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2"/>
  <workbookPr defaultThemeVersion="124226"/>
  <mc:AlternateContent xmlns:mc="http://schemas.openxmlformats.org/markup-compatibility/2006">
    <mc:Choice Requires="x15">
      <x15ac:absPath xmlns:x15ac="http://schemas.microsoft.com/office/spreadsheetml/2010/11/ac" url="C:\Users\johntatum\Desktop\"/>
    </mc:Choice>
  </mc:AlternateContent>
  <xr:revisionPtr revIDLastSave="0" documentId="8_{4A45B616-F44C-482A-A202-3405F144F302}" xr6:coauthVersionLast="36" xr6:coauthVersionMax="36" xr10:uidLastSave="{00000000-0000-0000-0000-000000000000}"/>
  <workbookProtection workbookAlgorithmName="SHA-512" workbookHashValue="KZLmJbsq4nwh+Q/45RFXiTt/j8RBWkllj9KJVGFWr0sLDaiwACLfeAjbmQ3PXnjTijaEyHI30i4CYEAamCAyOQ==" workbookSaltValue="vAaP915WAXcyoKEmTRBtfg==" workbookSpinCount="100000" lockStructure="1"/>
  <bookViews>
    <workbookView xWindow="0" yWindow="0" windowWidth="12795" windowHeight="7185" tabRatio="993" xr2:uid="{00000000-000D-0000-FFFF-FFFF00000000}"/>
  </bookViews>
  <sheets>
    <sheet name="Front" sheetId="1" r:id="rId1"/>
    <sheet name="Concept" sheetId="2" r:id="rId2"/>
    <sheet name="Move" sheetId="3" r:id="rId3"/>
    <sheet name="SingRm" sheetId="4" r:id="rId4"/>
    <sheet name="Indoor" sheetId="6" r:id="rId5"/>
    <sheet name="SelfPro" sheetId="7" r:id="rId6"/>
    <sheet name="Guided" sheetId="8" r:id="rId7"/>
    <sheet name="Cane" sheetId="9" r:id="rId8"/>
    <sheet name="Sidewalk" sheetId="11" r:id="rId9"/>
    <sheet name="StCross" sheetId="13" r:id="rId10"/>
    <sheet name="Orient" sheetId="10" r:id="rId11"/>
    <sheet name="PubTran" sheetId="14" r:id="rId12"/>
    <sheet name="Atyp" sheetId="15" r:id="rId13"/>
    <sheet name="Rural" sheetId="16" r:id="rId14"/>
    <sheet name="VisSpec" sheetId="17" r:id="rId15"/>
    <sheet name="Commun" sheetId="18" r:id="rId16"/>
    <sheet name="R1" sheetId="19" r:id="rId17"/>
    <sheet name="R2" sheetId="20" r:id="rId18"/>
    <sheet name="R3" sheetId="21" r:id="rId19"/>
    <sheet name="R4" sheetId="22" r:id="rId20"/>
    <sheet name="R5" sheetId="23" r:id="rId21"/>
    <sheet name="R6" sheetId="24" r:id="rId22"/>
    <sheet name="R7" sheetId="25" r:id="rId23"/>
    <sheet name="R8" sheetId="26" r:id="rId24"/>
    <sheet name="R9" sheetId="27" r:id="rId25"/>
    <sheet name="R10" sheetId="28" r:id="rId26"/>
    <sheet name="R11" sheetId="29" r:id="rId27"/>
    <sheet name="R12" sheetId="30" r:id="rId28"/>
  </sheets>
  <calcPr calcId="191029"/>
</workbook>
</file>

<file path=xl/calcChain.xml><?xml version="1.0" encoding="utf-8"?>
<calcChain xmlns="http://schemas.openxmlformats.org/spreadsheetml/2006/main">
  <c r="N321" i="13" l="1"/>
  <c r="F224" i="30" s="1"/>
  <c r="L321" i="13"/>
  <c r="F224" i="29" s="1"/>
  <c r="J321" i="13"/>
  <c r="F224" i="28" s="1"/>
  <c r="H321" i="13"/>
  <c r="F224" i="27" s="1"/>
  <c r="F321" i="13"/>
  <c r="F224" i="26" s="1"/>
  <c r="D321" i="13"/>
  <c r="F224" i="25" s="1"/>
  <c r="N312" i="13"/>
  <c r="F223" i="30" s="1"/>
  <c r="L312" i="13"/>
  <c r="F223" i="29" s="1"/>
  <c r="J312" i="13"/>
  <c r="F223" i="28" s="1"/>
  <c r="H312" i="13"/>
  <c r="F223" i="27" s="1"/>
  <c r="F312" i="13"/>
  <c r="F223" i="26" s="1"/>
  <c r="D312" i="13"/>
  <c r="F223" i="25" s="1"/>
  <c r="N295" i="13"/>
  <c r="F222" i="30" s="1"/>
  <c r="L295" i="13"/>
  <c r="F222" i="29" s="1"/>
  <c r="J295" i="13"/>
  <c r="F222" i="28" s="1"/>
  <c r="H295" i="13"/>
  <c r="F222" i="27" s="1"/>
  <c r="F295" i="13"/>
  <c r="F222" i="26" s="1"/>
  <c r="D295" i="13"/>
  <c r="F222" i="25" s="1"/>
  <c r="N289" i="13"/>
  <c r="F221" i="30" s="1"/>
  <c r="L289" i="13"/>
  <c r="F221" i="29" s="1"/>
  <c r="J289" i="13"/>
  <c r="F221" i="28" s="1"/>
  <c r="H289" i="13"/>
  <c r="F221" i="27" s="1"/>
  <c r="F289" i="13"/>
  <c r="F221" i="26" s="1"/>
  <c r="D289" i="13"/>
  <c r="F221" i="25" s="1"/>
  <c r="N283" i="13"/>
  <c r="F220" i="30" s="1"/>
  <c r="L283" i="13"/>
  <c r="F220" i="29" s="1"/>
  <c r="J283" i="13"/>
  <c r="F220" i="28" s="1"/>
  <c r="H283" i="13"/>
  <c r="F220" i="27" s="1"/>
  <c r="F283" i="13"/>
  <c r="F220" i="26" s="1"/>
  <c r="D283" i="13"/>
  <c r="F220" i="25" s="1"/>
  <c r="N275" i="13"/>
  <c r="F219" i="30" s="1"/>
  <c r="L275" i="13"/>
  <c r="F219" i="29" s="1"/>
  <c r="J275" i="13"/>
  <c r="F219" i="28" s="1"/>
  <c r="H275" i="13"/>
  <c r="F219" i="27" s="1"/>
  <c r="F275" i="13"/>
  <c r="F219" i="26" s="1"/>
  <c r="D275" i="13"/>
  <c r="F219" i="25" s="1"/>
  <c r="N260" i="13"/>
  <c r="F218" i="30" s="1"/>
  <c r="L260" i="13"/>
  <c r="F218" i="29" s="1"/>
  <c r="J260" i="13"/>
  <c r="F218" i="28" s="1"/>
  <c r="H260" i="13"/>
  <c r="F218" i="27" s="1"/>
  <c r="F260" i="13"/>
  <c r="F218" i="26" s="1"/>
  <c r="D260" i="13"/>
  <c r="F218" i="25" s="1"/>
  <c r="N251" i="13"/>
  <c r="F217" i="30" s="1"/>
  <c r="L251" i="13"/>
  <c r="F217" i="29" s="1"/>
  <c r="J251" i="13"/>
  <c r="F217" i="28" s="1"/>
  <c r="H251" i="13"/>
  <c r="F217" i="27" s="1"/>
  <c r="F251" i="13"/>
  <c r="F217" i="26" s="1"/>
  <c r="D251" i="13"/>
  <c r="F217" i="25" s="1"/>
  <c r="N238" i="13"/>
  <c r="F216" i="30" s="1"/>
  <c r="L238" i="13"/>
  <c r="F216" i="29" s="1"/>
  <c r="J238" i="13"/>
  <c r="F216" i="28" s="1"/>
  <c r="H238" i="13"/>
  <c r="F216" i="27" s="1"/>
  <c r="F238" i="13"/>
  <c r="F216" i="26" s="1"/>
  <c r="D238" i="13"/>
  <c r="F216" i="25" s="1"/>
  <c r="N225" i="13"/>
  <c r="F215" i="30" s="1"/>
  <c r="L225" i="13"/>
  <c r="F215" i="29" s="1"/>
  <c r="J225" i="13"/>
  <c r="F215" i="28" s="1"/>
  <c r="H225" i="13"/>
  <c r="F215" i="27" s="1"/>
  <c r="F225" i="13"/>
  <c r="F215" i="26" s="1"/>
  <c r="D225" i="13"/>
  <c r="F215" i="25" s="1"/>
  <c r="N212" i="13"/>
  <c r="F214" i="30" s="1"/>
  <c r="L212" i="13"/>
  <c r="F214" i="29" s="1"/>
  <c r="J212" i="13"/>
  <c r="F214" i="28" s="1"/>
  <c r="H212" i="13"/>
  <c r="F214" i="27" s="1"/>
  <c r="F212" i="13"/>
  <c r="F214" i="26" s="1"/>
  <c r="D212" i="13"/>
  <c r="F214" i="25" s="1"/>
  <c r="N205" i="13"/>
  <c r="F213" i="30" s="1"/>
  <c r="L205" i="13"/>
  <c r="F213" i="29" s="1"/>
  <c r="J205" i="13"/>
  <c r="F213" i="28" s="1"/>
  <c r="H205" i="13"/>
  <c r="F213" i="27" s="1"/>
  <c r="F205" i="13"/>
  <c r="F213" i="26" s="1"/>
  <c r="D205" i="13"/>
  <c r="F213" i="25" s="1"/>
  <c r="N200" i="13"/>
  <c r="F212" i="30" s="1"/>
  <c r="L200" i="13"/>
  <c r="F212" i="29" s="1"/>
  <c r="J200" i="13"/>
  <c r="F212" i="28" s="1"/>
  <c r="H200" i="13"/>
  <c r="F212" i="27" s="1"/>
  <c r="F200" i="13"/>
  <c r="F212" i="26" s="1"/>
  <c r="D200" i="13"/>
  <c r="F212" i="25" s="1"/>
  <c r="N194" i="13"/>
  <c r="F211" i="30" s="1"/>
  <c r="L194" i="13"/>
  <c r="F211" i="29" s="1"/>
  <c r="J194" i="13"/>
  <c r="F211" i="28" s="1"/>
  <c r="H194" i="13"/>
  <c r="F211" i="27" s="1"/>
  <c r="F194" i="13"/>
  <c r="F211" i="26" s="1"/>
  <c r="D194" i="13"/>
  <c r="F211" i="25" s="1"/>
  <c r="N176" i="13"/>
  <c r="F210" i="30" s="1"/>
  <c r="L176" i="13"/>
  <c r="F210" i="29" s="1"/>
  <c r="J176" i="13"/>
  <c r="F210" i="28" s="1"/>
  <c r="H176" i="13"/>
  <c r="F210" i="27" s="1"/>
  <c r="F176" i="13"/>
  <c r="F210" i="26" s="1"/>
  <c r="D176" i="13"/>
  <c r="F210" i="25" s="1"/>
  <c r="N170" i="13"/>
  <c r="F209" i="30" s="1"/>
  <c r="L170" i="13"/>
  <c r="F209" i="29" s="1"/>
  <c r="J170" i="13"/>
  <c r="F209" i="28" s="1"/>
  <c r="H170" i="13"/>
  <c r="F209" i="27" s="1"/>
  <c r="F170" i="13"/>
  <c r="F209" i="26" s="1"/>
  <c r="D170" i="13"/>
  <c r="D154" i="13"/>
  <c r="F224" i="19" s="1"/>
  <c r="N154" i="13"/>
  <c r="F224" i="24" s="1"/>
  <c r="L154" i="13"/>
  <c r="F224" i="23" s="1"/>
  <c r="J154" i="13"/>
  <c r="F224" i="22" s="1"/>
  <c r="H154" i="13"/>
  <c r="F224" i="21" s="1"/>
  <c r="F154" i="13"/>
  <c r="F224" i="20" s="1"/>
  <c r="D145" i="13"/>
  <c r="F223" i="19" s="1"/>
  <c r="D128" i="13"/>
  <c r="F222" i="19" s="1"/>
  <c r="D122" i="13"/>
  <c r="F221" i="19" s="1"/>
  <c r="N128" i="13"/>
  <c r="F222" i="24" s="1"/>
  <c r="L128" i="13"/>
  <c r="F222" i="23" s="1"/>
  <c r="J128" i="13"/>
  <c r="F222" i="22" s="1"/>
  <c r="H128" i="13"/>
  <c r="F222" i="21" s="1"/>
  <c r="F128" i="13"/>
  <c r="F222" i="20" s="1"/>
  <c r="D116" i="13"/>
  <c r="F220" i="19" s="1"/>
  <c r="D108" i="13"/>
  <c r="F219" i="19" s="1"/>
  <c r="N122" i="13"/>
  <c r="F221" i="24" s="1"/>
  <c r="L122" i="13"/>
  <c r="F221" i="23" s="1"/>
  <c r="J122" i="13"/>
  <c r="F221" i="22" s="1"/>
  <c r="H122" i="13"/>
  <c r="F221" i="21" s="1"/>
  <c r="F122" i="13"/>
  <c r="F221" i="20" s="1"/>
  <c r="N116" i="13"/>
  <c r="F220" i="24" s="1"/>
  <c r="L116" i="13"/>
  <c r="F220" i="23" s="1"/>
  <c r="J116" i="13"/>
  <c r="F220" i="22" s="1"/>
  <c r="H116" i="13"/>
  <c r="F220" i="21" s="1"/>
  <c r="F116" i="13"/>
  <c r="F220" i="20" s="1"/>
  <c r="D93" i="13"/>
  <c r="F218" i="19" s="1"/>
  <c r="D84" i="13"/>
  <c r="F217" i="19" s="1"/>
  <c r="N108" i="13"/>
  <c r="F219" i="24" s="1"/>
  <c r="L108" i="13"/>
  <c r="F219" i="23" s="1"/>
  <c r="J108" i="13"/>
  <c r="F219" i="22" s="1"/>
  <c r="H108" i="13"/>
  <c r="F219" i="21" s="1"/>
  <c r="F108" i="13"/>
  <c r="F219" i="20" s="1"/>
  <c r="N93" i="13"/>
  <c r="F218" i="24" s="1"/>
  <c r="L93" i="13"/>
  <c r="F218" i="23" s="1"/>
  <c r="J93" i="13"/>
  <c r="F218" i="22" s="1"/>
  <c r="H93" i="13"/>
  <c r="F218" i="21" s="1"/>
  <c r="F93" i="13"/>
  <c r="F218" i="20" s="1"/>
  <c r="D71" i="13"/>
  <c r="F216" i="19" s="1"/>
  <c r="N84" i="13"/>
  <c r="F217" i="24" s="1"/>
  <c r="L84" i="13"/>
  <c r="F217" i="23" s="1"/>
  <c r="J84" i="13"/>
  <c r="F217" i="22" s="1"/>
  <c r="H84" i="13"/>
  <c r="F217" i="21" s="1"/>
  <c r="F84" i="13"/>
  <c r="F217" i="20" s="1"/>
  <c r="D58" i="13"/>
  <c r="F215" i="19" s="1"/>
  <c r="N71" i="13"/>
  <c r="F216" i="24" s="1"/>
  <c r="L71" i="13"/>
  <c r="F216" i="23" s="1"/>
  <c r="J71" i="13"/>
  <c r="F216" i="22" s="1"/>
  <c r="H71" i="13"/>
  <c r="F216" i="21" s="1"/>
  <c r="F71" i="13"/>
  <c r="F216" i="20" s="1"/>
  <c r="D45" i="13"/>
  <c r="F214" i="19" s="1"/>
  <c r="D38" i="13"/>
  <c r="F213" i="19" s="1"/>
  <c r="N45" i="13"/>
  <c r="F214" i="24" s="1"/>
  <c r="L45" i="13"/>
  <c r="F214" i="23" s="1"/>
  <c r="J45" i="13"/>
  <c r="F214" i="22" s="1"/>
  <c r="H45" i="13"/>
  <c r="F214" i="21" s="1"/>
  <c r="F45" i="13"/>
  <c r="F214" i="20" s="1"/>
  <c r="M168" i="13"/>
  <c r="K168" i="13"/>
  <c r="I168" i="13"/>
  <c r="G168" i="13"/>
  <c r="E168" i="13"/>
  <c r="C168" i="13"/>
  <c r="T209" i="19" l="1"/>
  <c r="T210" i="19"/>
  <c r="T211" i="19"/>
  <c r="U209" i="19"/>
  <c r="U210" i="19"/>
  <c r="U211" i="19"/>
  <c r="W209" i="19"/>
  <c r="W210" i="19"/>
  <c r="W211" i="19"/>
  <c r="Y209" i="19"/>
  <c r="Y210" i="19"/>
  <c r="Y211" i="19"/>
  <c r="Z209" i="19"/>
  <c r="Z210" i="19"/>
  <c r="Z211" i="19"/>
  <c r="AB209" i="19"/>
  <c r="AB210" i="19"/>
  <c r="AB211" i="19"/>
  <c r="AC209" i="19"/>
  <c r="AC210" i="19"/>
  <c r="AC211" i="19"/>
  <c r="S209" i="19"/>
  <c r="S210" i="19"/>
  <c r="S211" i="19"/>
  <c r="R209" i="19"/>
  <c r="R210" i="19"/>
  <c r="R211" i="19"/>
  <c r="V209" i="19"/>
  <c r="V210" i="19"/>
  <c r="V211" i="19"/>
  <c r="X209" i="19"/>
  <c r="X210" i="19"/>
  <c r="X211" i="19"/>
  <c r="AA209" i="19"/>
  <c r="AA210" i="19"/>
  <c r="AA211" i="19"/>
  <c r="U212" i="20"/>
  <c r="U211" i="20"/>
  <c r="U210" i="20"/>
  <c r="U209" i="20"/>
  <c r="S212" i="20"/>
  <c r="S211" i="20"/>
  <c r="S210" i="20"/>
  <c r="S209" i="20"/>
  <c r="X212" i="20"/>
  <c r="X211" i="20"/>
  <c r="X210" i="20"/>
  <c r="X209" i="20"/>
  <c r="Z212" i="20"/>
  <c r="Z211" i="20"/>
  <c r="Z210" i="20"/>
  <c r="Z209" i="20"/>
  <c r="V212" i="20"/>
  <c r="V211" i="20"/>
  <c r="V210" i="20"/>
  <c r="V209" i="20"/>
  <c r="W212" i="20"/>
  <c r="W211" i="20"/>
  <c r="W210" i="20"/>
  <c r="W209" i="20"/>
  <c r="Y212" i="20"/>
  <c r="Y211" i="20"/>
  <c r="Y210" i="20"/>
  <c r="Y209" i="20"/>
  <c r="AA212" i="20"/>
  <c r="AA211" i="20"/>
  <c r="AA210" i="20"/>
  <c r="AA209" i="20"/>
  <c r="AC212" i="20"/>
  <c r="AC211" i="20"/>
  <c r="AC210" i="20"/>
  <c r="AC209" i="20"/>
  <c r="S212" i="21"/>
  <c r="S211" i="21"/>
  <c r="S210" i="21"/>
  <c r="S209" i="21"/>
  <c r="U212" i="21"/>
  <c r="U211" i="21"/>
  <c r="U210" i="21"/>
  <c r="U209" i="21"/>
  <c r="X212" i="21"/>
  <c r="X211" i="21"/>
  <c r="X210" i="21"/>
  <c r="X209" i="21"/>
  <c r="Z212" i="21"/>
  <c r="Z211" i="21"/>
  <c r="Z210" i="21"/>
  <c r="Z209" i="21"/>
  <c r="V212" i="21"/>
  <c r="V211" i="21"/>
  <c r="V210" i="21"/>
  <c r="V209" i="21"/>
  <c r="W212" i="21"/>
  <c r="W211" i="21"/>
  <c r="W210" i="21"/>
  <c r="W209" i="21"/>
  <c r="Y212" i="21"/>
  <c r="Y211" i="21"/>
  <c r="Y210" i="21"/>
  <c r="Y209" i="21"/>
  <c r="AA212" i="21"/>
  <c r="AA211" i="21"/>
  <c r="AA210" i="21"/>
  <c r="AA209" i="21"/>
  <c r="AC212" i="21"/>
  <c r="AC211" i="21"/>
  <c r="AC210" i="21"/>
  <c r="AC209" i="21"/>
  <c r="V212" i="22"/>
  <c r="V211" i="22"/>
  <c r="V210" i="22"/>
  <c r="V209" i="22"/>
  <c r="W212" i="22"/>
  <c r="W211" i="22"/>
  <c r="W210" i="22"/>
  <c r="W209" i="22"/>
  <c r="Y212" i="22"/>
  <c r="Y211" i="22"/>
  <c r="Y210" i="22"/>
  <c r="Y209" i="22"/>
  <c r="AA212" i="22"/>
  <c r="AA211" i="22"/>
  <c r="AA210" i="22"/>
  <c r="AA209" i="22"/>
  <c r="AC212" i="22"/>
  <c r="AC211" i="22"/>
  <c r="AC210" i="22"/>
  <c r="AC209" i="22"/>
  <c r="U212" i="22"/>
  <c r="U211" i="22"/>
  <c r="U210" i="22"/>
  <c r="U209" i="22"/>
  <c r="S212" i="22"/>
  <c r="S211" i="22"/>
  <c r="S210" i="22"/>
  <c r="S209" i="22"/>
  <c r="X212" i="22"/>
  <c r="X211" i="22"/>
  <c r="X210" i="22"/>
  <c r="X209" i="22"/>
  <c r="Z212" i="22"/>
  <c r="Z211" i="22"/>
  <c r="Z210" i="22"/>
  <c r="Z209" i="22"/>
  <c r="U212" i="23"/>
  <c r="U211" i="23"/>
  <c r="U210" i="23"/>
  <c r="U209" i="23"/>
  <c r="S212" i="23"/>
  <c r="S211" i="23"/>
  <c r="S210" i="23"/>
  <c r="S209" i="23"/>
  <c r="X212" i="23"/>
  <c r="X211" i="23"/>
  <c r="X210" i="23"/>
  <c r="X209" i="23"/>
  <c r="Z212" i="23"/>
  <c r="Z211" i="23"/>
  <c r="Z210" i="23"/>
  <c r="Z209" i="23"/>
  <c r="V212" i="23"/>
  <c r="V211" i="23"/>
  <c r="V210" i="23"/>
  <c r="V209" i="23"/>
  <c r="W212" i="23"/>
  <c r="W211" i="23"/>
  <c r="W210" i="23"/>
  <c r="W209" i="23"/>
  <c r="Y212" i="23"/>
  <c r="Y211" i="23"/>
  <c r="Y210" i="23"/>
  <c r="Y209" i="23"/>
  <c r="AA212" i="23"/>
  <c r="AA211" i="23"/>
  <c r="AA210" i="23"/>
  <c r="AA209" i="23"/>
  <c r="AC212" i="23"/>
  <c r="AC211" i="23"/>
  <c r="AC210" i="23"/>
  <c r="AC209" i="23"/>
  <c r="V212" i="24"/>
  <c r="V211" i="24"/>
  <c r="V210" i="24"/>
  <c r="V209" i="24"/>
  <c r="W212" i="24"/>
  <c r="W211" i="24"/>
  <c r="W210" i="24"/>
  <c r="W209" i="24"/>
  <c r="Y212" i="24"/>
  <c r="Y211" i="24"/>
  <c r="Y210" i="24"/>
  <c r="Y209" i="24"/>
  <c r="AA212" i="24"/>
  <c r="AA211" i="24"/>
  <c r="AA210" i="24"/>
  <c r="AA209" i="24"/>
  <c r="AC212" i="24"/>
  <c r="AC211" i="24"/>
  <c r="AC210" i="24"/>
  <c r="AC209" i="24"/>
  <c r="U212" i="24"/>
  <c r="U211" i="24"/>
  <c r="U210" i="24"/>
  <c r="U209" i="24"/>
  <c r="S212" i="24"/>
  <c r="S211" i="24"/>
  <c r="S210" i="24"/>
  <c r="S209" i="24"/>
  <c r="X212" i="24"/>
  <c r="X211" i="24"/>
  <c r="X210" i="24"/>
  <c r="X209" i="24"/>
  <c r="Z212" i="24"/>
  <c r="Z211" i="24"/>
  <c r="Z210" i="24"/>
  <c r="Z209" i="24"/>
  <c r="N212" i="30"/>
  <c r="N211" i="30"/>
  <c r="N210" i="30"/>
  <c r="N209" i="30"/>
  <c r="Q212" i="30"/>
  <c r="Q211" i="30"/>
  <c r="Q210" i="30"/>
  <c r="Q209" i="30"/>
  <c r="S212" i="29"/>
  <c r="S211" i="29"/>
  <c r="S210" i="29"/>
  <c r="S209" i="29"/>
  <c r="U212" i="29"/>
  <c r="U211" i="29"/>
  <c r="U210" i="29"/>
  <c r="U209" i="29"/>
  <c r="W212" i="29"/>
  <c r="W211" i="29"/>
  <c r="W210" i="29"/>
  <c r="W209" i="29"/>
  <c r="Y212" i="29"/>
  <c r="Y211" i="29"/>
  <c r="Y210" i="29"/>
  <c r="Y209" i="29"/>
  <c r="AA212" i="29"/>
  <c r="AA211" i="29"/>
  <c r="AA210" i="29"/>
  <c r="AA209" i="29"/>
  <c r="AC212" i="29"/>
  <c r="AC211" i="29"/>
  <c r="AC210" i="29"/>
  <c r="AC209" i="29"/>
  <c r="O212" i="29"/>
  <c r="O211" i="29"/>
  <c r="O210" i="29"/>
  <c r="O209" i="29"/>
  <c r="Q212" i="29"/>
  <c r="Q211" i="29"/>
  <c r="Q210" i="29"/>
  <c r="Q209" i="29"/>
  <c r="N212" i="29"/>
  <c r="N211" i="29"/>
  <c r="N210" i="29"/>
  <c r="N209" i="29"/>
  <c r="P212" i="29"/>
  <c r="P211" i="29"/>
  <c r="P210" i="29"/>
  <c r="P209" i="29"/>
  <c r="R212" i="29"/>
  <c r="R211" i="29"/>
  <c r="R210" i="29"/>
  <c r="R209" i="29"/>
  <c r="T212" i="29"/>
  <c r="T211" i="29"/>
  <c r="T210" i="29"/>
  <c r="T209" i="29"/>
  <c r="V212" i="29"/>
  <c r="V211" i="29"/>
  <c r="V210" i="29"/>
  <c r="V209" i="29"/>
  <c r="X212" i="29"/>
  <c r="X211" i="29"/>
  <c r="X210" i="29"/>
  <c r="X209" i="29"/>
  <c r="Z212" i="29"/>
  <c r="Z211" i="29"/>
  <c r="Z210" i="29"/>
  <c r="Z209" i="29"/>
  <c r="AB212" i="29"/>
  <c r="AB211" i="29"/>
  <c r="AB210" i="29"/>
  <c r="AB209" i="29"/>
  <c r="N212" i="28"/>
  <c r="N211" i="28"/>
  <c r="N210" i="28"/>
  <c r="N209" i="28"/>
  <c r="P212" i="28"/>
  <c r="P211" i="28"/>
  <c r="P210" i="28"/>
  <c r="P209" i="28"/>
  <c r="R212" i="28"/>
  <c r="R211" i="28"/>
  <c r="R210" i="28"/>
  <c r="R209" i="28"/>
  <c r="T212" i="28"/>
  <c r="T211" i="28"/>
  <c r="T210" i="28"/>
  <c r="T209" i="28"/>
  <c r="V212" i="28"/>
  <c r="V211" i="28"/>
  <c r="V210" i="28"/>
  <c r="V209" i="28"/>
  <c r="X212" i="28"/>
  <c r="X211" i="28"/>
  <c r="X210" i="28"/>
  <c r="X209" i="28"/>
  <c r="Z212" i="28"/>
  <c r="Z211" i="28"/>
  <c r="Z210" i="28"/>
  <c r="Z209" i="28"/>
  <c r="AA212" i="28"/>
  <c r="AA211" i="28"/>
  <c r="AA210" i="28"/>
  <c r="AA209" i="28"/>
  <c r="AC212" i="28"/>
  <c r="AC211" i="28"/>
  <c r="AC210" i="28"/>
  <c r="AC209" i="28"/>
  <c r="O212" i="28"/>
  <c r="O211" i="28"/>
  <c r="O210" i="28"/>
  <c r="O209" i="28"/>
  <c r="Q212" i="28"/>
  <c r="Q211" i="28"/>
  <c r="Q210" i="28"/>
  <c r="Q209" i="28"/>
  <c r="S212" i="28"/>
  <c r="S211" i="28"/>
  <c r="S210" i="28"/>
  <c r="S209" i="28"/>
  <c r="U212" i="28"/>
  <c r="U211" i="28"/>
  <c r="U210" i="28"/>
  <c r="U209" i="28"/>
  <c r="W212" i="28"/>
  <c r="W211" i="28"/>
  <c r="W210" i="28"/>
  <c r="W209" i="28"/>
  <c r="Y212" i="28"/>
  <c r="Y211" i="28"/>
  <c r="Y210" i="28"/>
  <c r="Y209" i="28"/>
  <c r="AB212" i="28"/>
  <c r="AB211" i="28"/>
  <c r="AB210" i="28"/>
  <c r="AB209" i="28"/>
  <c r="N212" i="27"/>
  <c r="N211" i="27"/>
  <c r="N210" i="27"/>
  <c r="N209" i="27"/>
  <c r="P212" i="27"/>
  <c r="P211" i="27"/>
  <c r="P210" i="27"/>
  <c r="P209" i="27"/>
  <c r="S212" i="27"/>
  <c r="S211" i="27"/>
  <c r="S210" i="27"/>
  <c r="S209" i="27"/>
  <c r="T212" i="27"/>
  <c r="T211" i="27"/>
  <c r="T210" i="27"/>
  <c r="T209" i="27"/>
  <c r="V212" i="27"/>
  <c r="V211" i="27"/>
  <c r="V210" i="27"/>
  <c r="V209" i="27"/>
  <c r="X212" i="27"/>
  <c r="X211" i="27"/>
  <c r="X210" i="27"/>
  <c r="X209" i="27"/>
  <c r="AB212" i="27"/>
  <c r="AB211" i="27"/>
  <c r="AB210" i="27"/>
  <c r="AB209" i="27"/>
  <c r="O212" i="27"/>
  <c r="O211" i="27"/>
  <c r="O210" i="27"/>
  <c r="O209" i="27"/>
  <c r="Q212" i="27"/>
  <c r="Q211" i="27"/>
  <c r="Q210" i="27"/>
  <c r="Q209" i="27"/>
  <c r="R212" i="27"/>
  <c r="R211" i="27"/>
  <c r="R210" i="27"/>
  <c r="R209" i="27"/>
  <c r="U212" i="27"/>
  <c r="U211" i="27"/>
  <c r="U210" i="27"/>
  <c r="U209" i="27"/>
  <c r="W212" i="27"/>
  <c r="W211" i="27"/>
  <c r="W210" i="27"/>
  <c r="W209" i="27"/>
  <c r="Y212" i="27"/>
  <c r="Y211" i="27"/>
  <c r="Y210" i="27"/>
  <c r="Y209" i="27"/>
  <c r="Z212" i="27"/>
  <c r="Z211" i="27"/>
  <c r="Z210" i="27"/>
  <c r="Z209" i="27"/>
  <c r="AA212" i="27"/>
  <c r="AA211" i="27"/>
  <c r="AA210" i="27"/>
  <c r="AA209" i="27"/>
  <c r="AC212" i="27"/>
  <c r="AC211" i="27"/>
  <c r="AC210" i="27"/>
  <c r="AC209" i="27"/>
  <c r="N212" i="26"/>
  <c r="N211" i="26"/>
  <c r="N210" i="26"/>
  <c r="N209" i="26"/>
  <c r="P212" i="26"/>
  <c r="P211" i="26"/>
  <c r="P210" i="26"/>
  <c r="P209" i="26"/>
  <c r="S212" i="26"/>
  <c r="S211" i="26"/>
  <c r="S210" i="26"/>
  <c r="S209" i="26"/>
  <c r="U212" i="26"/>
  <c r="U211" i="26"/>
  <c r="U210" i="26"/>
  <c r="U209" i="26"/>
  <c r="W212" i="26"/>
  <c r="W211" i="26"/>
  <c r="W210" i="26"/>
  <c r="W209" i="26"/>
  <c r="Y212" i="26"/>
  <c r="Y211" i="26"/>
  <c r="Y210" i="26"/>
  <c r="Y209" i="26"/>
  <c r="Z212" i="26"/>
  <c r="Z211" i="26"/>
  <c r="Z210" i="26"/>
  <c r="Z209" i="26"/>
  <c r="AA212" i="26"/>
  <c r="AA211" i="26"/>
  <c r="AA210" i="26"/>
  <c r="AA209" i="26"/>
  <c r="AC212" i="26"/>
  <c r="AC211" i="26"/>
  <c r="AC210" i="26"/>
  <c r="AC209" i="26"/>
  <c r="O212" i="26"/>
  <c r="O211" i="26"/>
  <c r="O210" i="26"/>
  <c r="O209" i="26"/>
  <c r="Q212" i="26"/>
  <c r="Q211" i="26"/>
  <c r="Q210" i="26"/>
  <c r="Q209" i="26"/>
  <c r="R212" i="26"/>
  <c r="R211" i="26"/>
  <c r="R210" i="26"/>
  <c r="R209" i="26"/>
  <c r="T212" i="26"/>
  <c r="T211" i="26"/>
  <c r="T210" i="26"/>
  <c r="T209" i="26"/>
  <c r="V212" i="26"/>
  <c r="V211" i="26"/>
  <c r="V210" i="26"/>
  <c r="V209" i="26"/>
  <c r="X212" i="26"/>
  <c r="X211" i="26"/>
  <c r="X210" i="26"/>
  <c r="X209" i="26"/>
  <c r="AB212" i="26"/>
  <c r="AB211" i="26"/>
  <c r="AB210" i="26"/>
  <c r="AB209" i="26"/>
  <c r="AC211" i="25"/>
  <c r="AC209" i="25"/>
  <c r="AC212" i="25"/>
  <c r="AC210" i="25"/>
  <c r="AB212" i="25"/>
  <c r="AB211" i="25"/>
  <c r="AB210" i="25"/>
  <c r="AB209" i="25"/>
  <c r="AA211" i="25"/>
  <c r="AA209" i="25"/>
  <c r="AA212" i="25"/>
  <c r="AA210" i="25"/>
  <c r="Z212" i="25"/>
  <c r="Z211" i="25"/>
  <c r="Z210" i="25"/>
  <c r="Z209" i="25"/>
  <c r="Y211" i="25"/>
  <c r="Y209" i="25"/>
  <c r="Y212" i="25"/>
  <c r="Y210" i="25"/>
  <c r="X212" i="25"/>
  <c r="X211" i="25"/>
  <c r="X210" i="25"/>
  <c r="X209" i="25"/>
  <c r="W211" i="25"/>
  <c r="W209" i="25"/>
  <c r="W212" i="25"/>
  <c r="W210" i="25"/>
  <c r="V212" i="25"/>
  <c r="V211" i="25"/>
  <c r="V210" i="25"/>
  <c r="V209" i="25"/>
  <c r="U211" i="25"/>
  <c r="U209" i="25"/>
  <c r="U212" i="25"/>
  <c r="U210" i="25"/>
  <c r="T212" i="25"/>
  <c r="T211" i="25"/>
  <c r="T210" i="25"/>
  <c r="T209" i="25"/>
  <c r="S211" i="25"/>
  <c r="S209" i="25"/>
  <c r="S212" i="25"/>
  <c r="S210" i="25"/>
  <c r="Q212" i="25"/>
  <c r="Q211" i="25"/>
  <c r="Q210" i="25"/>
  <c r="Q209" i="25"/>
  <c r="R212" i="25"/>
  <c r="R210" i="25"/>
  <c r="R211" i="25"/>
  <c r="R209" i="25"/>
  <c r="P212" i="25"/>
  <c r="P211" i="25"/>
  <c r="P210" i="25"/>
  <c r="P209" i="25"/>
  <c r="O211" i="25"/>
  <c r="O209" i="25"/>
  <c r="O212" i="25"/>
  <c r="O210" i="25"/>
  <c r="AC211" i="30"/>
  <c r="AC209" i="30"/>
  <c r="AC212" i="30"/>
  <c r="AC210" i="30"/>
  <c r="AB212" i="30"/>
  <c r="AB211" i="30"/>
  <c r="AB210" i="30"/>
  <c r="AB209" i="30"/>
  <c r="AA211" i="30"/>
  <c r="AA209" i="30"/>
  <c r="AA212" i="30"/>
  <c r="AA210" i="30"/>
  <c r="Z212" i="30"/>
  <c r="Z211" i="30"/>
  <c r="Z210" i="30"/>
  <c r="Z209" i="30"/>
  <c r="Y211" i="30"/>
  <c r="Y209" i="30"/>
  <c r="Y212" i="30"/>
  <c r="Y210" i="30"/>
  <c r="X212" i="30"/>
  <c r="X211" i="30"/>
  <c r="X210" i="30"/>
  <c r="X209" i="30"/>
  <c r="W211" i="30"/>
  <c r="W209" i="30"/>
  <c r="W212" i="30"/>
  <c r="W210" i="30"/>
  <c r="V212" i="30"/>
  <c r="V211" i="30"/>
  <c r="V210" i="30"/>
  <c r="V209" i="30"/>
  <c r="U211" i="30"/>
  <c r="U209" i="30"/>
  <c r="U212" i="30"/>
  <c r="U210" i="30"/>
  <c r="T212" i="30"/>
  <c r="T211" i="30"/>
  <c r="T210" i="30"/>
  <c r="T209" i="30"/>
  <c r="S211" i="30"/>
  <c r="S209" i="30"/>
  <c r="S212" i="30"/>
  <c r="S210" i="30"/>
  <c r="R212" i="30"/>
  <c r="R211" i="30"/>
  <c r="R210" i="30"/>
  <c r="R209" i="30"/>
  <c r="P212" i="30"/>
  <c r="P210" i="30"/>
  <c r="P211" i="30"/>
  <c r="P209" i="30"/>
  <c r="O212" i="30"/>
  <c r="O211" i="30"/>
  <c r="O210" i="30"/>
  <c r="O209" i="30"/>
  <c r="D325" i="13"/>
  <c r="D326" i="13" s="1"/>
  <c r="D327" i="13" s="1"/>
  <c r="H11" i="1" s="1"/>
  <c r="H311" i="29" s="1"/>
  <c r="F209" i="25"/>
  <c r="AC212" i="19"/>
  <c r="AB212" i="19"/>
  <c r="Z212" i="19"/>
  <c r="Y212" i="19"/>
  <c r="X212" i="19"/>
  <c r="V212" i="19"/>
  <c r="U212" i="19"/>
  <c r="T212" i="19"/>
  <c r="R212" i="19"/>
  <c r="S212" i="19"/>
  <c r="W212" i="19"/>
  <c r="AA212" i="19"/>
  <c r="N325" i="13"/>
  <c r="N326" i="13" s="1"/>
  <c r="N327" i="13" s="1"/>
  <c r="M11" i="1" s="1"/>
  <c r="L325" i="13"/>
  <c r="L326" i="13" s="1"/>
  <c r="L327" i="13" s="1"/>
  <c r="L11" i="1" s="1"/>
  <c r="L311" i="29" s="1"/>
  <c r="J325" i="13"/>
  <c r="J326" i="13" s="1"/>
  <c r="J327" i="13" s="1"/>
  <c r="K11" i="1" s="1"/>
  <c r="H325" i="13"/>
  <c r="H326" i="13" s="1"/>
  <c r="H327" i="13" s="1"/>
  <c r="J11" i="1" s="1"/>
  <c r="F325" i="13"/>
  <c r="F326" i="13" s="1"/>
  <c r="F327" i="13" s="1"/>
  <c r="I11" i="1" s="1"/>
  <c r="F252" i="30"/>
  <c r="F252" i="29"/>
  <c r="F252" i="28"/>
  <c r="F252" i="27"/>
  <c r="F252" i="26"/>
  <c r="F252" i="25"/>
  <c r="A321" i="20"/>
  <c r="A322" i="20" s="1"/>
  <c r="A323" i="20" s="1"/>
  <c r="A324" i="20" s="1"/>
  <c r="A325" i="20" s="1"/>
  <c r="A326" i="20" s="1"/>
  <c r="A327" i="20" s="1"/>
  <c r="A328" i="20" s="1"/>
  <c r="A329" i="20" s="1"/>
  <c r="A330" i="20" s="1"/>
  <c r="A331" i="20" s="1"/>
  <c r="A332" i="20" s="1"/>
  <c r="A333" i="20" s="1"/>
  <c r="A334" i="20" s="1"/>
  <c r="A335" i="20" s="1"/>
  <c r="A336" i="20" s="1"/>
  <c r="A337" i="20" s="1"/>
  <c r="A338" i="20" s="1"/>
  <c r="A339" i="20" s="1"/>
  <c r="A340" i="20" s="1"/>
  <c r="A341" i="20" s="1"/>
  <c r="A342" i="20" s="1"/>
  <c r="A343" i="20" s="1"/>
  <c r="A344" i="20" s="1"/>
  <c r="A345" i="20" s="1"/>
  <c r="A346" i="20" s="1"/>
  <c r="A347" i="20" s="1"/>
  <c r="A348" i="20" s="1"/>
  <c r="A349" i="20" s="1"/>
  <c r="A350" i="20" s="1"/>
  <c r="A351" i="20" s="1"/>
  <c r="A352" i="20" s="1"/>
  <c r="A353" i="20" s="1"/>
  <c r="A354" i="20" s="1"/>
  <c r="A355" i="20" s="1"/>
  <c r="A356" i="20" s="1"/>
  <c r="A357" i="20" s="1"/>
  <c r="A358" i="20" s="1"/>
  <c r="A359" i="20" s="1"/>
  <c r="A360" i="20" s="1"/>
  <c r="A361" i="20" s="1"/>
  <c r="A362" i="20" s="1"/>
  <c r="A363" i="20" s="1"/>
  <c r="A364" i="20" s="1"/>
  <c r="A365" i="20" s="1"/>
  <c r="A366" i="20" s="1"/>
  <c r="A367" i="20" s="1"/>
  <c r="A368" i="20" s="1"/>
  <c r="A369" i="20" s="1"/>
  <c r="A370" i="20" s="1"/>
  <c r="A371" i="20" s="1"/>
  <c r="A372" i="20" s="1"/>
  <c r="A373" i="20" s="1"/>
  <c r="A374" i="20" s="1"/>
  <c r="A375" i="20" s="1"/>
  <c r="A376" i="20" s="1"/>
  <c r="A377" i="20" s="1"/>
  <c r="A378" i="20" s="1"/>
  <c r="A379" i="20" s="1"/>
  <c r="A380" i="20" s="1"/>
  <c r="A381" i="20" s="1"/>
  <c r="A382" i="20" s="1"/>
  <c r="A383" i="20" s="1"/>
  <c r="A384" i="20" s="1"/>
  <c r="A385" i="20" s="1"/>
  <c r="A386" i="20" s="1"/>
  <c r="A387" i="20" s="1"/>
  <c r="A388" i="20" s="1"/>
  <c r="A389" i="20" s="1"/>
  <c r="A390" i="20" s="1"/>
  <c r="A391" i="20" s="1"/>
  <c r="A392" i="20" s="1"/>
  <c r="A393" i="20" s="1"/>
  <c r="A394" i="20" s="1"/>
  <c r="A395" i="20" s="1"/>
  <c r="A396" i="20" s="1"/>
  <c r="A397" i="20" s="1"/>
  <c r="A398" i="20" s="1"/>
  <c r="A399" i="20" s="1"/>
  <c r="A400" i="20" s="1"/>
  <c r="A401" i="20" s="1"/>
  <c r="A402" i="20" s="1"/>
  <c r="A403" i="20" s="1"/>
  <c r="A404" i="20" s="1"/>
  <c r="A405" i="20" s="1"/>
  <c r="A406" i="20" s="1"/>
  <c r="A407" i="20" s="1"/>
  <c r="A408" i="20" s="1"/>
  <c r="A409" i="20" s="1"/>
  <c r="A410" i="20" s="1"/>
  <c r="A411" i="20" s="1"/>
  <c r="A412" i="20" s="1"/>
  <c r="A413" i="20" s="1"/>
  <c r="A414" i="20" s="1"/>
  <c r="A415" i="20" s="1"/>
  <c r="A416" i="20" s="1"/>
  <c r="A417" i="20" s="1"/>
  <c r="A418" i="20" s="1"/>
  <c r="A419" i="20" s="1"/>
  <c r="A420" i="20" s="1"/>
  <c r="A421" i="20" s="1"/>
  <c r="A422" i="20" s="1"/>
  <c r="A423" i="20" s="1"/>
  <c r="A424" i="20" s="1"/>
  <c r="A425" i="20" s="1"/>
  <c r="A426" i="20" s="1"/>
  <c r="A427" i="20" s="1"/>
  <c r="A428" i="20" s="1"/>
  <c r="A429" i="20" s="1"/>
  <c r="A430" i="20" s="1"/>
  <c r="A431" i="20" s="1"/>
  <c r="A432" i="20" s="1"/>
  <c r="A433" i="20" s="1"/>
  <c r="A434" i="20" s="1"/>
  <c r="A435" i="20" s="1"/>
  <c r="A436" i="20" s="1"/>
  <c r="A437" i="20" s="1"/>
  <c r="A438" i="20" s="1"/>
  <c r="A439" i="20" s="1"/>
  <c r="A440" i="20" s="1"/>
  <c r="A441" i="20" s="1"/>
  <c r="A442" i="20" s="1"/>
  <c r="A443" i="20" s="1"/>
  <c r="A444" i="20" s="1"/>
  <c r="A445" i="20" s="1"/>
  <c r="A446" i="20" s="1"/>
  <c r="A447" i="20" s="1"/>
  <c r="A448" i="20" s="1"/>
  <c r="A449" i="20" s="1"/>
  <c r="A450" i="20" s="1"/>
  <c r="A451" i="20" s="1"/>
  <c r="A452" i="20" s="1"/>
  <c r="D3" i="14"/>
  <c r="R152" i="30"/>
  <c r="R152" i="29"/>
  <c r="R152" i="28"/>
  <c r="R152" i="27"/>
  <c r="R152" i="26"/>
  <c r="R152" i="25"/>
  <c r="R152" i="24"/>
  <c r="R152" i="23"/>
  <c r="R152" i="22"/>
  <c r="R152" i="21"/>
  <c r="R152" i="20"/>
  <c r="N135" i="18"/>
  <c r="F271" i="30" s="1"/>
  <c r="L135" i="18"/>
  <c r="F271" i="29" s="1"/>
  <c r="J135" i="18"/>
  <c r="F271" i="28" s="1"/>
  <c r="H135" i="18"/>
  <c r="F271" i="27" s="1"/>
  <c r="F135" i="18"/>
  <c r="F271" i="26" s="1"/>
  <c r="D135" i="18"/>
  <c r="F271" i="25" s="1"/>
  <c r="N128" i="18"/>
  <c r="F270" i="30" s="1"/>
  <c r="L128" i="18"/>
  <c r="F270" i="29" s="1"/>
  <c r="J128" i="18"/>
  <c r="F270" i="28" s="1"/>
  <c r="H128" i="18"/>
  <c r="F270" i="27" s="1"/>
  <c r="F128" i="18"/>
  <c r="F270" i="26" s="1"/>
  <c r="D128" i="18"/>
  <c r="F270" i="25" s="1"/>
  <c r="N114" i="18"/>
  <c r="F269" i="30" s="1"/>
  <c r="L114" i="18"/>
  <c r="F269" i="29" s="1"/>
  <c r="J114" i="18"/>
  <c r="F269" i="28" s="1"/>
  <c r="H114" i="18"/>
  <c r="F269" i="27" s="1"/>
  <c r="F114" i="18"/>
  <c r="F269" i="26" s="1"/>
  <c r="D114" i="18"/>
  <c r="F269" i="25" s="1"/>
  <c r="N102" i="18"/>
  <c r="F268" i="30" s="1"/>
  <c r="L102" i="18"/>
  <c r="F268" i="29" s="1"/>
  <c r="J102" i="18"/>
  <c r="F268" i="28" s="1"/>
  <c r="H102" i="18"/>
  <c r="F268" i="27" s="1"/>
  <c r="F102" i="18"/>
  <c r="F268" i="26" s="1"/>
  <c r="D102" i="18"/>
  <c r="F268" i="25" s="1"/>
  <c r="N84" i="18"/>
  <c r="F267" i="30" s="1"/>
  <c r="L84" i="18"/>
  <c r="F267" i="29" s="1"/>
  <c r="J84" i="18"/>
  <c r="F267" i="28" s="1"/>
  <c r="H84" i="18"/>
  <c r="F267" i="27" s="1"/>
  <c r="F84" i="18"/>
  <c r="F267" i="26" s="1"/>
  <c r="D84" i="18"/>
  <c r="F267" i="25" s="1"/>
  <c r="N80" i="18"/>
  <c r="L80" i="18"/>
  <c r="J80" i="18"/>
  <c r="H80" i="18"/>
  <c r="H145" i="18" s="1"/>
  <c r="H146" i="18" s="1"/>
  <c r="H147" i="18" s="1"/>
  <c r="J17" i="1" s="1"/>
  <c r="J317" i="29" s="1"/>
  <c r="F80" i="18"/>
  <c r="D80" i="18"/>
  <c r="N58" i="18"/>
  <c r="F271" i="24" s="1"/>
  <c r="N51" i="18"/>
  <c r="F270" i="24" s="1"/>
  <c r="N37" i="18"/>
  <c r="F269" i="24" s="1"/>
  <c r="N25" i="18"/>
  <c r="F268" i="24" s="1"/>
  <c r="N7" i="18"/>
  <c r="F267" i="24" s="1"/>
  <c r="N3" i="18"/>
  <c r="F266" i="24" s="1"/>
  <c r="L58" i="18"/>
  <c r="F271" i="23" s="1"/>
  <c r="L51" i="18"/>
  <c r="F270" i="23" s="1"/>
  <c r="L37" i="18"/>
  <c r="F269" i="23" s="1"/>
  <c r="L25" i="18"/>
  <c r="F268" i="23" s="1"/>
  <c r="L7" i="18"/>
  <c r="F267" i="23" s="1"/>
  <c r="L3" i="18"/>
  <c r="F266" i="23" s="1"/>
  <c r="J58" i="18"/>
  <c r="F271" i="22" s="1"/>
  <c r="J51" i="18"/>
  <c r="F270" i="22" s="1"/>
  <c r="J37" i="18"/>
  <c r="F269" i="22" s="1"/>
  <c r="J25" i="18"/>
  <c r="F268" i="22" s="1"/>
  <c r="J7" i="18"/>
  <c r="F267" i="22" s="1"/>
  <c r="J3" i="18"/>
  <c r="F266" i="22" s="1"/>
  <c r="H58" i="18"/>
  <c r="F271" i="21" s="1"/>
  <c r="H51" i="18"/>
  <c r="F270" i="21" s="1"/>
  <c r="H37" i="18"/>
  <c r="F269" i="21" s="1"/>
  <c r="H25" i="18"/>
  <c r="F268" i="21" s="1"/>
  <c r="H7" i="18"/>
  <c r="F267" i="21" s="1"/>
  <c r="H3" i="18"/>
  <c r="F266" i="21" s="1"/>
  <c r="F58" i="18"/>
  <c r="F271" i="20" s="1"/>
  <c r="F51" i="18"/>
  <c r="F270" i="20" s="1"/>
  <c r="F37" i="18"/>
  <c r="F269" i="20" s="1"/>
  <c r="F25" i="18"/>
  <c r="F268" i="20" s="1"/>
  <c r="F7" i="18"/>
  <c r="F267" i="20" s="1"/>
  <c r="F3" i="18"/>
  <c r="F266" i="20" s="1"/>
  <c r="D58" i="18"/>
  <c r="F271" i="19" s="1"/>
  <c r="D51" i="18"/>
  <c r="D37" i="18"/>
  <c r="D7" i="18"/>
  <c r="N79" i="17"/>
  <c r="F264" i="30" s="1"/>
  <c r="R263" i="30" s="1"/>
  <c r="L79" i="17"/>
  <c r="F264" i="29" s="1"/>
  <c r="R263" i="29" s="1"/>
  <c r="J79" i="17"/>
  <c r="F264" i="28" s="1"/>
  <c r="R263" i="28" s="1"/>
  <c r="H79" i="17"/>
  <c r="F264" i="27" s="1"/>
  <c r="F79" i="17"/>
  <c r="F264" i="26" s="1"/>
  <c r="R263" i="26" s="1"/>
  <c r="D79" i="17"/>
  <c r="F264" i="25" s="1"/>
  <c r="N71" i="17"/>
  <c r="F263" i="30" s="1"/>
  <c r="L71" i="17"/>
  <c r="F263" i="29" s="1"/>
  <c r="J71" i="17"/>
  <c r="F263" i="28" s="1"/>
  <c r="H71" i="17"/>
  <c r="F263" i="27" s="1"/>
  <c r="F71" i="17"/>
  <c r="F263" i="26" s="1"/>
  <c r="D71" i="17"/>
  <c r="F263" i="25" s="1"/>
  <c r="N67" i="17"/>
  <c r="F262" i="30" s="1"/>
  <c r="L67" i="17"/>
  <c r="F262" i="29" s="1"/>
  <c r="J67" i="17"/>
  <c r="F262" i="28" s="1"/>
  <c r="H67" i="17"/>
  <c r="F262" i="27" s="1"/>
  <c r="F67" i="17"/>
  <c r="F262" i="26" s="1"/>
  <c r="D67" i="17"/>
  <c r="F262" i="25" s="1"/>
  <c r="N58" i="17"/>
  <c r="F261" i="30" s="1"/>
  <c r="L58" i="17"/>
  <c r="F261" i="29" s="1"/>
  <c r="J58" i="17"/>
  <c r="F261" i="28" s="1"/>
  <c r="H58" i="17"/>
  <c r="F261" i="27" s="1"/>
  <c r="F58" i="17"/>
  <c r="F261" i="26" s="1"/>
  <c r="D58" i="17"/>
  <c r="F261" i="25" s="1"/>
  <c r="N52" i="17"/>
  <c r="L52" i="17"/>
  <c r="J52" i="17"/>
  <c r="H52" i="17"/>
  <c r="H89" i="17" s="1"/>
  <c r="H90" i="17" s="1"/>
  <c r="H91" i="17" s="1"/>
  <c r="J16" i="1" s="1"/>
  <c r="J316" i="26" s="1"/>
  <c r="F52" i="17"/>
  <c r="D52" i="17"/>
  <c r="N30" i="17"/>
  <c r="F264" i="24" s="1"/>
  <c r="R263" i="24" s="1"/>
  <c r="N22" i="17"/>
  <c r="F263" i="24" s="1"/>
  <c r="N18" i="17"/>
  <c r="F262" i="24" s="1"/>
  <c r="N9" i="17"/>
  <c r="F261" i="24" s="1"/>
  <c r="N3" i="17"/>
  <c r="F260" i="24" s="1"/>
  <c r="L30" i="17"/>
  <c r="F264" i="23" s="1"/>
  <c r="R263" i="23" s="1"/>
  <c r="L22" i="17"/>
  <c r="F263" i="23" s="1"/>
  <c r="L18" i="17"/>
  <c r="F262" i="23" s="1"/>
  <c r="L9" i="17"/>
  <c r="F261" i="23" s="1"/>
  <c r="L3" i="17"/>
  <c r="J30" i="17"/>
  <c r="F264" i="22" s="1"/>
  <c r="R263" i="22" s="1"/>
  <c r="J22" i="17"/>
  <c r="F263" i="22" s="1"/>
  <c r="J18" i="17"/>
  <c r="F262" i="22" s="1"/>
  <c r="J9" i="17"/>
  <c r="F261" i="22" s="1"/>
  <c r="J3" i="17"/>
  <c r="F260" i="22" s="1"/>
  <c r="H30" i="17"/>
  <c r="F264" i="21" s="1"/>
  <c r="R263" i="21" s="1"/>
  <c r="H22" i="17"/>
  <c r="F263" i="21" s="1"/>
  <c r="H18" i="17"/>
  <c r="F262" i="21" s="1"/>
  <c r="H9" i="17"/>
  <c r="F261" i="21" s="1"/>
  <c r="H3" i="17"/>
  <c r="F30" i="17"/>
  <c r="F264" i="20" s="1"/>
  <c r="F22" i="17"/>
  <c r="F263" i="20" s="1"/>
  <c r="F18" i="17"/>
  <c r="F262" i="20" s="1"/>
  <c r="F9" i="17"/>
  <c r="F261" i="20" s="1"/>
  <c r="F3" i="17"/>
  <c r="F260" i="20" s="1"/>
  <c r="D30" i="17"/>
  <c r="F264" i="19" s="1"/>
  <c r="D22" i="17"/>
  <c r="D18" i="17"/>
  <c r="D3" i="17"/>
  <c r="N86" i="16"/>
  <c r="F258" i="30" s="1"/>
  <c r="L86" i="16"/>
  <c r="F258" i="29" s="1"/>
  <c r="J86" i="16"/>
  <c r="F258" i="28" s="1"/>
  <c r="H86" i="16"/>
  <c r="F258" i="27" s="1"/>
  <c r="R257" i="27" s="1"/>
  <c r="F86" i="16"/>
  <c r="F258" i="26" s="1"/>
  <c r="D86" i="16"/>
  <c r="F258" i="25" s="1"/>
  <c r="N79" i="16"/>
  <c r="F257" i="30" s="1"/>
  <c r="L79" i="16"/>
  <c r="F257" i="29" s="1"/>
  <c r="J79" i="16"/>
  <c r="F257" i="28" s="1"/>
  <c r="H79" i="16"/>
  <c r="F257" i="27" s="1"/>
  <c r="F79" i="16"/>
  <c r="F257" i="26" s="1"/>
  <c r="D79" i="16"/>
  <c r="F257" i="25" s="1"/>
  <c r="N72" i="16"/>
  <c r="F256" i="30" s="1"/>
  <c r="L72" i="16"/>
  <c r="F256" i="29" s="1"/>
  <c r="J72" i="16"/>
  <c r="F256" i="28" s="1"/>
  <c r="H72" i="16"/>
  <c r="F256" i="27" s="1"/>
  <c r="F72" i="16"/>
  <c r="F256" i="26" s="1"/>
  <c r="D72" i="16"/>
  <c r="F256" i="25" s="1"/>
  <c r="N62" i="16"/>
  <c r="F255" i="30" s="1"/>
  <c r="L62" i="16"/>
  <c r="F255" i="29" s="1"/>
  <c r="J62" i="16"/>
  <c r="F255" i="28" s="1"/>
  <c r="H62" i="16"/>
  <c r="F255" i="27" s="1"/>
  <c r="F62" i="16"/>
  <c r="F255" i="26" s="1"/>
  <c r="D62" i="16"/>
  <c r="F255" i="25" s="1"/>
  <c r="N55" i="16"/>
  <c r="N95" i="16" s="1"/>
  <c r="N96" i="16" s="1"/>
  <c r="N97" i="16" s="1"/>
  <c r="M15" i="1" s="1"/>
  <c r="M315" i="30" s="1"/>
  <c r="L55" i="16"/>
  <c r="J55" i="16"/>
  <c r="H55" i="16"/>
  <c r="F55" i="16"/>
  <c r="F95" i="16" s="1"/>
  <c r="F96" i="16" s="1"/>
  <c r="F97" i="16" s="1"/>
  <c r="I15" i="1" s="1"/>
  <c r="I315" i="30" s="1"/>
  <c r="D55" i="16"/>
  <c r="N34" i="16"/>
  <c r="F258" i="24" s="1"/>
  <c r="N27" i="16"/>
  <c r="F257" i="24" s="1"/>
  <c r="N20" i="16"/>
  <c r="F256" i="24" s="1"/>
  <c r="N10" i="16"/>
  <c r="F255" i="24" s="1"/>
  <c r="N3" i="16"/>
  <c r="F254" i="24" s="1"/>
  <c r="L34" i="16"/>
  <c r="F258" i="23" s="1"/>
  <c r="L27" i="16"/>
  <c r="F257" i="23" s="1"/>
  <c r="L20" i="16"/>
  <c r="F256" i="23" s="1"/>
  <c r="L10" i="16"/>
  <c r="F255" i="23" s="1"/>
  <c r="L3" i="16"/>
  <c r="J34" i="16"/>
  <c r="F258" i="22" s="1"/>
  <c r="J27" i="16"/>
  <c r="F257" i="22" s="1"/>
  <c r="J20" i="16"/>
  <c r="F256" i="22" s="1"/>
  <c r="J10" i="16"/>
  <c r="F255" i="22" s="1"/>
  <c r="J3" i="16"/>
  <c r="F254" i="22" s="1"/>
  <c r="H34" i="16"/>
  <c r="F258" i="21" s="1"/>
  <c r="H27" i="16"/>
  <c r="F257" i="21" s="1"/>
  <c r="H20" i="16"/>
  <c r="F256" i="21" s="1"/>
  <c r="H10" i="16"/>
  <c r="F255" i="21" s="1"/>
  <c r="H3" i="16"/>
  <c r="F34" i="16"/>
  <c r="F258" i="20" s="1"/>
  <c r="F27" i="16"/>
  <c r="F257" i="20" s="1"/>
  <c r="F20" i="16"/>
  <c r="F256" i="20" s="1"/>
  <c r="F10" i="16"/>
  <c r="F255" i="20" s="1"/>
  <c r="F3" i="16"/>
  <c r="F254" i="20" s="1"/>
  <c r="D34" i="16"/>
  <c r="F258" i="19" s="1"/>
  <c r="D27" i="16"/>
  <c r="D20" i="16"/>
  <c r="D10" i="16"/>
  <c r="D3" i="16"/>
  <c r="M62" i="15"/>
  <c r="K62" i="15"/>
  <c r="I62" i="15"/>
  <c r="G62" i="15"/>
  <c r="E62" i="15"/>
  <c r="C62" i="15"/>
  <c r="N95" i="15"/>
  <c r="L95" i="15"/>
  <c r="J95" i="15"/>
  <c r="H95" i="15"/>
  <c r="F95" i="15"/>
  <c r="D95" i="15"/>
  <c r="N89" i="15"/>
  <c r="F251" i="30" s="1"/>
  <c r="L89" i="15"/>
  <c r="F251" i="29" s="1"/>
  <c r="J89" i="15"/>
  <c r="F251" i="28" s="1"/>
  <c r="H89" i="15"/>
  <c r="F251" i="27" s="1"/>
  <c r="F89" i="15"/>
  <c r="F251" i="26" s="1"/>
  <c r="D89" i="15"/>
  <c r="F251" i="25" s="1"/>
  <c r="N78" i="15"/>
  <c r="F250" i="30" s="1"/>
  <c r="L78" i="15"/>
  <c r="F250" i="29" s="1"/>
  <c r="J78" i="15"/>
  <c r="F250" i="28" s="1"/>
  <c r="H78" i="15"/>
  <c r="F250" i="27" s="1"/>
  <c r="F78" i="15"/>
  <c r="F250" i="26" s="1"/>
  <c r="D78" i="15"/>
  <c r="F250" i="25" s="1"/>
  <c r="N69" i="15"/>
  <c r="F249" i="30" s="1"/>
  <c r="L69" i="15"/>
  <c r="F249" i="29" s="1"/>
  <c r="J69" i="15"/>
  <c r="F249" i="28" s="1"/>
  <c r="H69" i="15"/>
  <c r="F249" i="27" s="1"/>
  <c r="F69" i="15"/>
  <c r="F249" i="26" s="1"/>
  <c r="D69" i="15"/>
  <c r="F249" i="25" s="1"/>
  <c r="N64" i="15"/>
  <c r="L64" i="15"/>
  <c r="J64" i="15"/>
  <c r="J113" i="15" s="1"/>
  <c r="J114" i="15" s="1"/>
  <c r="J115" i="15" s="1"/>
  <c r="K14" i="1" s="1"/>
  <c r="K314" i="30" s="1"/>
  <c r="H64" i="15"/>
  <c r="F64" i="15"/>
  <c r="D64" i="15"/>
  <c r="N34" i="15"/>
  <c r="F252" i="24" s="1"/>
  <c r="N28" i="15"/>
  <c r="F251" i="24" s="1"/>
  <c r="N17" i="15"/>
  <c r="F250" i="24" s="1"/>
  <c r="N8" i="15"/>
  <c r="F249" i="24" s="1"/>
  <c r="N3" i="15"/>
  <c r="F248" i="24" s="1"/>
  <c r="L34" i="15"/>
  <c r="F252" i="23" s="1"/>
  <c r="L28" i="15"/>
  <c r="F251" i="23" s="1"/>
  <c r="L17" i="15"/>
  <c r="F250" i="23" s="1"/>
  <c r="L8" i="15"/>
  <c r="F249" i="23" s="1"/>
  <c r="L3" i="15"/>
  <c r="J34" i="15"/>
  <c r="F252" i="22" s="1"/>
  <c r="J28" i="15"/>
  <c r="F251" i="22" s="1"/>
  <c r="J17" i="15"/>
  <c r="F250" i="22" s="1"/>
  <c r="J8" i="15"/>
  <c r="F249" i="22" s="1"/>
  <c r="J3" i="15"/>
  <c r="F248" i="22" s="1"/>
  <c r="H34" i="15"/>
  <c r="F252" i="21" s="1"/>
  <c r="H28" i="15"/>
  <c r="F251" i="21" s="1"/>
  <c r="H17" i="15"/>
  <c r="F250" i="21" s="1"/>
  <c r="H8" i="15"/>
  <c r="F249" i="21" s="1"/>
  <c r="H3" i="15"/>
  <c r="F34" i="15"/>
  <c r="F252" i="20" s="1"/>
  <c r="F28" i="15"/>
  <c r="F251" i="20" s="1"/>
  <c r="F17" i="15"/>
  <c r="F250" i="20" s="1"/>
  <c r="F8" i="15"/>
  <c r="F249" i="20" s="1"/>
  <c r="F3" i="15"/>
  <c r="F248" i="20" s="1"/>
  <c r="D34" i="15"/>
  <c r="F252" i="19" s="1"/>
  <c r="R250" i="19" s="1"/>
  <c r="D28" i="15"/>
  <c r="F251" i="19" s="1"/>
  <c r="D17" i="15"/>
  <c r="F250" i="19" s="1"/>
  <c r="P250" i="19" s="1"/>
  <c r="D8" i="15"/>
  <c r="F249" i="19" s="1"/>
  <c r="D3" i="15"/>
  <c r="N215" i="14"/>
  <c r="F246" i="30" s="1"/>
  <c r="L215" i="14"/>
  <c r="F246" i="29" s="1"/>
  <c r="J215" i="14"/>
  <c r="F246" i="28" s="1"/>
  <c r="H215" i="14"/>
  <c r="F246" i="27" s="1"/>
  <c r="F215" i="14"/>
  <c r="F246" i="26" s="1"/>
  <c r="D215" i="14"/>
  <c r="F246" i="25" s="1"/>
  <c r="N197" i="14"/>
  <c r="F245" i="30" s="1"/>
  <c r="L197" i="14"/>
  <c r="F245" i="29" s="1"/>
  <c r="J197" i="14"/>
  <c r="F245" i="28" s="1"/>
  <c r="H197" i="14"/>
  <c r="F245" i="27" s="1"/>
  <c r="F197" i="14"/>
  <c r="F245" i="26" s="1"/>
  <c r="D197" i="14"/>
  <c r="F245" i="25" s="1"/>
  <c r="N193" i="14"/>
  <c r="F244" i="30" s="1"/>
  <c r="L193" i="14"/>
  <c r="F244" i="29" s="1"/>
  <c r="J193" i="14"/>
  <c r="F244" i="28" s="1"/>
  <c r="H193" i="14"/>
  <c r="F244" i="27" s="1"/>
  <c r="F193" i="14"/>
  <c r="F244" i="26" s="1"/>
  <c r="D193" i="14"/>
  <c r="F244" i="25" s="1"/>
  <c r="N183" i="14"/>
  <c r="F243" i="30" s="1"/>
  <c r="L183" i="14"/>
  <c r="F243" i="29" s="1"/>
  <c r="J183" i="14"/>
  <c r="F243" i="28" s="1"/>
  <c r="H183" i="14"/>
  <c r="F243" i="27" s="1"/>
  <c r="F183" i="14"/>
  <c r="F243" i="26" s="1"/>
  <c r="D183" i="14"/>
  <c r="F243" i="25" s="1"/>
  <c r="N157" i="14"/>
  <c r="F242" i="30" s="1"/>
  <c r="L157" i="14"/>
  <c r="F242" i="29" s="1"/>
  <c r="J157" i="14"/>
  <c r="F242" i="28" s="1"/>
  <c r="H157" i="14"/>
  <c r="F242" i="27" s="1"/>
  <c r="F157" i="14"/>
  <c r="F242" i="26" s="1"/>
  <c r="D157" i="14"/>
  <c r="F242" i="25" s="1"/>
  <c r="N133" i="14"/>
  <c r="F241" i="30" s="1"/>
  <c r="L133" i="14"/>
  <c r="F241" i="29" s="1"/>
  <c r="J133" i="14"/>
  <c r="F241" i="28" s="1"/>
  <c r="H133" i="14"/>
  <c r="F241" i="27" s="1"/>
  <c r="F133" i="14"/>
  <c r="F241" i="26" s="1"/>
  <c r="D133" i="14"/>
  <c r="F241" i="25" s="1"/>
  <c r="N127" i="14"/>
  <c r="F240" i="30" s="1"/>
  <c r="L127" i="14"/>
  <c r="F240" i="29" s="1"/>
  <c r="J127" i="14"/>
  <c r="F240" i="28" s="1"/>
  <c r="H127" i="14"/>
  <c r="F240" i="27" s="1"/>
  <c r="F127" i="14"/>
  <c r="F240" i="26" s="1"/>
  <c r="D127" i="14"/>
  <c r="F240" i="25" s="1"/>
  <c r="N126" i="14"/>
  <c r="N237" i="14" s="1"/>
  <c r="N238" i="14" s="1"/>
  <c r="N239" i="14" s="1"/>
  <c r="M13" i="1" s="1"/>
  <c r="M313" i="30" s="1"/>
  <c r="L126" i="14"/>
  <c r="J126" i="14"/>
  <c r="H126" i="14"/>
  <c r="F126" i="14"/>
  <c r="F237" i="14" s="1"/>
  <c r="F238" i="14" s="1"/>
  <c r="F239" i="14" s="1"/>
  <c r="I13" i="1" s="1"/>
  <c r="I313" i="30" s="1"/>
  <c r="D126" i="14"/>
  <c r="N92" i="14"/>
  <c r="F246" i="24" s="1"/>
  <c r="N74" i="14"/>
  <c r="F245" i="24" s="1"/>
  <c r="N70" i="14"/>
  <c r="F244" i="24" s="1"/>
  <c r="N60" i="14"/>
  <c r="F243" i="24" s="1"/>
  <c r="N34" i="14"/>
  <c r="F242" i="24" s="1"/>
  <c r="N10" i="14"/>
  <c r="F241" i="24" s="1"/>
  <c r="N4" i="14"/>
  <c r="F240" i="24" s="1"/>
  <c r="N3" i="14"/>
  <c r="F239" i="24" s="1"/>
  <c r="L92" i="14"/>
  <c r="F246" i="23" s="1"/>
  <c r="L74" i="14"/>
  <c r="F245" i="23" s="1"/>
  <c r="L70" i="14"/>
  <c r="F244" i="23" s="1"/>
  <c r="L60" i="14"/>
  <c r="F243" i="23" s="1"/>
  <c r="L34" i="14"/>
  <c r="F242" i="23" s="1"/>
  <c r="L10" i="14"/>
  <c r="F241" i="23" s="1"/>
  <c r="L4" i="14"/>
  <c r="F240" i="23" s="1"/>
  <c r="L3" i="14"/>
  <c r="F239" i="23" s="1"/>
  <c r="J92" i="14"/>
  <c r="F246" i="22" s="1"/>
  <c r="J74" i="14"/>
  <c r="F245" i="22" s="1"/>
  <c r="J70" i="14"/>
  <c r="F244" i="22" s="1"/>
  <c r="J60" i="14"/>
  <c r="F243" i="22" s="1"/>
  <c r="J34" i="14"/>
  <c r="F242" i="22" s="1"/>
  <c r="J10" i="14"/>
  <c r="F241" i="22" s="1"/>
  <c r="J4" i="14"/>
  <c r="F240" i="22" s="1"/>
  <c r="J3" i="14"/>
  <c r="F239" i="22" s="1"/>
  <c r="H92" i="14"/>
  <c r="F246" i="21" s="1"/>
  <c r="H74" i="14"/>
  <c r="F245" i="21" s="1"/>
  <c r="H70" i="14"/>
  <c r="F244" i="21" s="1"/>
  <c r="H60" i="14"/>
  <c r="F243" i="21" s="1"/>
  <c r="H34" i="14"/>
  <c r="F242" i="21" s="1"/>
  <c r="H10" i="14"/>
  <c r="F241" i="21" s="1"/>
  <c r="H4" i="14"/>
  <c r="F240" i="21" s="1"/>
  <c r="H3" i="14"/>
  <c r="F239" i="21" s="1"/>
  <c r="F92" i="14"/>
  <c r="F246" i="20" s="1"/>
  <c r="F74" i="14"/>
  <c r="F245" i="20" s="1"/>
  <c r="F70" i="14"/>
  <c r="F244" i="20" s="1"/>
  <c r="F60" i="14"/>
  <c r="F243" i="20" s="1"/>
  <c r="F34" i="14"/>
  <c r="F242" i="20" s="1"/>
  <c r="F10" i="14"/>
  <c r="F241" i="20" s="1"/>
  <c r="F4" i="14"/>
  <c r="F240" i="20" s="1"/>
  <c r="F3" i="14"/>
  <c r="F239" i="20" s="1"/>
  <c r="D92" i="14"/>
  <c r="F246" i="19" s="1"/>
  <c r="U242" i="19" s="1"/>
  <c r="D70" i="14"/>
  <c r="F244" i="19" s="1"/>
  <c r="S242" i="19" s="1"/>
  <c r="D60" i="14"/>
  <c r="F243" i="19" s="1"/>
  <c r="R242" i="19" s="1"/>
  <c r="D34" i="14"/>
  <c r="F242" i="19" s="1"/>
  <c r="Q242" i="19" s="1"/>
  <c r="D10" i="14"/>
  <c r="F241" i="19" s="1"/>
  <c r="P242" i="19" s="1"/>
  <c r="D4" i="14"/>
  <c r="N87" i="10"/>
  <c r="F237" i="24" s="1"/>
  <c r="N73" i="10"/>
  <c r="F236" i="24" s="1"/>
  <c r="N69" i="10"/>
  <c r="F235" i="24" s="1"/>
  <c r="N61" i="10"/>
  <c r="F234" i="24" s="1"/>
  <c r="N50" i="10"/>
  <c r="F233" i="24" s="1"/>
  <c r="N43" i="10"/>
  <c r="F232" i="24" s="1"/>
  <c r="N37" i="10"/>
  <c r="F231" i="24" s="1"/>
  <c r="N31" i="10"/>
  <c r="F230" i="24" s="1"/>
  <c r="N25" i="10"/>
  <c r="F229" i="24" s="1"/>
  <c r="N19" i="10"/>
  <c r="F228" i="24" s="1"/>
  <c r="N3" i="10"/>
  <c r="F227" i="24" s="1"/>
  <c r="L87" i="10"/>
  <c r="F237" i="23" s="1"/>
  <c r="L73" i="10"/>
  <c r="F236" i="23" s="1"/>
  <c r="L69" i="10"/>
  <c r="F235" i="23" s="1"/>
  <c r="L61" i="10"/>
  <c r="F234" i="23" s="1"/>
  <c r="L50" i="10"/>
  <c r="F233" i="23" s="1"/>
  <c r="L43" i="10"/>
  <c r="F232" i="23" s="1"/>
  <c r="L37" i="10"/>
  <c r="F231" i="23" s="1"/>
  <c r="L31" i="10"/>
  <c r="F230" i="23" s="1"/>
  <c r="L25" i="10"/>
  <c r="F229" i="23" s="1"/>
  <c r="L19" i="10"/>
  <c r="F228" i="23" s="1"/>
  <c r="L3" i="10"/>
  <c r="F227" i="23" s="1"/>
  <c r="J87" i="10"/>
  <c r="F237" i="22" s="1"/>
  <c r="J73" i="10"/>
  <c r="F236" i="22" s="1"/>
  <c r="J69" i="10"/>
  <c r="F235" i="22" s="1"/>
  <c r="J61" i="10"/>
  <c r="F234" i="22" s="1"/>
  <c r="J50" i="10"/>
  <c r="F233" i="22" s="1"/>
  <c r="J43" i="10"/>
  <c r="F232" i="22" s="1"/>
  <c r="J37" i="10"/>
  <c r="F231" i="22" s="1"/>
  <c r="J31" i="10"/>
  <c r="F230" i="22" s="1"/>
  <c r="J25" i="10"/>
  <c r="F229" i="22" s="1"/>
  <c r="J19" i="10"/>
  <c r="F228" i="22" s="1"/>
  <c r="J3" i="10"/>
  <c r="F227" i="22" s="1"/>
  <c r="H87" i="10"/>
  <c r="F237" i="21" s="1"/>
  <c r="H73" i="10"/>
  <c r="F236" i="21" s="1"/>
  <c r="H69" i="10"/>
  <c r="F235" i="21" s="1"/>
  <c r="H61" i="10"/>
  <c r="F234" i="21" s="1"/>
  <c r="H50" i="10"/>
  <c r="F233" i="21" s="1"/>
  <c r="H43" i="10"/>
  <c r="F232" i="21" s="1"/>
  <c r="H37" i="10"/>
  <c r="F231" i="21" s="1"/>
  <c r="H31" i="10"/>
  <c r="F230" i="21" s="1"/>
  <c r="H25" i="10"/>
  <c r="F229" i="21" s="1"/>
  <c r="H19" i="10"/>
  <c r="F228" i="21" s="1"/>
  <c r="H3" i="10"/>
  <c r="F227" i="21" s="1"/>
  <c r="F87" i="10"/>
  <c r="F237" i="20" s="1"/>
  <c r="F73" i="10"/>
  <c r="F236" i="20" s="1"/>
  <c r="F69" i="10"/>
  <c r="F235" i="20" s="1"/>
  <c r="F61" i="10"/>
  <c r="F234" i="20" s="1"/>
  <c r="F50" i="10"/>
  <c r="F233" i="20" s="1"/>
  <c r="F43" i="10"/>
  <c r="F232" i="20" s="1"/>
  <c r="F37" i="10"/>
  <c r="F231" i="20" s="1"/>
  <c r="F31" i="10"/>
  <c r="F230" i="20" s="1"/>
  <c r="F25" i="10"/>
  <c r="F229" i="20" s="1"/>
  <c r="F19" i="10"/>
  <c r="F228" i="20" s="1"/>
  <c r="F3" i="10"/>
  <c r="F227" i="20" s="1"/>
  <c r="D87" i="10"/>
  <c r="F237" i="19" s="1"/>
  <c r="D73" i="10"/>
  <c r="F236" i="19" s="1"/>
  <c r="D69" i="10"/>
  <c r="F235" i="19" s="1"/>
  <c r="D61" i="10"/>
  <c r="F234" i="19" s="1"/>
  <c r="D50" i="10"/>
  <c r="F233" i="19" s="1"/>
  <c r="D43" i="10"/>
  <c r="F232" i="19" s="1"/>
  <c r="D37" i="10"/>
  <c r="F231" i="19" s="1"/>
  <c r="D31" i="10"/>
  <c r="F230" i="19" s="1"/>
  <c r="D25" i="10"/>
  <c r="F229" i="19" s="1"/>
  <c r="D19" i="10"/>
  <c r="F228" i="19" s="1"/>
  <c r="D3" i="10"/>
  <c r="K311" i="30"/>
  <c r="N145" i="13"/>
  <c r="F223" i="24" s="1"/>
  <c r="N58" i="13"/>
  <c r="F215" i="24" s="1"/>
  <c r="N38" i="13"/>
  <c r="F213" i="24" s="1"/>
  <c r="N33" i="13"/>
  <c r="F212" i="24" s="1"/>
  <c r="N27" i="13"/>
  <c r="F211" i="24" s="1"/>
  <c r="N9" i="13"/>
  <c r="F210" i="24" s="1"/>
  <c r="N3" i="13"/>
  <c r="F209" i="24" s="1"/>
  <c r="L145" i="13"/>
  <c r="F223" i="23" s="1"/>
  <c r="L58" i="13"/>
  <c r="F215" i="23" s="1"/>
  <c r="L38" i="13"/>
  <c r="F213" i="23" s="1"/>
  <c r="L33" i="13"/>
  <c r="F212" i="23" s="1"/>
  <c r="L27" i="13"/>
  <c r="F211" i="23" s="1"/>
  <c r="L9" i="13"/>
  <c r="F210" i="23" s="1"/>
  <c r="L3" i="13"/>
  <c r="F209" i="23" s="1"/>
  <c r="J145" i="13"/>
  <c r="F223" i="22" s="1"/>
  <c r="J58" i="13"/>
  <c r="F215" i="22" s="1"/>
  <c r="J38" i="13"/>
  <c r="F213" i="22" s="1"/>
  <c r="J33" i="13"/>
  <c r="F212" i="22" s="1"/>
  <c r="J27" i="13"/>
  <c r="F211" i="22" s="1"/>
  <c r="J9" i="13"/>
  <c r="F210" i="22" s="1"/>
  <c r="J3" i="13"/>
  <c r="F209" i="22" s="1"/>
  <c r="H145" i="13"/>
  <c r="F223" i="21" s="1"/>
  <c r="H58" i="13"/>
  <c r="F215" i="21" s="1"/>
  <c r="H38" i="13"/>
  <c r="F213" i="21" s="1"/>
  <c r="H33" i="13"/>
  <c r="F212" i="21" s="1"/>
  <c r="H27" i="13"/>
  <c r="F211" i="21" s="1"/>
  <c r="H9" i="13"/>
  <c r="F210" i="21" s="1"/>
  <c r="H3" i="13"/>
  <c r="F209" i="21" s="1"/>
  <c r="F145" i="13"/>
  <c r="F223" i="20" s="1"/>
  <c r="F58" i="13"/>
  <c r="F215" i="20" s="1"/>
  <c r="F38" i="13"/>
  <c r="F213" i="20" s="1"/>
  <c r="F33" i="13"/>
  <c r="F212" i="20" s="1"/>
  <c r="F27" i="13"/>
  <c r="F211" i="20" s="1"/>
  <c r="F9" i="13"/>
  <c r="F210" i="20" s="1"/>
  <c r="F3" i="13"/>
  <c r="F209" i="20" s="1"/>
  <c r="D33" i="13"/>
  <c r="F212" i="19" s="1"/>
  <c r="Q209" i="19" s="1"/>
  <c r="D9" i="13"/>
  <c r="F210" i="19" s="1"/>
  <c r="O212" i="19" s="1"/>
  <c r="N126" i="11"/>
  <c r="F207" i="30" s="1"/>
  <c r="L126" i="11"/>
  <c r="F207" i="29" s="1"/>
  <c r="J126" i="11"/>
  <c r="F207" i="28" s="1"/>
  <c r="H126" i="11"/>
  <c r="F207" i="27" s="1"/>
  <c r="F126" i="11"/>
  <c r="F207" i="26" s="1"/>
  <c r="D126" i="11"/>
  <c r="F207" i="25" s="1"/>
  <c r="N117" i="11"/>
  <c r="F206" i="30" s="1"/>
  <c r="L117" i="11"/>
  <c r="F206" i="29" s="1"/>
  <c r="J117" i="11"/>
  <c r="F206" i="28" s="1"/>
  <c r="H117" i="11"/>
  <c r="F206" i="27" s="1"/>
  <c r="F117" i="11"/>
  <c r="F206" i="26" s="1"/>
  <c r="D117" i="11"/>
  <c r="F206" i="25" s="1"/>
  <c r="N105" i="11"/>
  <c r="F205" i="30" s="1"/>
  <c r="L105" i="11"/>
  <c r="F205" i="29" s="1"/>
  <c r="J105" i="11"/>
  <c r="F205" i="28" s="1"/>
  <c r="H105" i="11"/>
  <c r="F205" i="27" s="1"/>
  <c r="F105" i="11"/>
  <c r="F205" i="26" s="1"/>
  <c r="D105" i="11"/>
  <c r="F205" i="25" s="1"/>
  <c r="N98" i="11"/>
  <c r="F204" i="30" s="1"/>
  <c r="L98" i="11"/>
  <c r="F204" i="29" s="1"/>
  <c r="J98" i="11"/>
  <c r="F204" i="28" s="1"/>
  <c r="H98" i="11"/>
  <c r="F204" i="27" s="1"/>
  <c r="F98" i="11"/>
  <c r="F204" i="26" s="1"/>
  <c r="D98" i="11"/>
  <c r="F204" i="25" s="1"/>
  <c r="N75" i="11"/>
  <c r="L75" i="11"/>
  <c r="J75" i="11"/>
  <c r="H75" i="11"/>
  <c r="F75" i="11"/>
  <c r="D75" i="11"/>
  <c r="N54" i="11"/>
  <c r="F207" i="24" s="1"/>
  <c r="N45" i="11"/>
  <c r="F206" i="24" s="1"/>
  <c r="N33" i="11"/>
  <c r="F205" i="24" s="1"/>
  <c r="N26" i="11"/>
  <c r="F204" i="24" s="1"/>
  <c r="N3" i="11"/>
  <c r="F203" i="24" s="1"/>
  <c r="L54" i="11"/>
  <c r="F207" i="23" s="1"/>
  <c r="L45" i="11"/>
  <c r="F206" i="23" s="1"/>
  <c r="L33" i="11"/>
  <c r="F205" i="23" s="1"/>
  <c r="L26" i="11"/>
  <c r="F204" i="23" s="1"/>
  <c r="L3" i="11"/>
  <c r="J54" i="11"/>
  <c r="F207" i="22" s="1"/>
  <c r="J45" i="11"/>
  <c r="F206" i="22" s="1"/>
  <c r="J33" i="11"/>
  <c r="F205" i="22" s="1"/>
  <c r="J26" i="11"/>
  <c r="F204" i="22" s="1"/>
  <c r="J3" i="11"/>
  <c r="F203" i="22" s="1"/>
  <c r="H54" i="11"/>
  <c r="F207" i="21" s="1"/>
  <c r="H45" i="11"/>
  <c r="F206" i="21" s="1"/>
  <c r="H33" i="11"/>
  <c r="F205" i="21" s="1"/>
  <c r="H26" i="11"/>
  <c r="F204" i="21" s="1"/>
  <c r="H3" i="11"/>
  <c r="F203" i="21" s="1"/>
  <c r="F54" i="11"/>
  <c r="F207" i="20" s="1"/>
  <c r="F45" i="11"/>
  <c r="F206" i="20" s="1"/>
  <c r="F33" i="11"/>
  <c r="F205" i="20" s="1"/>
  <c r="F26" i="11"/>
  <c r="F204" i="20" s="1"/>
  <c r="F3" i="11"/>
  <c r="F203" i="20" s="1"/>
  <c r="D54" i="11"/>
  <c r="F207" i="19" s="1"/>
  <c r="D45" i="11"/>
  <c r="F206" i="19" s="1"/>
  <c r="D26" i="11"/>
  <c r="F204" i="19" s="1"/>
  <c r="D3" i="11"/>
  <c r="M73" i="11"/>
  <c r="K73" i="11"/>
  <c r="I73" i="11"/>
  <c r="G73" i="11"/>
  <c r="E73" i="11"/>
  <c r="C73" i="11"/>
  <c r="M73" i="9"/>
  <c r="K73" i="9"/>
  <c r="I73" i="9"/>
  <c r="G73" i="9"/>
  <c r="E73" i="9"/>
  <c r="C73" i="9"/>
  <c r="N129" i="9"/>
  <c r="F201" i="30" s="1"/>
  <c r="L129" i="9"/>
  <c r="F201" i="29" s="1"/>
  <c r="J129" i="9"/>
  <c r="F201" i="28" s="1"/>
  <c r="H129" i="9"/>
  <c r="F201" i="27" s="1"/>
  <c r="F129" i="9"/>
  <c r="F201" i="26" s="1"/>
  <c r="D129" i="9"/>
  <c r="F201" i="25" s="1"/>
  <c r="N122" i="9"/>
  <c r="F200" i="30" s="1"/>
  <c r="L122" i="9"/>
  <c r="F200" i="29" s="1"/>
  <c r="J122" i="9"/>
  <c r="F200" i="28" s="1"/>
  <c r="H122" i="9"/>
  <c r="F200" i="27" s="1"/>
  <c r="F122" i="9"/>
  <c r="F200" i="26" s="1"/>
  <c r="D122" i="9"/>
  <c r="F200" i="25" s="1"/>
  <c r="N115" i="9"/>
  <c r="F199" i="30" s="1"/>
  <c r="L115" i="9"/>
  <c r="F199" i="29" s="1"/>
  <c r="J115" i="9"/>
  <c r="F199" i="28" s="1"/>
  <c r="H115" i="9"/>
  <c r="F199" i="27" s="1"/>
  <c r="F115" i="9"/>
  <c r="F199" i="26" s="1"/>
  <c r="D115" i="9"/>
  <c r="F199" i="25" s="1"/>
  <c r="N108" i="9"/>
  <c r="F198" i="30" s="1"/>
  <c r="L108" i="9"/>
  <c r="F198" i="29" s="1"/>
  <c r="J108" i="9"/>
  <c r="F198" i="28" s="1"/>
  <c r="H108" i="9"/>
  <c r="F198" i="27" s="1"/>
  <c r="F108" i="9"/>
  <c r="F198" i="26" s="1"/>
  <c r="D108" i="9"/>
  <c r="F198" i="25" s="1"/>
  <c r="N102" i="9"/>
  <c r="F197" i="30" s="1"/>
  <c r="L102" i="9"/>
  <c r="F197" i="29" s="1"/>
  <c r="J102" i="9"/>
  <c r="F197" i="28" s="1"/>
  <c r="H102" i="9"/>
  <c r="F197" i="27" s="1"/>
  <c r="F102" i="9"/>
  <c r="F197" i="26" s="1"/>
  <c r="D102" i="9"/>
  <c r="F197" i="25" s="1"/>
  <c r="N96" i="9"/>
  <c r="F196" i="30" s="1"/>
  <c r="L96" i="9"/>
  <c r="F196" i="29" s="1"/>
  <c r="J96" i="9"/>
  <c r="F196" i="28" s="1"/>
  <c r="H96" i="9"/>
  <c r="F196" i="27" s="1"/>
  <c r="F96" i="9"/>
  <c r="F196" i="26" s="1"/>
  <c r="D96" i="9"/>
  <c r="F196" i="25" s="1"/>
  <c r="N89" i="9"/>
  <c r="F195" i="30" s="1"/>
  <c r="L89" i="9"/>
  <c r="F195" i="29" s="1"/>
  <c r="J89" i="9"/>
  <c r="F195" i="28" s="1"/>
  <c r="H89" i="9"/>
  <c r="F195" i="27" s="1"/>
  <c r="F89" i="9"/>
  <c r="F195" i="26" s="1"/>
  <c r="D89" i="9"/>
  <c r="F195" i="25" s="1"/>
  <c r="N83" i="9"/>
  <c r="F194" i="30" s="1"/>
  <c r="L83" i="9"/>
  <c r="F194" i="29" s="1"/>
  <c r="J83" i="9"/>
  <c r="F194" i="28" s="1"/>
  <c r="H83" i="9"/>
  <c r="F194" i="27" s="1"/>
  <c r="F83" i="9"/>
  <c r="F194" i="26" s="1"/>
  <c r="D83" i="9"/>
  <c r="F194" i="25" s="1"/>
  <c r="N75" i="9"/>
  <c r="F193" i="30" s="1"/>
  <c r="L75" i="9"/>
  <c r="F193" i="29" s="1"/>
  <c r="J75" i="9"/>
  <c r="F193" i="28" s="1"/>
  <c r="H75" i="9"/>
  <c r="F193" i="27" s="1"/>
  <c r="F75" i="9"/>
  <c r="F193" i="26" s="1"/>
  <c r="D75" i="9"/>
  <c r="F193" i="25" s="1"/>
  <c r="N57" i="9"/>
  <c r="F201" i="24" s="1"/>
  <c r="N50" i="9"/>
  <c r="F200" i="24" s="1"/>
  <c r="N43" i="9"/>
  <c r="F199" i="24" s="1"/>
  <c r="N36" i="9"/>
  <c r="F198" i="24" s="1"/>
  <c r="N30" i="9"/>
  <c r="F197" i="24" s="1"/>
  <c r="N24" i="9"/>
  <c r="F196" i="24" s="1"/>
  <c r="N17" i="9"/>
  <c r="F195" i="24" s="1"/>
  <c r="N11" i="9"/>
  <c r="F194" i="24" s="1"/>
  <c r="N3" i="9"/>
  <c r="F193" i="24" s="1"/>
  <c r="L57" i="9"/>
  <c r="F201" i="23" s="1"/>
  <c r="L50" i="9"/>
  <c r="F200" i="23" s="1"/>
  <c r="L43" i="9"/>
  <c r="F199" i="23" s="1"/>
  <c r="L36" i="9"/>
  <c r="F198" i="23" s="1"/>
  <c r="L30" i="9"/>
  <c r="F197" i="23" s="1"/>
  <c r="L24" i="9"/>
  <c r="F196" i="23" s="1"/>
  <c r="L17" i="9"/>
  <c r="F195" i="23" s="1"/>
  <c r="L11" i="9"/>
  <c r="F194" i="23" s="1"/>
  <c r="L3" i="9"/>
  <c r="F193" i="23" s="1"/>
  <c r="J57" i="9"/>
  <c r="F201" i="22" s="1"/>
  <c r="J50" i="9"/>
  <c r="F200" i="22" s="1"/>
  <c r="J43" i="9"/>
  <c r="F199" i="22" s="1"/>
  <c r="J36" i="9"/>
  <c r="F198" i="22" s="1"/>
  <c r="J30" i="9"/>
  <c r="F197" i="22" s="1"/>
  <c r="J24" i="9"/>
  <c r="F196" i="22" s="1"/>
  <c r="J17" i="9"/>
  <c r="F195" i="22" s="1"/>
  <c r="J11" i="9"/>
  <c r="F194" i="22" s="1"/>
  <c r="J3" i="9"/>
  <c r="F193" i="22" s="1"/>
  <c r="H57" i="9"/>
  <c r="F201" i="21" s="1"/>
  <c r="H50" i="9"/>
  <c r="F200" i="21" s="1"/>
  <c r="H43" i="9"/>
  <c r="F199" i="21" s="1"/>
  <c r="H36" i="9"/>
  <c r="F198" i="21" s="1"/>
  <c r="H30" i="9"/>
  <c r="F197" i="21" s="1"/>
  <c r="H24" i="9"/>
  <c r="F196" i="21" s="1"/>
  <c r="H17" i="9"/>
  <c r="F195" i="21" s="1"/>
  <c r="H11" i="9"/>
  <c r="F194" i="21" s="1"/>
  <c r="H3" i="9"/>
  <c r="F193" i="21" s="1"/>
  <c r="N196" i="21" s="1"/>
  <c r="F57" i="9"/>
  <c r="F201" i="20" s="1"/>
  <c r="F50" i="9"/>
  <c r="F200" i="20" s="1"/>
  <c r="F43" i="9"/>
  <c r="F199" i="20" s="1"/>
  <c r="F36" i="9"/>
  <c r="F198" i="20" s="1"/>
  <c r="F30" i="9"/>
  <c r="F197" i="20" s="1"/>
  <c r="F24" i="9"/>
  <c r="F196" i="20" s="1"/>
  <c r="F17" i="9"/>
  <c r="F195" i="20" s="1"/>
  <c r="F11" i="9"/>
  <c r="F194" i="20" s="1"/>
  <c r="F3" i="9"/>
  <c r="F193" i="20" s="1"/>
  <c r="N196" i="20" s="1"/>
  <c r="D57" i="9"/>
  <c r="F201" i="19" s="1"/>
  <c r="V195" i="19" s="1"/>
  <c r="D30" i="9"/>
  <c r="F197" i="19" s="1"/>
  <c r="R195" i="19" s="1"/>
  <c r="D24" i="9"/>
  <c r="F196" i="19" s="1"/>
  <c r="Q196" i="19" s="1"/>
  <c r="D11" i="9"/>
  <c r="F194" i="19" s="1"/>
  <c r="O196" i="19" s="1"/>
  <c r="D3" i="9"/>
  <c r="M47" i="8"/>
  <c r="K47" i="8"/>
  <c r="I47" i="8"/>
  <c r="G47" i="8"/>
  <c r="E47" i="8"/>
  <c r="C47" i="8"/>
  <c r="N71" i="8"/>
  <c r="F191" i="30" s="1"/>
  <c r="L71" i="8"/>
  <c r="F191" i="29" s="1"/>
  <c r="J71" i="8"/>
  <c r="F191" i="28" s="1"/>
  <c r="H71" i="8"/>
  <c r="F191" i="27" s="1"/>
  <c r="F71" i="8"/>
  <c r="F191" i="26" s="1"/>
  <c r="D71" i="8"/>
  <c r="F191" i="25" s="1"/>
  <c r="N67" i="8"/>
  <c r="F190" i="30" s="1"/>
  <c r="L67" i="8"/>
  <c r="F190" i="29" s="1"/>
  <c r="J67" i="8"/>
  <c r="F190" i="28" s="1"/>
  <c r="H67" i="8"/>
  <c r="F190" i="27" s="1"/>
  <c r="F67" i="8"/>
  <c r="F190" i="26" s="1"/>
  <c r="D67" i="8"/>
  <c r="F190" i="25" s="1"/>
  <c r="N62" i="8"/>
  <c r="F189" i="30" s="1"/>
  <c r="L62" i="8"/>
  <c r="F189" i="29" s="1"/>
  <c r="J62" i="8"/>
  <c r="F189" i="28" s="1"/>
  <c r="H62" i="8"/>
  <c r="F189" i="27" s="1"/>
  <c r="F62" i="8"/>
  <c r="F189" i="26" s="1"/>
  <c r="D62" i="8"/>
  <c r="F189" i="25" s="1"/>
  <c r="N49" i="8"/>
  <c r="L49" i="8"/>
  <c r="J49" i="8"/>
  <c r="H49" i="8"/>
  <c r="F49" i="8"/>
  <c r="D49" i="8"/>
  <c r="N25" i="8"/>
  <c r="F191" i="24" s="1"/>
  <c r="N21" i="8"/>
  <c r="F190" i="24" s="1"/>
  <c r="N16" i="8"/>
  <c r="F189" i="24" s="1"/>
  <c r="N3" i="8"/>
  <c r="F188" i="24" s="1"/>
  <c r="L25" i="8"/>
  <c r="F191" i="23" s="1"/>
  <c r="L21" i="8"/>
  <c r="F190" i="23" s="1"/>
  <c r="L16" i="8"/>
  <c r="F189" i="23" s="1"/>
  <c r="L3" i="8"/>
  <c r="F188" i="23" s="1"/>
  <c r="J25" i="8"/>
  <c r="F191" i="22" s="1"/>
  <c r="J21" i="8"/>
  <c r="F190" i="22" s="1"/>
  <c r="J16" i="8"/>
  <c r="F189" i="22" s="1"/>
  <c r="J3" i="8"/>
  <c r="F188" i="22" s="1"/>
  <c r="H25" i="8"/>
  <c r="F191" i="21" s="1"/>
  <c r="H21" i="8"/>
  <c r="F190" i="21" s="1"/>
  <c r="H16" i="8"/>
  <c r="F189" i="21" s="1"/>
  <c r="H3" i="8"/>
  <c r="F188" i="21" s="1"/>
  <c r="F25" i="8"/>
  <c r="F191" i="20" s="1"/>
  <c r="F21" i="8"/>
  <c r="F190" i="20" s="1"/>
  <c r="F16" i="8"/>
  <c r="F189" i="20" s="1"/>
  <c r="F3" i="8"/>
  <c r="F188" i="20" s="1"/>
  <c r="D25" i="8"/>
  <c r="F191" i="19" s="1"/>
  <c r="D16" i="8"/>
  <c r="F189" i="19" s="1"/>
  <c r="D3" i="8"/>
  <c r="M32" i="7"/>
  <c r="K32" i="7"/>
  <c r="I32" i="7"/>
  <c r="G32" i="7"/>
  <c r="E32" i="7"/>
  <c r="C32" i="7"/>
  <c r="N44" i="7"/>
  <c r="F186" i="30" s="1"/>
  <c r="L44" i="7"/>
  <c r="F186" i="29" s="1"/>
  <c r="J44" i="7"/>
  <c r="F186" i="28" s="1"/>
  <c r="H44" i="7"/>
  <c r="F186" i="27" s="1"/>
  <c r="F44" i="7"/>
  <c r="F186" i="26" s="1"/>
  <c r="D44" i="7"/>
  <c r="F186" i="25" s="1"/>
  <c r="N40" i="7"/>
  <c r="F185" i="30" s="1"/>
  <c r="L40" i="7"/>
  <c r="F185" i="29" s="1"/>
  <c r="J40" i="7"/>
  <c r="F185" i="28" s="1"/>
  <c r="H40" i="7"/>
  <c r="F185" i="27" s="1"/>
  <c r="F40" i="7"/>
  <c r="F185" i="26" s="1"/>
  <c r="D40" i="7"/>
  <c r="F185" i="25" s="1"/>
  <c r="N34" i="7"/>
  <c r="L34" i="7"/>
  <c r="J34" i="7"/>
  <c r="H34" i="7"/>
  <c r="F34" i="7"/>
  <c r="D34" i="7"/>
  <c r="N13" i="7"/>
  <c r="F186" i="24" s="1"/>
  <c r="N9" i="7"/>
  <c r="F185" i="24" s="1"/>
  <c r="N3" i="7"/>
  <c r="F184" i="24" s="1"/>
  <c r="L13" i="7"/>
  <c r="F186" i="23" s="1"/>
  <c r="L9" i="7"/>
  <c r="F185" i="23" s="1"/>
  <c r="L3" i="7"/>
  <c r="J13" i="7"/>
  <c r="F186" i="22" s="1"/>
  <c r="J9" i="7"/>
  <c r="F185" i="22" s="1"/>
  <c r="J3" i="7"/>
  <c r="F184" i="22" s="1"/>
  <c r="H13" i="7"/>
  <c r="F186" i="21" s="1"/>
  <c r="H9" i="7"/>
  <c r="F185" i="21" s="1"/>
  <c r="H3" i="7"/>
  <c r="F13" i="7"/>
  <c r="F186" i="20" s="1"/>
  <c r="F9" i="7"/>
  <c r="F185" i="20" s="1"/>
  <c r="F3" i="7"/>
  <c r="F184" i="20" s="1"/>
  <c r="D13" i="7"/>
  <c r="D3" i="7"/>
  <c r="N68" i="6"/>
  <c r="F182" i="24" s="1"/>
  <c r="L68" i="6"/>
  <c r="F182" i="23" s="1"/>
  <c r="J68" i="6"/>
  <c r="F182" i="22" s="1"/>
  <c r="H68" i="6"/>
  <c r="F182" i="21" s="1"/>
  <c r="F68" i="6"/>
  <c r="F182" i="20" s="1"/>
  <c r="D68" i="6"/>
  <c r="F182" i="19" s="1"/>
  <c r="N154" i="6"/>
  <c r="F182" i="30" s="1"/>
  <c r="L154" i="6"/>
  <c r="F182" i="29" s="1"/>
  <c r="J154" i="6"/>
  <c r="F182" i="28" s="1"/>
  <c r="H154" i="6"/>
  <c r="F182" i="27" s="1"/>
  <c r="F154" i="6"/>
  <c r="F182" i="26" s="1"/>
  <c r="D154" i="6"/>
  <c r="F182" i="25" s="1"/>
  <c r="M44" i="2"/>
  <c r="K44" i="2"/>
  <c r="I44" i="2"/>
  <c r="E44" i="2"/>
  <c r="G44" i="2"/>
  <c r="C44" i="2"/>
  <c r="M106" i="3"/>
  <c r="K106" i="3"/>
  <c r="I106" i="3"/>
  <c r="G106" i="3"/>
  <c r="E106" i="3"/>
  <c r="C106" i="3"/>
  <c r="M87" i="6"/>
  <c r="K87" i="6"/>
  <c r="I87" i="6"/>
  <c r="G87" i="6"/>
  <c r="E87" i="6"/>
  <c r="C87" i="6"/>
  <c r="N148" i="6"/>
  <c r="F181" i="30" s="1"/>
  <c r="L148" i="6"/>
  <c r="F181" i="29" s="1"/>
  <c r="J148" i="6"/>
  <c r="F181" i="28" s="1"/>
  <c r="H148" i="6"/>
  <c r="F181" i="27" s="1"/>
  <c r="F148" i="6"/>
  <c r="F181" i="26" s="1"/>
  <c r="D148" i="6"/>
  <c r="F181" i="25" s="1"/>
  <c r="N138" i="6"/>
  <c r="F180" i="30" s="1"/>
  <c r="L138" i="6"/>
  <c r="F180" i="29" s="1"/>
  <c r="J138" i="6"/>
  <c r="F180" i="28" s="1"/>
  <c r="H138" i="6"/>
  <c r="F180" i="27" s="1"/>
  <c r="F138" i="6"/>
  <c r="F180" i="26" s="1"/>
  <c r="D138" i="6"/>
  <c r="F180" i="25" s="1"/>
  <c r="N122" i="6"/>
  <c r="F179" i="30" s="1"/>
  <c r="L122" i="6"/>
  <c r="F179" i="29" s="1"/>
  <c r="J122" i="6"/>
  <c r="F179" i="28" s="1"/>
  <c r="H122" i="6"/>
  <c r="F179" i="27" s="1"/>
  <c r="F122" i="6"/>
  <c r="F179" i="26" s="1"/>
  <c r="D122" i="6"/>
  <c r="F179" i="25" s="1"/>
  <c r="N117" i="6"/>
  <c r="F178" i="30" s="1"/>
  <c r="L117" i="6"/>
  <c r="F178" i="29" s="1"/>
  <c r="J117" i="6"/>
  <c r="F178" i="28" s="1"/>
  <c r="H117" i="6"/>
  <c r="F178" i="27" s="1"/>
  <c r="F117" i="6"/>
  <c r="F178" i="26" s="1"/>
  <c r="D117" i="6"/>
  <c r="F178" i="25" s="1"/>
  <c r="N95" i="6"/>
  <c r="F177" i="30" s="1"/>
  <c r="L95" i="6"/>
  <c r="F177" i="29" s="1"/>
  <c r="J95" i="6"/>
  <c r="F177" i="28" s="1"/>
  <c r="H95" i="6"/>
  <c r="F177" i="27" s="1"/>
  <c r="F95" i="6"/>
  <c r="F177" i="26" s="1"/>
  <c r="D95" i="6"/>
  <c r="F177" i="25" s="1"/>
  <c r="N92" i="6"/>
  <c r="F176" i="30" s="1"/>
  <c r="L92" i="6"/>
  <c r="F176" i="29" s="1"/>
  <c r="J92" i="6"/>
  <c r="F176" i="28" s="1"/>
  <c r="H92" i="6"/>
  <c r="F176" i="27" s="1"/>
  <c r="F92" i="6"/>
  <c r="F176" i="26" s="1"/>
  <c r="D92" i="6"/>
  <c r="F176" i="25" s="1"/>
  <c r="N89" i="6"/>
  <c r="L89" i="6"/>
  <c r="F175" i="29" s="1"/>
  <c r="J89" i="6"/>
  <c r="H89" i="6"/>
  <c r="F175" i="27" s="1"/>
  <c r="F89" i="6"/>
  <c r="D89" i="6"/>
  <c r="F175" i="25" s="1"/>
  <c r="N62" i="6"/>
  <c r="F181" i="24" s="1"/>
  <c r="N52" i="6"/>
  <c r="F180" i="24" s="1"/>
  <c r="N36" i="6"/>
  <c r="F179" i="24" s="1"/>
  <c r="N31" i="6"/>
  <c r="F178" i="24" s="1"/>
  <c r="N9" i="6"/>
  <c r="F177" i="24" s="1"/>
  <c r="N6" i="6"/>
  <c r="F176" i="24" s="1"/>
  <c r="N3" i="6"/>
  <c r="F175" i="24" s="1"/>
  <c r="L62" i="6"/>
  <c r="F181" i="23" s="1"/>
  <c r="L52" i="6"/>
  <c r="F180" i="23" s="1"/>
  <c r="L36" i="6"/>
  <c r="F179" i="23" s="1"/>
  <c r="L31" i="6"/>
  <c r="F178" i="23" s="1"/>
  <c r="L9" i="6"/>
  <c r="F177" i="23" s="1"/>
  <c r="L6" i="6"/>
  <c r="F176" i="23" s="1"/>
  <c r="L3" i="6"/>
  <c r="F175" i="23" s="1"/>
  <c r="J62" i="6"/>
  <c r="F181" i="22" s="1"/>
  <c r="J52" i="6"/>
  <c r="F180" i="22" s="1"/>
  <c r="J36" i="6"/>
  <c r="F179" i="22" s="1"/>
  <c r="J31" i="6"/>
  <c r="F178" i="22" s="1"/>
  <c r="J9" i="6"/>
  <c r="F177" i="22" s="1"/>
  <c r="J6" i="6"/>
  <c r="F176" i="22" s="1"/>
  <c r="J3" i="6"/>
  <c r="F175" i="22" s="1"/>
  <c r="H62" i="6"/>
  <c r="F181" i="21" s="1"/>
  <c r="H52" i="6"/>
  <c r="F180" i="21" s="1"/>
  <c r="H36" i="6"/>
  <c r="F179" i="21" s="1"/>
  <c r="H31" i="6"/>
  <c r="F178" i="21" s="1"/>
  <c r="H9" i="6"/>
  <c r="F177" i="21" s="1"/>
  <c r="H6" i="6"/>
  <c r="F176" i="21" s="1"/>
  <c r="H3" i="6"/>
  <c r="F175" i="21" s="1"/>
  <c r="F62" i="6"/>
  <c r="F181" i="20" s="1"/>
  <c r="F52" i="6"/>
  <c r="F180" i="20" s="1"/>
  <c r="F36" i="6"/>
  <c r="F179" i="20" s="1"/>
  <c r="F31" i="6"/>
  <c r="F178" i="20" s="1"/>
  <c r="F9" i="6"/>
  <c r="F177" i="20" s="1"/>
  <c r="F6" i="6"/>
  <c r="F176" i="20" s="1"/>
  <c r="F3" i="6"/>
  <c r="F175" i="20" s="1"/>
  <c r="D62" i="6"/>
  <c r="D52" i="6"/>
  <c r="F180" i="19" s="1"/>
  <c r="D36" i="6"/>
  <c r="F179" i="19" s="1"/>
  <c r="D31" i="6"/>
  <c r="F178" i="19" s="1"/>
  <c r="D9" i="6"/>
  <c r="N70" i="4"/>
  <c r="F173" i="30" s="1"/>
  <c r="L70" i="4"/>
  <c r="F173" i="29" s="1"/>
  <c r="J70" i="4"/>
  <c r="F173" i="28" s="1"/>
  <c r="H70" i="4"/>
  <c r="F173" i="27" s="1"/>
  <c r="F70" i="4"/>
  <c r="F173" i="26" s="1"/>
  <c r="D70" i="4"/>
  <c r="F173" i="25" s="1"/>
  <c r="N65" i="4"/>
  <c r="F172" i="30" s="1"/>
  <c r="L65" i="4"/>
  <c r="F172" i="29" s="1"/>
  <c r="J65" i="4"/>
  <c r="F172" i="28" s="1"/>
  <c r="H65" i="4"/>
  <c r="F172" i="27" s="1"/>
  <c r="F65" i="4"/>
  <c r="F172" i="26" s="1"/>
  <c r="D65" i="4"/>
  <c r="F172" i="25" s="1"/>
  <c r="N58" i="4"/>
  <c r="F171" i="30" s="1"/>
  <c r="L58" i="4"/>
  <c r="F171" i="29" s="1"/>
  <c r="J58" i="4"/>
  <c r="F171" i="28" s="1"/>
  <c r="H58" i="4"/>
  <c r="F171" i="27" s="1"/>
  <c r="F58" i="4"/>
  <c r="F171" i="26" s="1"/>
  <c r="D58" i="4"/>
  <c r="F171" i="25" s="1"/>
  <c r="N51" i="4"/>
  <c r="F170" i="30" s="1"/>
  <c r="L51" i="4"/>
  <c r="F170" i="29" s="1"/>
  <c r="J51" i="4"/>
  <c r="F170" i="28" s="1"/>
  <c r="H51" i="4"/>
  <c r="F170" i="27" s="1"/>
  <c r="F51" i="4"/>
  <c r="F170" i="26" s="1"/>
  <c r="D51" i="4"/>
  <c r="F170" i="25" s="1"/>
  <c r="N45" i="4"/>
  <c r="L45" i="4"/>
  <c r="J45" i="4"/>
  <c r="H45" i="4"/>
  <c r="F45" i="4"/>
  <c r="D45" i="4"/>
  <c r="N28" i="4"/>
  <c r="F173" i="24" s="1"/>
  <c r="N23" i="4"/>
  <c r="F172" i="24" s="1"/>
  <c r="N16" i="4"/>
  <c r="F171" i="24" s="1"/>
  <c r="N9" i="4"/>
  <c r="F170" i="24" s="1"/>
  <c r="N3" i="4"/>
  <c r="F169" i="24" s="1"/>
  <c r="L28" i="4"/>
  <c r="F173" i="23" s="1"/>
  <c r="L23" i="4"/>
  <c r="F172" i="23" s="1"/>
  <c r="L16" i="4"/>
  <c r="F171" i="23" s="1"/>
  <c r="L9" i="4"/>
  <c r="F170" i="23" s="1"/>
  <c r="L3" i="4"/>
  <c r="F169" i="23" s="1"/>
  <c r="J28" i="4"/>
  <c r="F173" i="22" s="1"/>
  <c r="J23" i="4"/>
  <c r="F172" i="22" s="1"/>
  <c r="J16" i="4"/>
  <c r="F171" i="22" s="1"/>
  <c r="J9" i="4"/>
  <c r="F170" i="22" s="1"/>
  <c r="J3" i="4"/>
  <c r="F169" i="22" s="1"/>
  <c r="H28" i="4"/>
  <c r="F173" i="21" s="1"/>
  <c r="H23" i="4"/>
  <c r="F172" i="21" s="1"/>
  <c r="H16" i="4"/>
  <c r="F171" i="21" s="1"/>
  <c r="H9" i="4"/>
  <c r="F170" i="21" s="1"/>
  <c r="H3" i="4"/>
  <c r="F169" i="21" s="1"/>
  <c r="F28" i="4"/>
  <c r="F173" i="20" s="1"/>
  <c r="F23" i="4"/>
  <c r="F172" i="20" s="1"/>
  <c r="F16" i="4"/>
  <c r="F171" i="20" s="1"/>
  <c r="F9" i="4"/>
  <c r="F170" i="20" s="1"/>
  <c r="F3" i="4"/>
  <c r="F169" i="20" s="1"/>
  <c r="N195" i="3"/>
  <c r="F167" i="30" s="1"/>
  <c r="L195" i="3"/>
  <c r="F167" i="29" s="1"/>
  <c r="J195" i="3"/>
  <c r="F167" i="28" s="1"/>
  <c r="H195" i="3"/>
  <c r="F167" i="27" s="1"/>
  <c r="F195" i="3"/>
  <c r="F167" i="26" s="1"/>
  <c r="D195" i="3"/>
  <c r="F167" i="25" s="1"/>
  <c r="N189" i="3"/>
  <c r="F166" i="30" s="1"/>
  <c r="L189" i="3"/>
  <c r="F166" i="29" s="1"/>
  <c r="J189" i="3"/>
  <c r="F166" i="28" s="1"/>
  <c r="H189" i="3"/>
  <c r="F166" i="27" s="1"/>
  <c r="F189" i="3"/>
  <c r="F166" i="26" s="1"/>
  <c r="D189" i="3"/>
  <c r="F166" i="25" s="1"/>
  <c r="N184" i="3"/>
  <c r="F165" i="30" s="1"/>
  <c r="L184" i="3"/>
  <c r="F165" i="29" s="1"/>
  <c r="J184" i="3"/>
  <c r="F165" i="28" s="1"/>
  <c r="H184" i="3"/>
  <c r="F165" i="27" s="1"/>
  <c r="F184" i="3"/>
  <c r="F165" i="26" s="1"/>
  <c r="D184" i="3"/>
  <c r="F165" i="25" s="1"/>
  <c r="N177" i="3"/>
  <c r="F164" i="30" s="1"/>
  <c r="L177" i="3"/>
  <c r="F164" i="29" s="1"/>
  <c r="J177" i="3"/>
  <c r="F164" i="28" s="1"/>
  <c r="H177" i="3"/>
  <c r="F164" i="27" s="1"/>
  <c r="F177" i="3"/>
  <c r="F164" i="26" s="1"/>
  <c r="D177" i="3"/>
  <c r="F164" i="25" s="1"/>
  <c r="N172" i="3"/>
  <c r="F163" i="30" s="1"/>
  <c r="L172" i="3"/>
  <c r="F163" i="29" s="1"/>
  <c r="J172" i="3"/>
  <c r="F163" i="28" s="1"/>
  <c r="H172" i="3"/>
  <c r="F163" i="27" s="1"/>
  <c r="F172" i="3"/>
  <c r="F163" i="26" s="1"/>
  <c r="D172" i="3"/>
  <c r="F163" i="25" s="1"/>
  <c r="N162" i="3"/>
  <c r="F162" i="30" s="1"/>
  <c r="L162" i="3"/>
  <c r="F162" i="29" s="1"/>
  <c r="J162" i="3"/>
  <c r="F162" i="28" s="1"/>
  <c r="H162" i="3"/>
  <c r="F162" i="27" s="1"/>
  <c r="F162" i="3"/>
  <c r="F162" i="26" s="1"/>
  <c r="D162" i="3"/>
  <c r="F162" i="25" s="1"/>
  <c r="N150" i="3"/>
  <c r="F161" i="30" s="1"/>
  <c r="L150" i="3"/>
  <c r="F161" i="29" s="1"/>
  <c r="J150" i="3"/>
  <c r="F161" i="28" s="1"/>
  <c r="H150" i="3"/>
  <c r="F161" i="27" s="1"/>
  <c r="F150" i="3"/>
  <c r="F161" i="26" s="1"/>
  <c r="D150" i="3"/>
  <c r="F161" i="25" s="1"/>
  <c r="N142" i="3"/>
  <c r="F160" i="30" s="1"/>
  <c r="L142" i="3"/>
  <c r="F160" i="29" s="1"/>
  <c r="J142" i="3"/>
  <c r="F160" i="28" s="1"/>
  <c r="H142" i="3"/>
  <c r="F160" i="27" s="1"/>
  <c r="F142" i="3"/>
  <c r="F160" i="26" s="1"/>
  <c r="D142" i="3"/>
  <c r="F160" i="25" s="1"/>
  <c r="N126" i="3"/>
  <c r="F159" i="30" s="1"/>
  <c r="L126" i="3"/>
  <c r="F159" i="29" s="1"/>
  <c r="J126" i="3"/>
  <c r="F159" i="28" s="1"/>
  <c r="H126" i="3"/>
  <c r="F159" i="27" s="1"/>
  <c r="F126" i="3"/>
  <c r="F159" i="26" s="1"/>
  <c r="D126" i="3"/>
  <c r="F159" i="25" s="1"/>
  <c r="N117" i="3"/>
  <c r="F158" i="30" s="1"/>
  <c r="L117" i="3"/>
  <c r="F158" i="29" s="1"/>
  <c r="J117" i="3"/>
  <c r="F158" i="28" s="1"/>
  <c r="H117" i="3"/>
  <c r="F158" i="27" s="1"/>
  <c r="F117" i="3"/>
  <c r="F158" i="26" s="1"/>
  <c r="D117" i="3"/>
  <c r="F158" i="25" s="1"/>
  <c r="N108" i="3"/>
  <c r="L108" i="3"/>
  <c r="J108" i="3"/>
  <c r="H108" i="3"/>
  <c r="F108" i="3"/>
  <c r="D108" i="3"/>
  <c r="N90" i="3"/>
  <c r="F167" i="24" s="1"/>
  <c r="N84" i="3"/>
  <c r="F166" i="24" s="1"/>
  <c r="N79" i="3"/>
  <c r="F165" i="24" s="1"/>
  <c r="N72" i="3"/>
  <c r="F164" i="24" s="1"/>
  <c r="N67" i="3"/>
  <c r="F163" i="24" s="1"/>
  <c r="N57" i="3"/>
  <c r="F162" i="24" s="1"/>
  <c r="N45" i="3"/>
  <c r="F161" i="24" s="1"/>
  <c r="N37" i="3"/>
  <c r="F160" i="24" s="1"/>
  <c r="N21" i="3"/>
  <c r="F159" i="24" s="1"/>
  <c r="N12" i="3"/>
  <c r="F158" i="24" s="1"/>
  <c r="N3" i="3"/>
  <c r="F157" i="24" s="1"/>
  <c r="L90" i="3"/>
  <c r="F167" i="23" s="1"/>
  <c r="L84" i="3"/>
  <c r="F166" i="23" s="1"/>
  <c r="L79" i="3"/>
  <c r="F165" i="23" s="1"/>
  <c r="L72" i="3"/>
  <c r="F164" i="23" s="1"/>
  <c r="L67" i="3"/>
  <c r="F163" i="23" s="1"/>
  <c r="L57" i="3"/>
  <c r="F162" i="23" s="1"/>
  <c r="L45" i="3"/>
  <c r="F161" i="23" s="1"/>
  <c r="L37" i="3"/>
  <c r="F160" i="23" s="1"/>
  <c r="L21" i="3"/>
  <c r="F159" i="23" s="1"/>
  <c r="L12" i="3"/>
  <c r="F158" i="23" s="1"/>
  <c r="L3" i="3"/>
  <c r="J90" i="3"/>
  <c r="F167" i="22" s="1"/>
  <c r="J84" i="3"/>
  <c r="F166" i="22" s="1"/>
  <c r="J79" i="3"/>
  <c r="F165" i="22" s="1"/>
  <c r="J72" i="3"/>
  <c r="F164" i="22" s="1"/>
  <c r="J67" i="3"/>
  <c r="F163" i="22" s="1"/>
  <c r="J57" i="3"/>
  <c r="F162" i="22" s="1"/>
  <c r="J45" i="3"/>
  <c r="F161" i="22" s="1"/>
  <c r="J37" i="3"/>
  <c r="F160" i="22" s="1"/>
  <c r="J21" i="3"/>
  <c r="F159" i="22" s="1"/>
  <c r="J12" i="3"/>
  <c r="F158" i="22" s="1"/>
  <c r="J3" i="3"/>
  <c r="F157" i="22" s="1"/>
  <c r="H90" i="3"/>
  <c r="F167" i="21" s="1"/>
  <c r="H84" i="3"/>
  <c r="F166" i="21" s="1"/>
  <c r="H79" i="3"/>
  <c r="F165" i="21" s="1"/>
  <c r="H72" i="3"/>
  <c r="F164" i="21" s="1"/>
  <c r="H67" i="3"/>
  <c r="F163" i="21" s="1"/>
  <c r="H57" i="3"/>
  <c r="F162" i="21" s="1"/>
  <c r="H45" i="3"/>
  <c r="F161" i="21" s="1"/>
  <c r="H37" i="3"/>
  <c r="F160" i="21" s="1"/>
  <c r="H21" i="3"/>
  <c r="F159" i="21" s="1"/>
  <c r="H12" i="3"/>
  <c r="F158" i="21" s="1"/>
  <c r="H3" i="3"/>
  <c r="F90" i="3"/>
  <c r="F167" i="20" s="1"/>
  <c r="F84" i="3"/>
  <c r="F166" i="20" s="1"/>
  <c r="F79" i="3"/>
  <c r="F165" i="20" s="1"/>
  <c r="F72" i="3"/>
  <c r="F164" i="20" s="1"/>
  <c r="F67" i="3"/>
  <c r="F163" i="20" s="1"/>
  <c r="F57" i="3"/>
  <c r="F162" i="20" s="1"/>
  <c r="F45" i="3"/>
  <c r="F161" i="20" s="1"/>
  <c r="F37" i="3"/>
  <c r="F160" i="20" s="1"/>
  <c r="F21" i="3"/>
  <c r="F159" i="20" s="1"/>
  <c r="F12" i="3"/>
  <c r="F158" i="20" s="1"/>
  <c r="F3" i="3"/>
  <c r="F157" i="20" s="1"/>
  <c r="D90" i="3"/>
  <c r="F167" i="19" s="1"/>
  <c r="D84" i="3"/>
  <c r="F166" i="19" s="1"/>
  <c r="D79" i="3"/>
  <c r="F165" i="19" s="1"/>
  <c r="D72" i="3"/>
  <c r="F164" i="19" s="1"/>
  <c r="D67" i="3"/>
  <c r="F163" i="19" s="1"/>
  <c r="D57" i="3"/>
  <c r="F162" i="19" s="1"/>
  <c r="D45" i="3"/>
  <c r="F161" i="19" s="1"/>
  <c r="D37" i="3"/>
  <c r="F160" i="19" s="1"/>
  <c r="D21" i="3"/>
  <c r="F159" i="19" s="1"/>
  <c r="D12" i="3"/>
  <c r="F158" i="19" s="1"/>
  <c r="D3" i="3"/>
  <c r="N68" i="2"/>
  <c r="F155" i="30" s="1"/>
  <c r="L68" i="2"/>
  <c r="F155" i="29" s="1"/>
  <c r="J68" i="2"/>
  <c r="F155" i="28" s="1"/>
  <c r="H68" i="2"/>
  <c r="F155" i="27" s="1"/>
  <c r="F68" i="2"/>
  <c r="F155" i="26" s="1"/>
  <c r="D68" i="2"/>
  <c r="F155" i="25" s="1"/>
  <c r="N61" i="2"/>
  <c r="F154" i="30" s="1"/>
  <c r="L61" i="2"/>
  <c r="F154" i="29" s="1"/>
  <c r="J61" i="2"/>
  <c r="F154" i="28" s="1"/>
  <c r="H61" i="2"/>
  <c r="F154" i="27" s="1"/>
  <c r="F61" i="2"/>
  <c r="F154" i="26" s="1"/>
  <c r="D61" i="2"/>
  <c r="F154" i="25" s="1"/>
  <c r="N52" i="2"/>
  <c r="F153" i="30" s="1"/>
  <c r="L52" i="2"/>
  <c r="F153" i="29" s="1"/>
  <c r="J52" i="2"/>
  <c r="F153" i="28" s="1"/>
  <c r="H52" i="2"/>
  <c r="F153" i="27" s="1"/>
  <c r="F52" i="2"/>
  <c r="F153" i="26" s="1"/>
  <c r="D52" i="2"/>
  <c r="F153" i="25" s="1"/>
  <c r="N46" i="2"/>
  <c r="L46" i="2"/>
  <c r="J46" i="2"/>
  <c r="F152" i="28" s="1"/>
  <c r="H46" i="2"/>
  <c r="F46" i="2"/>
  <c r="F152" i="26" s="1"/>
  <c r="D46" i="2"/>
  <c r="N25" i="2"/>
  <c r="F155" i="24" s="1"/>
  <c r="N18" i="2"/>
  <c r="F154" i="24" s="1"/>
  <c r="N9" i="2"/>
  <c r="F153" i="24" s="1"/>
  <c r="N3" i="2"/>
  <c r="F152" i="24" s="1"/>
  <c r="L25" i="2"/>
  <c r="F155" i="23" s="1"/>
  <c r="L18" i="2"/>
  <c r="F154" i="23" s="1"/>
  <c r="L9" i="2"/>
  <c r="F153" i="23" s="1"/>
  <c r="L3" i="2"/>
  <c r="F152" i="23" s="1"/>
  <c r="J25" i="2"/>
  <c r="F155" i="22" s="1"/>
  <c r="J18" i="2"/>
  <c r="F154" i="22" s="1"/>
  <c r="J9" i="2"/>
  <c r="F153" i="22" s="1"/>
  <c r="J3" i="2"/>
  <c r="F152" i="22" s="1"/>
  <c r="H25" i="2"/>
  <c r="F155" i="21" s="1"/>
  <c r="H18" i="2"/>
  <c r="F154" i="21" s="1"/>
  <c r="H9" i="2"/>
  <c r="F153" i="21" s="1"/>
  <c r="H3" i="2"/>
  <c r="F152" i="21" s="1"/>
  <c r="F25" i="2"/>
  <c r="F155" i="20" s="1"/>
  <c r="F18" i="2"/>
  <c r="F154" i="20" s="1"/>
  <c r="F9" i="2"/>
  <c r="F153" i="20" s="1"/>
  <c r="F3" i="2"/>
  <c r="F152" i="20" s="1"/>
  <c r="D25" i="2"/>
  <c r="D18" i="2"/>
  <c r="D25" i="18"/>
  <c r="D9" i="17"/>
  <c r="D74" i="14"/>
  <c r="F245" i="19" s="1"/>
  <c r="T242" i="19" s="1"/>
  <c r="N190" i="10"/>
  <c r="F237" i="30" s="1"/>
  <c r="L190" i="10"/>
  <c r="F237" i="29" s="1"/>
  <c r="J190" i="10"/>
  <c r="F237" i="28" s="1"/>
  <c r="H190" i="10"/>
  <c r="F237" i="27" s="1"/>
  <c r="F190" i="10"/>
  <c r="F237" i="26" s="1"/>
  <c r="D190" i="10"/>
  <c r="F237" i="25" s="1"/>
  <c r="N176" i="10"/>
  <c r="F236" i="30" s="1"/>
  <c r="L176" i="10"/>
  <c r="F236" i="29" s="1"/>
  <c r="J176" i="10"/>
  <c r="F236" i="28" s="1"/>
  <c r="H176" i="10"/>
  <c r="F236" i="27" s="1"/>
  <c r="F176" i="10"/>
  <c r="F236" i="26" s="1"/>
  <c r="D176" i="10"/>
  <c r="F236" i="25" s="1"/>
  <c r="N172" i="10"/>
  <c r="F235" i="30" s="1"/>
  <c r="L172" i="10"/>
  <c r="F235" i="29" s="1"/>
  <c r="J172" i="10"/>
  <c r="F235" i="28" s="1"/>
  <c r="H172" i="10"/>
  <c r="F235" i="27" s="1"/>
  <c r="F172" i="10"/>
  <c r="F235" i="26" s="1"/>
  <c r="D172" i="10"/>
  <c r="F235" i="25" s="1"/>
  <c r="N164" i="10"/>
  <c r="F234" i="30" s="1"/>
  <c r="L164" i="10"/>
  <c r="F234" i="29" s="1"/>
  <c r="J164" i="10"/>
  <c r="F234" i="28" s="1"/>
  <c r="H164" i="10"/>
  <c r="F234" i="27" s="1"/>
  <c r="F164" i="10"/>
  <c r="F234" i="26" s="1"/>
  <c r="D164" i="10"/>
  <c r="F234" i="25" s="1"/>
  <c r="N153" i="10"/>
  <c r="F233" i="30" s="1"/>
  <c r="L153" i="10"/>
  <c r="F233" i="29" s="1"/>
  <c r="J153" i="10"/>
  <c r="F233" i="28" s="1"/>
  <c r="H153" i="10"/>
  <c r="F233" i="27" s="1"/>
  <c r="F153" i="10"/>
  <c r="F233" i="26" s="1"/>
  <c r="D153" i="10"/>
  <c r="F233" i="25" s="1"/>
  <c r="N146" i="10"/>
  <c r="F232" i="30" s="1"/>
  <c r="L146" i="10"/>
  <c r="F232" i="29" s="1"/>
  <c r="J146" i="10"/>
  <c r="F232" i="28" s="1"/>
  <c r="H146" i="10"/>
  <c r="F232" i="27" s="1"/>
  <c r="F146" i="10"/>
  <c r="F232" i="26" s="1"/>
  <c r="D146" i="10"/>
  <c r="F232" i="25" s="1"/>
  <c r="N140" i="10"/>
  <c r="F231" i="30" s="1"/>
  <c r="L140" i="10"/>
  <c r="F231" i="29" s="1"/>
  <c r="J140" i="10"/>
  <c r="F231" i="28" s="1"/>
  <c r="H140" i="10"/>
  <c r="F231" i="27" s="1"/>
  <c r="F140" i="10"/>
  <c r="F231" i="26" s="1"/>
  <c r="D140" i="10"/>
  <c r="F231" i="25" s="1"/>
  <c r="N134" i="10"/>
  <c r="F230" i="30" s="1"/>
  <c r="L134" i="10"/>
  <c r="F230" i="29" s="1"/>
  <c r="J134" i="10"/>
  <c r="F230" i="28" s="1"/>
  <c r="H134" i="10"/>
  <c r="F230" i="27" s="1"/>
  <c r="F134" i="10"/>
  <c r="F230" i="26" s="1"/>
  <c r="D134" i="10"/>
  <c r="F230" i="25" s="1"/>
  <c r="N128" i="10"/>
  <c r="F229" i="30" s="1"/>
  <c r="L128" i="10"/>
  <c r="F229" i="29" s="1"/>
  <c r="J128" i="10"/>
  <c r="F229" i="28" s="1"/>
  <c r="H128" i="10"/>
  <c r="F229" i="27" s="1"/>
  <c r="F128" i="10"/>
  <c r="F229" i="26" s="1"/>
  <c r="D128" i="10"/>
  <c r="F229" i="25" s="1"/>
  <c r="N122" i="10"/>
  <c r="F228" i="30" s="1"/>
  <c r="L122" i="10"/>
  <c r="F228" i="29" s="1"/>
  <c r="J122" i="10"/>
  <c r="F228" i="28" s="1"/>
  <c r="H122" i="10"/>
  <c r="F228" i="27" s="1"/>
  <c r="F122" i="10"/>
  <c r="F228" i="26" s="1"/>
  <c r="D122" i="10"/>
  <c r="F228" i="25" s="1"/>
  <c r="N106" i="10"/>
  <c r="F227" i="30" s="1"/>
  <c r="L106" i="10"/>
  <c r="F227" i="29" s="1"/>
  <c r="J106" i="10"/>
  <c r="F227" i="28" s="1"/>
  <c r="H106" i="10"/>
  <c r="F227" i="27" s="1"/>
  <c r="F106" i="10"/>
  <c r="F227" i="26" s="1"/>
  <c r="D106" i="10"/>
  <c r="F227" i="25" s="1"/>
  <c r="D27" i="13"/>
  <c r="F211" i="19" s="1"/>
  <c r="D33" i="11"/>
  <c r="F205" i="19" s="1"/>
  <c r="D50" i="9"/>
  <c r="F200" i="19" s="1"/>
  <c r="U196" i="19" s="1"/>
  <c r="D43" i="9"/>
  <c r="F199" i="19" s="1"/>
  <c r="T195" i="19" s="1"/>
  <c r="D36" i="9"/>
  <c r="D17" i="9"/>
  <c r="D21" i="8"/>
  <c r="F190" i="19" s="1"/>
  <c r="D9" i="7"/>
  <c r="F185" i="19" s="1"/>
  <c r="A1" i="20"/>
  <c r="A1" i="21"/>
  <c r="A1" i="22"/>
  <c r="A1" i="23"/>
  <c r="A1" i="24"/>
  <c r="A1" i="25"/>
  <c r="A1" i="26"/>
  <c r="A1" i="27"/>
  <c r="A1" i="28"/>
  <c r="A1" i="29"/>
  <c r="A1" i="30"/>
  <c r="D75" i="4" l="1"/>
  <c r="D76" i="4" s="1"/>
  <c r="D77" i="4" s="1"/>
  <c r="L75" i="4"/>
  <c r="L76" i="4" s="1"/>
  <c r="L77" i="4" s="1"/>
  <c r="F53" i="7"/>
  <c r="F54" i="7" s="1"/>
  <c r="F55" i="7" s="1"/>
  <c r="I7" i="1" s="1"/>
  <c r="I307" i="30" s="1"/>
  <c r="N53" i="7"/>
  <c r="N54" i="7" s="1"/>
  <c r="N55" i="7" s="1"/>
  <c r="M7" i="1" s="1"/>
  <c r="M307" i="30" s="1"/>
  <c r="H83" i="8"/>
  <c r="H84" i="8" s="1"/>
  <c r="H85" i="8" s="1"/>
  <c r="J8" i="1" s="1"/>
  <c r="J308" i="26" s="1"/>
  <c r="J135" i="11"/>
  <c r="J136" i="11" s="1"/>
  <c r="J137" i="11" s="1"/>
  <c r="K10" i="1" s="1"/>
  <c r="K310" i="30" s="1"/>
  <c r="H237" i="14"/>
  <c r="H238" i="14" s="1"/>
  <c r="H239" i="14" s="1"/>
  <c r="J13" i="1" s="1"/>
  <c r="J313" i="29" s="1"/>
  <c r="H52" i="15"/>
  <c r="H53" i="15" s="1"/>
  <c r="H54" i="15" s="1"/>
  <c r="D14" i="1" s="1"/>
  <c r="D314" i="30" s="1"/>
  <c r="D113" i="15"/>
  <c r="D114" i="15" s="1"/>
  <c r="D115" i="15" s="1"/>
  <c r="H14" i="1" s="1"/>
  <c r="H314" i="28" s="1"/>
  <c r="L113" i="15"/>
  <c r="L114" i="15" s="1"/>
  <c r="L115" i="15" s="1"/>
  <c r="L14" i="1" s="1"/>
  <c r="L314" i="28" s="1"/>
  <c r="L43" i="16"/>
  <c r="L44" i="16" s="1"/>
  <c r="L45" i="16" s="1"/>
  <c r="H95" i="16"/>
  <c r="H96" i="16" s="1"/>
  <c r="H97" i="16" s="1"/>
  <c r="J15" i="1" s="1"/>
  <c r="J315" i="29" s="1"/>
  <c r="J89" i="17"/>
  <c r="J90" i="17" s="1"/>
  <c r="J91" i="17" s="1"/>
  <c r="K16" i="1" s="1"/>
  <c r="K316" i="30" s="1"/>
  <c r="J145" i="18"/>
  <c r="J146" i="18" s="1"/>
  <c r="J147" i="18" s="1"/>
  <c r="K17" i="1" s="1"/>
  <c r="K317" i="30" s="1"/>
  <c r="H96" i="3"/>
  <c r="H97" i="3" s="1"/>
  <c r="H98" i="3" s="1"/>
  <c r="D4" i="1" s="1"/>
  <c r="D304" i="30" s="1"/>
  <c r="D201" i="3"/>
  <c r="D202" i="3" s="1"/>
  <c r="D203" i="3" s="1"/>
  <c r="H4" i="1" s="1"/>
  <c r="H304" i="28" s="1"/>
  <c r="F75" i="4"/>
  <c r="F76" i="4" s="1"/>
  <c r="F77" i="4" s="1"/>
  <c r="N75" i="4"/>
  <c r="N76" i="4" s="1"/>
  <c r="N77" i="4" s="1"/>
  <c r="J163" i="6"/>
  <c r="J164" i="6" s="1"/>
  <c r="J165" i="6" s="1"/>
  <c r="K6" i="1" s="1"/>
  <c r="K306" i="30" s="1"/>
  <c r="L22" i="7"/>
  <c r="L23" i="7" s="1"/>
  <c r="L24" i="7" s="1"/>
  <c r="F7" i="1" s="1"/>
  <c r="F307" i="27" s="1"/>
  <c r="H53" i="7"/>
  <c r="H54" i="7" s="1"/>
  <c r="H55" i="7" s="1"/>
  <c r="J7" i="1" s="1"/>
  <c r="J307" i="29" s="1"/>
  <c r="J83" i="8"/>
  <c r="J84" i="8" s="1"/>
  <c r="J85" i="8" s="1"/>
  <c r="K8" i="1" s="1"/>
  <c r="K308" i="30" s="1"/>
  <c r="D135" i="11"/>
  <c r="D136" i="11" s="1"/>
  <c r="D137" i="11" s="1"/>
  <c r="H10" i="1" s="1"/>
  <c r="H310" i="28" s="1"/>
  <c r="L135" i="11"/>
  <c r="L136" i="11" s="1"/>
  <c r="L137" i="11" s="1"/>
  <c r="L10" i="1" s="1"/>
  <c r="L310" i="28" s="1"/>
  <c r="O212" i="20"/>
  <c r="O211" i="20"/>
  <c r="O210" i="20"/>
  <c r="O209" i="20"/>
  <c r="Q212" i="20"/>
  <c r="Q211" i="20"/>
  <c r="Q210" i="20"/>
  <c r="Q209" i="20"/>
  <c r="T212" i="20"/>
  <c r="T211" i="20"/>
  <c r="T210" i="20"/>
  <c r="T209" i="20"/>
  <c r="N212" i="20"/>
  <c r="N211" i="20"/>
  <c r="N210" i="20"/>
  <c r="N209" i="20"/>
  <c r="P212" i="20"/>
  <c r="P211" i="20"/>
  <c r="P210" i="20"/>
  <c r="P209" i="20"/>
  <c r="R212" i="20"/>
  <c r="R211" i="20"/>
  <c r="R210" i="20"/>
  <c r="R209" i="20"/>
  <c r="AB212" i="20"/>
  <c r="AB211" i="20"/>
  <c r="AB210" i="20"/>
  <c r="AB209" i="20"/>
  <c r="N212" i="21"/>
  <c r="N211" i="21"/>
  <c r="N210" i="21"/>
  <c r="N209" i="21"/>
  <c r="P212" i="21"/>
  <c r="P211" i="21"/>
  <c r="P210" i="21"/>
  <c r="P209" i="21"/>
  <c r="R212" i="21"/>
  <c r="R211" i="21"/>
  <c r="R210" i="21"/>
  <c r="R209" i="21"/>
  <c r="AB212" i="21"/>
  <c r="AB211" i="21"/>
  <c r="AB210" i="21"/>
  <c r="AB209" i="21"/>
  <c r="O212" i="21"/>
  <c r="O211" i="21"/>
  <c r="O210" i="21"/>
  <c r="O209" i="21"/>
  <c r="Q212" i="21"/>
  <c r="Q211" i="21"/>
  <c r="Q210" i="21"/>
  <c r="Q209" i="21"/>
  <c r="T212" i="21"/>
  <c r="T211" i="21"/>
  <c r="T210" i="21"/>
  <c r="T209" i="21"/>
  <c r="O212" i="22"/>
  <c r="O211" i="22"/>
  <c r="O210" i="22"/>
  <c r="O209" i="22"/>
  <c r="Q212" i="22"/>
  <c r="Q211" i="22"/>
  <c r="Q210" i="22"/>
  <c r="Q209" i="22"/>
  <c r="T212" i="22"/>
  <c r="T211" i="22"/>
  <c r="T210" i="22"/>
  <c r="T209" i="22"/>
  <c r="N212" i="22"/>
  <c r="N211" i="22"/>
  <c r="N210" i="22"/>
  <c r="N209" i="22"/>
  <c r="P212" i="22"/>
  <c r="P211" i="22"/>
  <c r="P210" i="22"/>
  <c r="P209" i="22"/>
  <c r="R212" i="22"/>
  <c r="R211" i="22"/>
  <c r="R210" i="22"/>
  <c r="R209" i="22"/>
  <c r="AB212" i="22"/>
  <c r="AB211" i="22"/>
  <c r="AB210" i="22"/>
  <c r="AB209" i="22"/>
  <c r="N212" i="23"/>
  <c r="N211" i="23"/>
  <c r="N210" i="23"/>
  <c r="N209" i="23"/>
  <c r="P212" i="23"/>
  <c r="P211" i="23"/>
  <c r="P210" i="23"/>
  <c r="P209" i="23"/>
  <c r="R212" i="23"/>
  <c r="R211" i="23"/>
  <c r="R210" i="23"/>
  <c r="R209" i="23"/>
  <c r="AB212" i="23"/>
  <c r="AB211" i="23"/>
  <c r="AB210" i="23"/>
  <c r="AB209" i="23"/>
  <c r="O212" i="23"/>
  <c r="O211" i="23"/>
  <c r="O210" i="23"/>
  <c r="O209" i="23"/>
  <c r="Q212" i="23"/>
  <c r="Q211" i="23"/>
  <c r="Q210" i="23"/>
  <c r="Q209" i="23"/>
  <c r="T212" i="23"/>
  <c r="T211" i="23"/>
  <c r="T210" i="23"/>
  <c r="T209" i="23"/>
  <c r="O212" i="24"/>
  <c r="O211" i="24"/>
  <c r="O210" i="24"/>
  <c r="O209" i="24"/>
  <c r="Q212" i="24"/>
  <c r="Q211" i="24"/>
  <c r="Q210" i="24"/>
  <c r="Q209" i="24"/>
  <c r="T212" i="24"/>
  <c r="T211" i="24"/>
  <c r="T210" i="24"/>
  <c r="T209" i="24"/>
  <c r="N212" i="24"/>
  <c r="N211" i="24"/>
  <c r="N210" i="24"/>
  <c r="N209" i="24"/>
  <c r="P212" i="24"/>
  <c r="P211" i="24"/>
  <c r="P210" i="24"/>
  <c r="P209" i="24"/>
  <c r="R212" i="24"/>
  <c r="R211" i="24"/>
  <c r="R210" i="24"/>
  <c r="R209" i="24"/>
  <c r="AB212" i="24"/>
  <c r="AB211" i="24"/>
  <c r="AB210" i="24"/>
  <c r="AB209" i="24"/>
  <c r="N212" i="25"/>
  <c r="N211" i="25"/>
  <c r="N210" i="25"/>
  <c r="N209" i="25"/>
  <c r="L201" i="3"/>
  <c r="L202" i="3" s="1"/>
  <c r="L203" i="3" s="1"/>
  <c r="L4" i="1" s="1"/>
  <c r="L304" i="28" s="1"/>
  <c r="J201" i="3"/>
  <c r="J202" i="3" s="1"/>
  <c r="J203" i="3" s="1"/>
  <c r="K4" i="1" s="1"/>
  <c r="K304" i="30" s="1"/>
  <c r="N77" i="2"/>
  <c r="N78" i="2" s="1"/>
  <c r="N79" i="2" s="1"/>
  <c r="M3" i="1" s="1"/>
  <c r="M303" i="28" s="1"/>
  <c r="H77" i="2"/>
  <c r="H78" i="2" s="1"/>
  <c r="H79" i="2" s="1"/>
  <c r="J3" i="1" s="1"/>
  <c r="J303" i="30" s="1"/>
  <c r="Q210" i="19"/>
  <c r="Q212" i="19"/>
  <c r="Q211" i="19"/>
  <c r="P210" i="19"/>
  <c r="P212" i="19"/>
  <c r="P209" i="19"/>
  <c r="P211" i="19"/>
  <c r="O211" i="19"/>
  <c r="O209" i="19"/>
  <c r="O210" i="19"/>
  <c r="N158" i="13"/>
  <c r="N159" i="13" s="1"/>
  <c r="N160" i="13" s="1"/>
  <c r="G11" i="1" s="1"/>
  <c r="G311" i="27" s="1"/>
  <c r="L158" i="13"/>
  <c r="L159" i="13" s="1"/>
  <c r="L160" i="13" s="1"/>
  <c r="F11" i="1" s="1"/>
  <c r="F311" i="30" s="1"/>
  <c r="J158" i="13"/>
  <c r="J159" i="13" s="1"/>
  <c r="J160" i="13" s="1"/>
  <c r="E11" i="1" s="1"/>
  <c r="E311" i="25" s="1"/>
  <c r="H158" i="13"/>
  <c r="H159" i="13" s="1"/>
  <c r="H160" i="13" s="1"/>
  <c r="D11" i="1" s="1"/>
  <c r="F158" i="13"/>
  <c r="F159" i="13" s="1"/>
  <c r="F160" i="13" s="1"/>
  <c r="C11" i="1" s="1"/>
  <c r="R254" i="23"/>
  <c r="R257" i="23"/>
  <c r="R256" i="23"/>
  <c r="R255" i="23"/>
  <c r="S268" i="20"/>
  <c r="S269" i="20"/>
  <c r="S267" i="20"/>
  <c r="F201" i="3"/>
  <c r="F202" i="3" s="1"/>
  <c r="F203" i="3" s="1"/>
  <c r="I4" i="1" s="1"/>
  <c r="I304" i="30" s="1"/>
  <c r="N201" i="3"/>
  <c r="N202" i="3" s="1"/>
  <c r="N203" i="3" s="1"/>
  <c r="M4" i="1" s="1"/>
  <c r="M304" i="30" s="1"/>
  <c r="R256" i="20"/>
  <c r="R257" i="20"/>
  <c r="R255" i="20"/>
  <c r="R257" i="24"/>
  <c r="R256" i="24"/>
  <c r="R255" i="24"/>
  <c r="R254" i="24"/>
  <c r="R256" i="28"/>
  <c r="R255" i="28"/>
  <c r="R254" i="28"/>
  <c r="R257" i="28"/>
  <c r="R262" i="25"/>
  <c r="R263" i="25"/>
  <c r="R260" i="25"/>
  <c r="R263" i="20"/>
  <c r="R262" i="20"/>
  <c r="R260" i="20"/>
  <c r="S269" i="22"/>
  <c r="S268" i="22"/>
  <c r="S267" i="22"/>
  <c r="S269" i="24"/>
  <c r="S267" i="24"/>
  <c r="S266" i="24"/>
  <c r="S268" i="24"/>
  <c r="F77" i="2"/>
  <c r="F78" i="2" s="1"/>
  <c r="F79" i="2" s="1"/>
  <c r="I3" i="1" s="1"/>
  <c r="I303" i="30" s="1"/>
  <c r="D77" i="2"/>
  <c r="D78" i="2" s="1"/>
  <c r="D79" i="2" s="1"/>
  <c r="H3" i="1" s="1"/>
  <c r="H303" i="30" s="1"/>
  <c r="L77" i="2"/>
  <c r="L78" i="2" s="1"/>
  <c r="L79" i="2" s="1"/>
  <c r="L3" i="1" s="1"/>
  <c r="L303" i="29" s="1"/>
  <c r="U177" i="30"/>
  <c r="U176" i="30"/>
  <c r="R257" i="21"/>
  <c r="R256" i="21"/>
  <c r="R254" i="21"/>
  <c r="R256" i="25"/>
  <c r="R257" i="25"/>
  <c r="R255" i="25"/>
  <c r="R254" i="29"/>
  <c r="R257" i="29"/>
  <c r="R256" i="29"/>
  <c r="R255" i="29"/>
  <c r="S268" i="19"/>
  <c r="S267" i="19"/>
  <c r="S266" i="19"/>
  <c r="S269" i="19"/>
  <c r="S268" i="21"/>
  <c r="S267" i="21"/>
  <c r="S269" i="21"/>
  <c r="S268" i="23"/>
  <c r="S269" i="23"/>
  <c r="S267" i="23"/>
  <c r="R257" i="22"/>
  <c r="R256" i="22"/>
  <c r="R254" i="22"/>
  <c r="R254" i="26"/>
  <c r="R257" i="26"/>
  <c r="R256" i="26"/>
  <c r="R255" i="26"/>
  <c r="R254" i="30"/>
  <c r="R257" i="30"/>
  <c r="R256" i="30"/>
  <c r="R255" i="30"/>
  <c r="R262" i="27"/>
  <c r="R260" i="27"/>
  <c r="R263" i="27"/>
  <c r="H75" i="4"/>
  <c r="H76" i="4" s="1"/>
  <c r="H77" i="4" s="1"/>
  <c r="J53" i="7"/>
  <c r="J54" i="7" s="1"/>
  <c r="J55" i="7" s="1"/>
  <c r="K7" i="1" s="1"/>
  <c r="K307" i="30" s="1"/>
  <c r="D83" i="8"/>
  <c r="D84" i="8" s="1"/>
  <c r="D85" i="8" s="1"/>
  <c r="H8" i="1" s="1"/>
  <c r="H308" i="26" s="1"/>
  <c r="L83" i="8"/>
  <c r="L84" i="8" s="1"/>
  <c r="L85" i="8" s="1"/>
  <c r="L8" i="1" s="1"/>
  <c r="L308" i="26" s="1"/>
  <c r="F135" i="11"/>
  <c r="F136" i="11" s="1"/>
  <c r="F137" i="11" s="1"/>
  <c r="I10" i="1" s="1"/>
  <c r="I310" i="30" s="1"/>
  <c r="N135" i="11"/>
  <c r="N136" i="11" s="1"/>
  <c r="N137" i="11" s="1"/>
  <c r="M10" i="1" s="1"/>
  <c r="M310" i="30" s="1"/>
  <c r="I311" i="30"/>
  <c r="M311" i="30"/>
  <c r="J237" i="14"/>
  <c r="J238" i="14" s="1"/>
  <c r="J239" i="14" s="1"/>
  <c r="K13" i="1" s="1"/>
  <c r="K313" i="30" s="1"/>
  <c r="F113" i="15"/>
  <c r="F114" i="15" s="1"/>
  <c r="F115" i="15" s="1"/>
  <c r="I14" i="1" s="1"/>
  <c r="I314" i="30" s="1"/>
  <c r="N113" i="15"/>
  <c r="N114" i="15" s="1"/>
  <c r="N115" i="15" s="1"/>
  <c r="M14" i="1" s="1"/>
  <c r="M314" i="30" s="1"/>
  <c r="J95" i="16"/>
  <c r="J96" i="16" s="1"/>
  <c r="J97" i="16" s="1"/>
  <c r="K15" i="1" s="1"/>
  <c r="K315" i="30" s="1"/>
  <c r="D89" i="17"/>
  <c r="D90" i="17" s="1"/>
  <c r="D91" i="17" s="1"/>
  <c r="H16" i="1" s="1"/>
  <c r="H316" i="26" s="1"/>
  <c r="L89" i="17"/>
  <c r="L90" i="17" s="1"/>
  <c r="L91" i="17" s="1"/>
  <c r="L16" i="1" s="1"/>
  <c r="L316" i="26" s="1"/>
  <c r="D145" i="18"/>
  <c r="D146" i="18" s="1"/>
  <c r="D147" i="18" s="1"/>
  <c r="H17" i="1" s="1"/>
  <c r="H317" i="29" s="1"/>
  <c r="L145" i="18"/>
  <c r="L146" i="18" s="1"/>
  <c r="L147" i="18" s="1"/>
  <c r="L17" i="1" s="1"/>
  <c r="L317" i="29" s="1"/>
  <c r="F203" i="26"/>
  <c r="N205" i="26" s="1"/>
  <c r="L96" i="3"/>
  <c r="L97" i="3" s="1"/>
  <c r="L98" i="3" s="1"/>
  <c r="F4" i="1" s="1"/>
  <c r="F304" i="30" s="1"/>
  <c r="H201" i="3"/>
  <c r="H202" i="3" s="1"/>
  <c r="H203" i="3" s="1"/>
  <c r="J4" i="1" s="1"/>
  <c r="J304" i="28" s="1"/>
  <c r="J75" i="4"/>
  <c r="J76" i="4" s="1"/>
  <c r="J77" i="4" s="1"/>
  <c r="F163" i="6"/>
  <c r="F164" i="6" s="1"/>
  <c r="F165" i="6" s="1"/>
  <c r="I6" i="1" s="1"/>
  <c r="I306" i="30" s="1"/>
  <c r="N163" i="6"/>
  <c r="N164" i="6" s="1"/>
  <c r="N165" i="6" s="1"/>
  <c r="M6" i="1" s="1"/>
  <c r="M306" i="30" s="1"/>
  <c r="H22" i="7"/>
  <c r="H23" i="7" s="1"/>
  <c r="H24" i="7" s="1"/>
  <c r="D7" i="1" s="1"/>
  <c r="D307" i="27" s="1"/>
  <c r="D53" i="7"/>
  <c r="D54" i="7" s="1"/>
  <c r="D55" i="7" s="1"/>
  <c r="H7" i="1" s="1"/>
  <c r="H307" i="29" s="1"/>
  <c r="L53" i="7"/>
  <c r="L54" i="7" s="1"/>
  <c r="L55" i="7" s="1"/>
  <c r="L7" i="1" s="1"/>
  <c r="L307" i="29" s="1"/>
  <c r="F83" i="8"/>
  <c r="F84" i="8" s="1"/>
  <c r="F85" i="8" s="1"/>
  <c r="I8" i="1" s="1"/>
  <c r="I308" i="30" s="1"/>
  <c r="N83" i="8"/>
  <c r="N84" i="8" s="1"/>
  <c r="N85" i="8" s="1"/>
  <c r="M8" i="1" s="1"/>
  <c r="M308" i="30" s="1"/>
  <c r="L63" i="11"/>
  <c r="L64" i="11" s="1"/>
  <c r="L65" i="11" s="1"/>
  <c r="F10" i="1" s="1"/>
  <c r="F310" i="29" s="1"/>
  <c r="H135" i="11"/>
  <c r="H136" i="11" s="1"/>
  <c r="H137" i="11" s="1"/>
  <c r="J10" i="1" s="1"/>
  <c r="J310" i="28" s="1"/>
  <c r="J311" i="29"/>
  <c r="D237" i="14"/>
  <c r="D238" i="14" s="1"/>
  <c r="D239" i="14" s="1"/>
  <c r="H13" i="1" s="1"/>
  <c r="H313" i="29" s="1"/>
  <c r="L237" i="14"/>
  <c r="L238" i="14" s="1"/>
  <c r="L239" i="14" s="1"/>
  <c r="L13" i="1" s="1"/>
  <c r="L313" i="29" s="1"/>
  <c r="L52" i="15"/>
  <c r="L53" i="15" s="1"/>
  <c r="L54" i="15" s="1"/>
  <c r="F14" i="1" s="1"/>
  <c r="F314" i="30" s="1"/>
  <c r="H113" i="15"/>
  <c r="H114" i="15" s="1"/>
  <c r="H115" i="15" s="1"/>
  <c r="J14" i="1" s="1"/>
  <c r="J314" i="28" s="1"/>
  <c r="H43" i="16"/>
  <c r="H44" i="16" s="1"/>
  <c r="H45" i="16" s="1"/>
  <c r="D95" i="16"/>
  <c r="D96" i="16" s="1"/>
  <c r="D97" i="16" s="1"/>
  <c r="H15" i="1" s="1"/>
  <c r="H315" i="29" s="1"/>
  <c r="L95" i="16"/>
  <c r="L96" i="16" s="1"/>
  <c r="L97" i="16" s="1"/>
  <c r="L15" i="1" s="1"/>
  <c r="L315" i="29" s="1"/>
  <c r="F89" i="17"/>
  <c r="F90" i="17" s="1"/>
  <c r="F91" i="17" s="1"/>
  <c r="I16" i="1" s="1"/>
  <c r="I316" i="30" s="1"/>
  <c r="N89" i="17"/>
  <c r="N90" i="17" s="1"/>
  <c r="N91" i="17" s="1"/>
  <c r="M16" i="1" s="1"/>
  <c r="M316" i="30" s="1"/>
  <c r="F145" i="18"/>
  <c r="F146" i="18" s="1"/>
  <c r="F147" i="18" s="1"/>
  <c r="I17" i="1" s="1"/>
  <c r="I317" i="30" s="1"/>
  <c r="N145" i="18"/>
  <c r="N146" i="18" s="1"/>
  <c r="N147" i="18" s="1"/>
  <c r="M17" i="1" s="1"/>
  <c r="M317" i="30" s="1"/>
  <c r="L40" i="17"/>
  <c r="L41" i="17" s="1"/>
  <c r="L42" i="17" s="1"/>
  <c r="H40" i="17"/>
  <c r="H41" i="17" s="1"/>
  <c r="H42" i="17" s="1"/>
  <c r="F152" i="25"/>
  <c r="F152" i="30"/>
  <c r="F152" i="27"/>
  <c r="F152" i="29"/>
  <c r="J77" i="2"/>
  <c r="J78" i="2" s="1"/>
  <c r="J79" i="2" s="1"/>
  <c r="K3" i="1" s="1"/>
  <c r="K303" i="30" s="1"/>
  <c r="F157" i="23"/>
  <c r="N158" i="23" s="1"/>
  <c r="F157" i="21"/>
  <c r="F157" i="25"/>
  <c r="F157" i="26"/>
  <c r="F157" i="27"/>
  <c r="N160" i="27" s="1"/>
  <c r="F157" i="28"/>
  <c r="F157" i="29"/>
  <c r="F157" i="30"/>
  <c r="N160" i="30" s="1"/>
  <c r="F169" i="29"/>
  <c r="F169" i="30"/>
  <c r="F169" i="25"/>
  <c r="F169" i="26"/>
  <c r="F169" i="27"/>
  <c r="F169" i="28"/>
  <c r="F175" i="26"/>
  <c r="F175" i="28"/>
  <c r="F175" i="30"/>
  <c r="F184" i="23"/>
  <c r="N183" i="23" s="1"/>
  <c r="F184" i="21"/>
  <c r="N186" i="21" s="1"/>
  <c r="F184" i="25"/>
  <c r="F184" i="27"/>
  <c r="F184" i="30"/>
  <c r="F184" i="26"/>
  <c r="F184" i="28"/>
  <c r="N183" i="28" s="1"/>
  <c r="F184" i="29"/>
  <c r="N186" i="29" s="1"/>
  <c r="F188" i="26"/>
  <c r="F188" i="28"/>
  <c r="N190" i="28" s="1"/>
  <c r="F188" i="29"/>
  <c r="F188" i="27"/>
  <c r="N189" i="27" s="1"/>
  <c r="F188" i="30"/>
  <c r="N190" i="30" s="1"/>
  <c r="H63" i="9"/>
  <c r="H64" i="9" s="1"/>
  <c r="H65" i="9" s="1"/>
  <c r="D9" i="1" s="1"/>
  <c r="S196" i="29"/>
  <c r="D135" i="9"/>
  <c r="D136" i="9" s="1"/>
  <c r="D137" i="9" s="1"/>
  <c r="H9" i="1" s="1"/>
  <c r="H135" i="9"/>
  <c r="H136" i="9" s="1"/>
  <c r="H137" i="9" s="1"/>
  <c r="J9" i="1" s="1"/>
  <c r="L135" i="9"/>
  <c r="L136" i="9" s="1"/>
  <c r="L137" i="9" s="1"/>
  <c r="L9" i="1" s="1"/>
  <c r="F135" i="9"/>
  <c r="J135" i="9"/>
  <c r="J136" i="9" s="1"/>
  <c r="J137" i="9" s="1"/>
  <c r="K9" i="1" s="1"/>
  <c r="N135" i="9"/>
  <c r="F203" i="23"/>
  <c r="N205" i="23" s="1"/>
  <c r="F203" i="25"/>
  <c r="F203" i="27"/>
  <c r="F203" i="29"/>
  <c r="F203" i="28"/>
  <c r="N205" i="28" s="1"/>
  <c r="F203" i="30"/>
  <c r="N205" i="30" s="1"/>
  <c r="P228" i="21"/>
  <c r="P227" i="21"/>
  <c r="P230" i="21"/>
  <c r="P229" i="23"/>
  <c r="P227" i="23"/>
  <c r="P228" i="23"/>
  <c r="F197" i="10"/>
  <c r="F198" i="10" s="1"/>
  <c r="J197" i="10"/>
  <c r="J198" i="10" s="1"/>
  <c r="J199" i="10" s="1"/>
  <c r="K12" i="1" s="1"/>
  <c r="N197" i="10"/>
  <c r="N198" i="10" s="1"/>
  <c r="N199" i="10" s="1"/>
  <c r="M12" i="1" s="1"/>
  <c r="D197" i="10"/>
  <c r="D198" i="10" s="1"/>
  <c r="D199" i="10" s="1"/>
  <c r="H12" i="1" s="1"/>
  <c r="H197" i="10"/>
  <c r="H198" i="10" s="1"/>
  <c r="L197" i="10"/>
  <c r="L198" i="10" s="1"/>
  <c r="L199" i="10" s="1"/>
  <c r="L12" i="1" s="1"/>
  <c r="F239" i="30"/>
  <c r="F239" i="29"/>
  <c r="F239" i="28"/>
  <c r="F239" i="27"/>
  <c r="F239" i="26"/>
  <c r="F239" i="25"/>
  <c r="F248" i="21"/>
  <c r="N251" i="21" s="1"/>
  <c r="F248" i="23"/>
  <c r="N249" i="23" s="1"/>
  <c r="F248" i="26"/>
  <c r="N248" i="26" s="1"/>
  <c r="F248" i="27"/>
  <c r="F248" i="29"/>
  <c r="F248" i="25"/>
  <c r="N248" i="25" s="1"/>
  <c r="F248" i="28"/>
  <c r="N248" i="28" s="1"/>
  <c r="F248" i="30"/>
  <c r="N251" i="30" s="1"/>
  <c r="F254" i="21"/>
  <c r="F254" i="23"/>
  <c r="F254" i="26"/>
  <c r="N257" i="26" s="1"/>
  <c r="F254" i="27"/>
  <c r="N257" i="27" s="1"/>
  <c r="F254" i="30"/>
  <c r="F254" i="25"/>
  <c r="N256" i="25" s="1"/>
  <c r="F254" i="28"/>
  <c r="F254" i="29"/>
  <c r="F260" i="21"/>
  <c r="N263" i="21" s="1"/>
  <c r="F260" i="23"/>
  <c r="N263" i="23" s="1"/>
  <c r="F260" i="25"/>
  <c r="N260" i="25" s="1"/>
  <c r="F260" i="28"/>
  <c r="N263" i="28" s="1"/>
  <c r="F260" i="29"/>
  <c r="N260" i="29" s="1"/>
  <c r="F260" i="26"/>
  <c r="N263" i="26" s="1"/>
  <c r="F260" i="27"/>
  <c r="F260" i="30"/>
  <c r="N263" i="30" s="1"/>
  <c r="P263" i="30"/>
  <c r="F266" i="26"/>
  <c r="F266" i="27"/>
  <c r="F266" i="30"/>
  <c r="F266" i="25"/>
  <c r="F266" i="28"/>
  <c r="F266" i="29"/>
  <c r="O268" i="30"/>
  <c r="S268" i="26"/>
  <c r="S267" i="26"/>
  <c r="S269" i="26"/>
  <c r="S268" i="28"/>
  <c r="S267" i="28"/>
  <c r="S269" i="28"/>
  <c r="S266" i="28"/>
  <c r="S267" i="25"/>
  <c r="S268" i="25"/>
  <c r="S269" i="25"/>
  <c r="S268" i="27"/>
  <c r="S269" i="27"/>
  <c r="S266" i="27"/>
  <c r="S268" i="29"/>
  <c r="S267" i="29"/>
  <c r="S269" i="29"/>
  <c r="S266" i="29"/>
  <c r="S268" i="30"/>
  <c r="S267" i="30"/>
  <c r="S269" i="30"/>
  <c r="F188" i="25"/>
  <c r="R261" i="27"/>
  <c r="S267" i="27"/>
  <c r="S266" i="25"/>
  <c r="R261" i="25"/>
  <c r="R254" i="25"/>
  <c r="R255" i="22"/>
  <c r="S266" i="21"/>
  <c r="R255" i="21"/>
  <c r="S266" i="20"/>
  <c r="R261" i="20"/>
  <c r="R254" i="20"/>
  <c r="P255" i="30"/>
  <c r="P254" i="30"/>
  <c r="P257" i="30"/>
  <c r="P256" i="30"/>
  <c r="P257" i="27"/>
  <c r="F256" i="19"/>
  <c r="F198" i="19"/>
  <c r="S196" i="19" s="1"/>
  <c r="S196" i="27"/>
  <c r="H317" i="19"/>
  <c r="J317" i="19"/>
  <c r="K317" i="20"/>
  <c r="K317" i="21"/>
  <c r="K317" i="22"/>
  <c r="J317" i="23"/>
  <c r="K317" i="24"/>
  <c r="K317" i="25"/>
  <c r="J317" i="26"/>
  <c r="K317" i="27"/>
  <c r="K317" i="28"/>
  <c r="K317" i="29"/>
  <c r="J317" i="30"/>
  <c r="K317" i="19"/>
  <c r="J317" i="20"/>
  <c r="H317" i="21"/>
  <c r="J317" i="21"/>
  <c r="H317" i="22"/>
  <c r="J317" i="22"/>
  <c r="K317" i="23"/>
  <c r="H317" i="24"/>
  <c r="J317" i="24"/>
  <c r="J317" i="25"/>
  <c r="I317" i="26"/>
  <c r="K317" i="26"/>
  <c r="J317" i="27"/>
  <c r="J317" i="28"/>
  <c r="L317" i="28"/>
  <c r="K316" i="19"/>
  <c r="M316" i="19"/>
  <c r="J316" i="20"/>
  <c r="J316" i="21"/>
  <c r="J316" i="22"/>
  <c r="K316" i="23"/>
  <c r="M316" i="23"/>
  <c r="J316" i="24"/>
  <c r="I316" i="25"/>
  <c r="K316" i="25"/>
  <c r="I316" i="26"/>
  <c r="K316" i="26"/>
  <c r="J316" i="27"/>
  <c r="J316" i="28"/>
  <c r="H316" i="29"/>
  <c r="J316" i="29"/>
  <c r="J316" i="30"/>
  <c r="J316" i="19"/>
  <c r="I316" i="20"/>
  <c r="K316" i="20"/>
  <c r="I316" i="21"/>
  <c r="K316" i="21"/>
  <c r="I316" i="22"/>
  <c r="K316" i="22"/>
  <c r="J316" i="23"/>
  <c r="I316" i="24"/>
  <c r="K316" i="24"/>
  <c r="J316" i="25"/>
  <c r="K316" i="27"/>
  <c r="K316" i="28"/>
  <c r="K316" i="29"/>
  <c r="I315" i="19"/>
  <c r="K315" i="19"/>
  <c r="M315" i="19"/>
  <c r="J315" i="20"/>
  <c r="H315" i="22"/>
  <c r="I315" i="23"/>
  <c r="M315" i="23"/>
  <c r="J315" i="24"/>
  <c r="I315" i="26"/>
  <c r="M315" i="26"/>
  <c r="I315" i="27"/>
  <c r="K315" i="27"/>
  <c r="M315" i="27"/>
  <c r="I315" i="29"/>
  <c r="M315" i="29"/>
  <c r="J315" i="19"/>
  <c r="I315" i="20"/>
  <c r="M315" i="20"/>
  <c r="I315" i="21"/>
  <c r="M315" i="21"/>
  <c r="I315" i="22"/>
  <c r="M315" i="22"/>
  <c r="J315" i="23"/>
  <c r="I315" i="24"/>
  <c r="M315" i="24"/>
  <c r="I315" i="25"/>
  <c r="M315" i="25"/>
  <c r="H315" i="26"/>
  <c r="J315" i="27"/>
  <c r="A315" i="27" s="1"/>
  <c r="I315" i="28"/>
  <c r="M315" i="28"/>
  <c r="H314" i="19"/>
  <c r="J314" i="19"/>
  <c r="L314" i="19"/>
  <c r="I314" i="20"/>
  <c r="K314" i="20"/>
  <c r="I314" i="21"/>
  <c r="K314" i="21"/>
  <c r="I314" i="22"/>
  <c r="K314" i="22"/>
  <c r="H314" i="23"/>
  <c r="L314" i="23"/>
  <c r="I314" i="24"/>
  <c r="K314" i="24"/>
  <c r="H314" i="25"/>
  <c r="L314" i="25"/>
  <c r="H314" i="26"/>
  <c r="L314" i="26"/>
  <c r="H314" i="27"/>
  <c r="L314" i="27"/>
  <c r="I314" i="28"/>
  <c r="K314" i="28"/>
  <c r="H314" i="29"/>
  <c r="L314" i="29"/>
  <c r="H314" i="30"/>
  <c r="L314" i="30"/>
  <c r="I314" i="19"/>
  <c r="K314" i="19"/>
  <c r="H314" i="20"/>
  <c r="L314" i="20"/>
  <c r="H314" i="21"/>
  <c r="L314" i="21"/>
  <c r="H314" i="22"/>
  <c r="L314" i="22"/>
  <c r="I314" i="23"/>
  <c r="K314" i="23"/>
  <c r="H314" i="24"/>
  <c r="L314" i="24"/>
  <c r="I314" i="25"/>
  <c r="K314" i="25"/>
  <c r="I314" i="26"/>
  <c r="A314" i="26" s="1"/>
  <c r="K314" i="26"/>
  <c r="M314" i="26"/>
  <c r="K314" i="27"/>
  <c r="K314" i="29"/>
  <c r="J313" i="19"/>
  <c r="I313" i="20"/>
  <c r="M313" i="20"/>
  <c r="I313" i="21"/>
  <c r="M313" i="21"/>
  <c r="I313" i="22"/>
  <c r="M313" i="22"/>
  <c r="J313" i="23"/>
  <c r="I313" i="24"/>
  <c r="M313" i="24"/>
  <c r="I313" i="25"/>
  <c r="M313" i="25"/>
  <c r="J313" i="26"/>
  <c r="I313" i="27"/>
  <c r="M313" i="27"/>
  <c r="I313" i="28"/>
  <c r="M313" i="28"/>
  <c r="I313" i="29"/>
  <c r="M313" i="29"/>
  <c r="J313" i="30"/>
  <c r="I313" i="19"/>
  <c r="M313" i="19"/>
  <c r="J313" i="20"/>
  <c r="J313" i="21"/>
  <c r="J313" i="22"/>
  <c r="I313" i="23"/>
  <c r="M313" i="23"/>
  <c r="J313" i="24"/>
  <c r="J313" i="25"/>
  <c r="I313" i="26"/>
  <c r="M313" i="26"/>
  <c r="J313" i="27"/>
  <c r="J313" i="28"/>
  <c r="I311" i="19"/>
  <c r="K311" i="19"/>
  <c r="H311" i="20"/>
  <c r="J311" i="20"/>
  <c r="L311" i="20"/>
  <c r="H311" i="21"/>
  <c r="J311" i="21"/>
  <c r="L311" i="21"/>
  <c r="H311" i="22"/>
  <c r="J311" i="22"/>
  <c r="L311" i="22"/>
  <c r="I311" i="23"/>
  <c r="K311" i="23"/>
  <c r="H311" i="24"/>
  <c r="J311" i="24"/>
  <c r="L311" i="24"/>
  <c r="H311" i="25"/>
  <c r="J311" i="25"/>
  <c r="L311" i="25"/>
  <c r="I311" i="26"/>
  <c r="K311" i="26"/>
  <c r="M311" i="26"/>
  <c r="I311" i="27"/>
  <c r="K311" i="27"/>
  <c r="H311" i="28"/>
  <c r="J311" i="28"/>
  <c r="L311" i="28"/>
  <c r="I311" i="29"/>
  <c r="K311" i="29"/>
  <c r="A311" i="29" s="1"/>
  <c r="H311" i="30"/>
  <c r="J311" i="30"/>
  <c r="L311" i="30"/>
  <c r="H311" i="19"/>
  <c r="J311" i="19"/>
  <c r="L311" i="19"/>
  <c r="I311" i="20"/>
  <c r="K311" i="20"/>
  <c r="I311" i="21"/>
  <c r="K311" i="21"/>
  <c r="I311" i="22"/>
  <c r="K311" i="22"/>
  <c r="M311" i="22"/>
  <c r="H311" i="23"/>
  <c r="J311" i="23"/>
  <c r="L311" i="23"/>
  <c r="I311" i="24"/>
  <c r="K311" i="24"/>
  <c r="I311" i="25"/>
  <c r="K311" i="25"/>
  <c r="H311" i="26"/>
  <c r="J311" i="26"/>
  <c r="L311" i="26"/>
  <c r="H311" i="27"/>
  <c r="J311" i="27"/>
  <c r="L311" i="27"/>
  <c r="I311" i="28"/>
  <c r="K311" i="28"/>
  <c r="H310" i="19"/>
  <c r="I310" i="20"/>
  <c r="K310" i="20"/>
  <c r="K310" i="21"/>
  <c r="I310" i="22"/>
  <c r="K310" i="22"/>
  <c r="H310" i="23"/>
  <c r="L310" i="23"/>
  <c r="K310" i="24"/>
  <c r="H310" i="25"/>
  <c r="J310" i="25"/>
  <c r="H310" i="26"/>
  <c r="L310" i="26"/>
  <c r="H310" i="27"/>
  <c r="I310" i="28"/>
  <c r="K310" i="28"/>
  <c r="H310" i="29"/>
  <c r="L310" i="29"/>
  <c r="H310" i="30"/>
  <c r="I310" i="19"/>
  <c r="K310" i="19"/>
  <c r="H310" i="20"/>
  <c r="L310" i="20"/>
  <c r="H310" i="21"/>
  <c r="H310" i="22"/>
  <c r="K310" i="23"/>
  <c r="H310" i="24"/>
  <c r="I310" i="25"/>
  <c r="K310" i="25"/>
  <c r="K310" i="26"/>
  <c r="I310" i="27"/>
  <c r="K310" i="27"/>
  <c r="K310" i="29"/>
  <c r="F136" i="9"/>
  <c r="F137" i="9" s="1"/>
  <c r="I9" i="1" s="1"/>
  <c r="N136" i="9"/>
  <c r="N137" i="9" s="1"/>
  <c r="M9" i="1" s="1"/>
  <c r="J308" i="20"/>
  <c r="H308" i="21"/>
  <c r="J308" i="22"/>
  <c r="H308" i="24"/>
  <c r="J308" i="27"/>
  <c r="H308" i="28"/>
  <c r="J308" i="29"/>
  <c r="J308" i="30"/>
  <c r="H308" i="20"/>
  <c r="J308" i="21"/>
  <c r="H308" i="22"/>
  <c r="J308" i="24"/>
  <c r="H308" i="27"/>
  <c r="J308" i="28"/>
  <c r="H308" i="29"/>
  <c r="H308" i="30"/>
  <c r="K308" i="19"/>
  <c r="K308" i="23"/>
  <c r="M308" i="23"/>
  <c r="K308" i="25"/>
  <c r="M308" i="25"/>
  <c r="I308" i="26"/>
  <c r="A308" i="26" s="1"/>
  <c r="K308" i="26"/>
  <c r="M308" i="26"/>
  <c r="M308" i="19"/>
  <c r="H308" i="19"/>
  <c r="J308" i="19"/>
  <c r="I308" i="20"/>
  <c r="K308" i="20"/>
  <c r="M308" i="20"/>
  <c r="K308" i="21"/>
  <c r="M308" i="21"/>
  <c r="K308" i="22"/>
  <c r="M308" i="22"/>
  <c r="H308" i="23"/>
  <c r="J308" i="23"/>
  <c r="K308" i="24"/>
  <c r="M308" i="24"/>
  <c r="H308" i="25"/>
  <c r="J308" i="25"/>
  <c r="I308" i="27"/>
  <c r="K308" i="27"/>
  <c r="M308" i="27"/>
  <c r="K308" i="28"/>
  <c r="M308" i="28"/>
  <c r="K308" i="29"/>
  <c r="M308" i="29"/>
  <c r="I307" i="19"/>
  <c r="J307" i="20"/>
  <c r="J307" i="21"/>
  <c r="J307" i="22"/>
  <c r="I307" i="23"/>
  <c r="K307" i="23"/>
  <c r="M307" i="23"/>
  <c r="J307" i="24"/>
  <c r="J307" i="25"/>
  <c r="L307" i="25"/>
  <c r="I307" i="26"/>
  <c r="I307" i="27"/>
  <c r="M307" i="27"/>
  <c r="J307" i="28"/>
  <c r="I307" i="29"/>
  <c r="M307" i="29"/>
  <c r="J307" i="30"/>
  <c r="J307" i="19"/>
  <c r="L307" i="19"/>
  <c r="I307" i="20"/>
  <c r="K307" i="20"/>
  <c r="I307" i="21"/>
  <c r="I307" i="22"/>
  <c r="J307" i="23"/>
  <c r="I307" i="24"/>
  <c r="I307" i="25"/>
  <c r="K307" i="25"/>
  <c r="J307" i="26"/>
  <c r="L307" i="26"/>
  <c r="J307" i="27"/>
  <c r="I307" i="28"/>
  <c r="M307" i="28"/>
  <c r="K306" i="19"/>
  <c r="M306" i="19"/>
  <c r="I306" i="23"/>
  <c r="K306" i="23"/>
  <c r="K306" i="26"/>
  <c r="I306" i="27"/>
  <c r="K306" i="27"/>
  <c r="K306" i="29"/>
  <c r="M306" i="29"/>
  <c r="K306" i="20"/>
  <c r="K306" i="21"/>
  <c r="K306" i="22"/>
  <c r="K306" i="24"/>
  <c r="M306" i="24"/>
  <c r="K306" i="25"/>
  <c r="I306" i="28"/>
  <c r="K306" i="28"/>
  <c r="K304" i="19"/>
  <c r="H304" i="20"/>
  <c r="J304" i="20"/>
  <c r="L304" i="20"/>
  <c r="J304" i="21"/>
  <c r="J304" i="22"/>
  <c r="L304" i="22"/>
  <c r="K304" i="23"/>
  <c r="J304" i="24"/>
  <c r="I304" i="25"/>
  <c r="K304" i="25"/>
  <c r="K304" i="26"/>
  <c r="M304" i="26"/>
  <c r="J304" i="27"/>
  <c r="K304" i="28"/>
  <c r="A304" i="28" s="1"/>
  <c r="M304" i="28"/>
  <c r="J304" i="29"/>
  <c r="L304" i="29"/>
  <c r="H304" i="30"/>
  <c r="J304" i="30"/>
  <c r="J304" i="19"/>
  <c r="L304" i="19"/>
  <c r="K304" i="20"/>
  <c r="K304" i="21"/>
  <c r="M304" i="21"/>
  <c r="K304" i="22"/>
  <c r="J304" i="23"/>
  <c r="K304" i="24"/>
  <c r="J304" i="25"/>
  <c r="L304" i="25"/>
  <c r="J304" i="26"/>
  <c r="K304" i="27"/>
  <c r="K304" i="29"/>
  <c r="J303" i="19"/>
  <c r="I303" i="27"/>
  <c r="I303" i="29"/>
  <c r="J303" i="27"/>
  <c r="H303" i="19"/>
  <c r="H303" i="20"/>
  <c r="H303" i="22"/>
  <c r="H303" i="24"/>
  <c r="H303" i="25"/>
  <c r="H303" i="26"/>
  <c r="H303" i="27"/>
  <c r="H303" i="28"/>
  <c r="H303" i="29"/>
  <c r="H303" i="21"/>
  <c r="H303" i="23"/>
  <c r="L303" i="21"/>
  <c r="M303" i="29"/>
  <c r="M303" i="27"/>
  <c r="M303" i="23"/>
  <c r="M303" i="30"/>
  <c r="M303" i="24"/>
  <c r="M303" i="21"/>
  <c r="U178" i="30"/>
  <c r="R269" i="29"/>
  <c r="R268" i="29"/>
  <c r="R267" i="29"/>
  <c r="R266" i="29"/>
  <c r="F270" i="19"/>
  <c r="Q268" i="30"/>
  <c r="Q267" i="30"/>
  <c r="F269" i="19"/>
  <c r="P269" i="29"/>
  <c r="P267" i="29"/>
  <c r="P266" i="29"/>
  <c r="P268" i="29"/>
  <c r="F268" i="19"/>
  <c r="O268" i="21"/>
  <c r="O268" i="23"/>
  <c r="O268" i="28"/>
  <c r="F68" i="18"/>
  <c r="F69" i="18" s="1"/>
  <c r="F70" i="18" s="1"/>
  <c r="C17" i="1" s="1"/>
  <c r="C317" i="28" s="1"/>
  <c r="H68" i="18"/>
  <c r="H69" i="18" s="1"/>
  <c r="H70" i="18" s="1"/>
  <c r="D17" i="1" s="1"/>
  <c r="D317" i="30" s="1"/>
  <c r="J68" i="18"/>
  <c r="J69" i="18" s="1"/>
  <c r="J70" i="18" s="1"/>
  <c r="E17" i="1" s="1"/>
  <c r="E317" i="28" s="1"/>
  <c r="L68" i="18"/>
  <c r="L69" i="18" s="1"/>
  <c r="L70" i="18" s="1"/>
  <c r="F17" i="1" s="1"/>
  <c r="F317" i="30" s="1"/>
  <c r="N68" i="18"/>
  <c r="N69" i="18" s="1"/>
  <c r="N70" i="18" s="1"/>
  <c r="G17" i="1" s="1"/>
  <c r="G317" i="28" s="1"/>
  <c r="O268" i="22"/>
  <c r="O268" i="24"/>
  <c r="O268" i="26"/>
  <c r="O268" i="29"/>
  <c r="D317" i="20"/>
  <c r="E317" i="24"/>
  <c r="F317" i="26"/>
  <c r="D317" i="22"/>
  <c r="D317" i="24"/>
  <c r="Q263" i="30"/>
  <c r="Q261" i="30"/>
  <c r="Q262" i="30"/>
  <c r="Q260" i="30"/>
  <c r="F263" i="19"/>
  <c r="P263" i="23"/>
  <c r="P263" i="24"/>
  <c r="P263" i="26"/>
  <c r="P263" i="29"/>
  <c r="F262" i="19"/>
  <c r="P263" i="21"/>
  <c r="P263" i="22"/>
  <c r="P263" i="28"/>
  <c r="O263" i="30"/>
  <c r="O260" i="30"/>
  <c r="F261" i="19"/>
  <c r="F40" i="17"/>
  <c r="F41" i="17" s="1"/>
  <c r="F42" i="17" s="1"/>
  <c r="J40" i="17"/>
  <c r="J41" i="17" s="1"/>
  <c r="J42" i="17" s="1"/>
  <c r="N40" i="17"/>
  <c r="N41" i="17" s="1"/>
  <c r="N42" i="17" s="1"/>
  <c r="D40" i="17"/>
  <c r="D41" i="17" s="1"/>
  <c r="N263" i="29"/>
  <c r="N263" i="20"/>
  <c r="N263" i="22"/>
  <c r="N263" i="24"/>
  <c r="Q257" i="26"/>
  <c r="Q256" i="26"/>
  <c r="Q255" i="26"/>
  <c r="Q254" i="26"/>
  <c r="F257" i="19"/>
  <c r="O257" i="26"/>
  <c r="O254" i="26"/>
  <c r="D43" i="16"/>
  <c r="D44" i="16" s="1"/>
  <c r="F43" i="16"/>
  <c r="F44" i="16" s="1"/>
  <c r="F45" i="16" s="1"/>
  <c r="J43" i="16"/>
  <c r="J44" i="16" s="1"/>
  <c r="J45" i="16" s="1"/>
  <c r="N43" i="16"/>
  <c r="N44" i="16" s="1"/>
  <c r="N45" i="16" s="1"/>
  <c r="F255" i="19"/>
  <c r="N256" i="26"/>
  <c r="N257" i="20"/>
  <c r="R251" i="21"/>
  <c r="R251" i="22"/>
  <c r="R251" i="24"/>
  <c r="R251" i="26"/>
  <c r="R251" i="29"/>
  <c r="R251" i="23"/>
  <c r="R251" i="28"/>
  <c r="R251" i="30"/>
  <c r="P251" i="21"/>
  <c r="P251" i="28"/>
  <c r="P251" i="29"/>
  <c r="P251" i="30"/>
  <c r="P251" i="22"/>
  <c r="P251" i="23"/>
  <c r="P251" i="24"/>
  <c r="P251" i="26"/>
  <c r="F52" i="15"/>
  <c r="F53" i="15" s="1"/>
  <c r="F54" i="15" s="1"/>
  <c r="C14" i="1" s="1"/>
  <c r="C314" i="29" s="1"/>
  <c r="J52" i="15"/>
  <c r="J53" i="15" s="1"/>
  <c r="J54" i="15" s="1"/>
  <c r="E14" i="1" s="1"/>
  <c r="E314" i="29" s="1"/>
  <c r="N52" i="15"/>
  <c r="N53" i="15" s="1"/>
  <c r="N54" i="15" s="1"/>
  <c r="G14" i="1" s="1"/>
  <c r="G314" i="29" s="1"/>
  <c r="D314" i="19"/>
  <c r="E314" i="21"/>
  <c r="N251" i="24"/>
  <c r="D314" i="24"/>
  <c r="N251" i="26"/>
  <c r="N251" i="29"/>
  <c r="D314" i="29"/>
  <c r="E314" i="30"/>
  <c r="N251" i="20"/>
  <c r="D314" i="21"/>
  <c r="N251" i="22"/>
  <c r="F314" i="27"/>
  <c r="O242" i="30"/>
  <c r="O241" i="30"/>
  <c r="O239" i="30"/>
  <c r="O242" i="29"/>
  <c r="F114" i="14"/>
  <c r="F115" i="14" s="1"/>
  <c r="F116" i="14" s="1"/>
  <c r="C13" i="1" s="1"/>
  <c r="H114" i="14"/>
  <c r="H115" i="14" s="1"/>
  <c r="H116" i="14" s="1"/>
  <c r="D13" i="1" s="1"/>
  <c r="J114" i="14"/>
  <c r="J115" i="14" s="1"/>
  <c r="J116" i="14" s="1"/>
  <c r="E13" i="1" s="1"/>
  <c r="L114" i="14"/>
  <c r="L115" i="14" s="1"/>
  <c r="L116" i="14" s="1"/>
  <c r="F13" i="1" s="1"/>
  <c r="N114" i="14"/>
  <c r="N115" i="14" s="1"/>
  <c r="N116" i="14" s="1"/>
  <c r="G13" i="1" s="1"/>
  <c r="O242" i="27"/>
  <c r="X230" i="27"/>
  <c r="X230" i="29"/>
  <c r="W230" i="21"/>
  <c r="W230" i="24"/>
  <c r="W230" i="28"/>
  <c r="W230" i="30"/>
  <c r="W230" i="22"/>
  <c r="W230" i="23"/>
  <c r="W230" i="26"/>
  <c r="V230" i="27"/>
  <c r="V230" i="29"/>
  <c r="U230" i="21"/>
  <c r="U230" i="24"/>
  <c r="U230" i="28"/>
  <c r="U230" i="30"/>
  <c r="U230" i="22"/>
  <c r="U230" i="23"/>
  <c r="U230" i="26"/>
  <c r="T230" i="27"/>
  <c r="T230" i="29"/>
  <c r="S230" i="21"/>
  <c r="S230" i="24"/>
  <c r="S230" i="28"/>
  <c r="S230" i="30"/>
  <c r="S230" i="22"/>
  <c r="S230" i="23"/>
  <c r="S230" i="26"/>
  <c r="R230" i="27"/>
  <c r="R230" i="29"/>
  <c r="P230" i="23"/>
  <c r="P229" i="21"/>
  <c r="P230" i="27"/>
  <c r="P230" i="29"/>
  <c r="F94" i="10"/>
  <c r="F95" i="10" s="1"/>
  <c r="F96" i="10" s="1"/>
  <c r="C12" i="1" s="1"/>
  <c r="C312" i="27" s="1"/>
  <c r="J94" i="10"/>
  <c r="J95" i="10" s="1"/>
  <c r="J96" i="10" s="1"/>
  <c r="E12" i="1" s="1"/>
  <c r="E312" i="27" s="1"/>
  <c r="N94" i="10"/>
  <c r="N95" i="10" s="1"/>
  <c r="N96" i="10" s="1"/>
  <c r="G12" i="1" s="1"/>
  <c r="G312" i="27" s="1"/>
  <c r="N230" i="30"/>
  <c r="N229" i="30"/>
  <c r="N228" i="30"/>
  <c r="N227" i="30"/>
  <c r="N230" i="27"/>
  <c r="N230" i="29"/>
  <c r="D94" i="10"/>
  <c r="D95" i="10" s="1"/>
  <c r="D96" i="10" s="1"/>
  <c r="B12" i="1" s="1"/>
  <c r="N230" i="25"/>
  <c r="D311" i="30"/>
  <c r="C311" i="27"/>
  <c r="E311" i="27"/>
  <c r="E311" i="21"/>
  <c r="D311" i="21"/>
  <c r="P205" i="22"/>
  <c r="P205" i="28"/>
  <c r="P205" i="30"/>
  <c r="H63" i="11"/>
  <c r="H64" i="11" s="1"/>
  <c r="H65" i="11" s="1"/>
  <c r="D10" i="1" s="1"/>
  <c r="D310" i="29" s="1"/>
  <c r="P205" i="21"/>
  <c r="P205" i="23"/>
  <c r="P205" i="24"/>
  <c r="P205" i="26"/>
  <c r="F63" i="11"/>
  <c r="F64" i="11" s="1"/>
  <c r="F65" i="11" s="1"/>
  <c r="C10" i="1" s="1"/>
  <c r="C310" i="30" s="1"/>
  <c r="N63" i="11"/>
  <c r="N64" i="11" s="1"/>
  <c r="N65" i="11" s="1"/>
  <c r="G10" i="1" s="1"/>
  <c r="G310" i="30" s="1"/>
  <c r="F310" i="19"/>
  <c r="J63" i="11"/>
  <c r="J64" i="11" s="1"/>
  <c r="J65" i="11" s="1"/>
  <c r="E10" i="1" s="1"/>
  <c r="N205" i="21"/>
  <c r="N205" i="22"/>
  <c r="N205" i="24"/>
  <c r="F310" i="26"/>
  <c r="D310" i="21"/>
  <c r="V196" i="22"/>
  <c r="V196" i="24"/>
  <c r="V196" i="26"/>
  <c r="V196" i="21"/>
  <c r="V196" i="23"/>
  <c r="V196" i="28"/>
  <c r="V196" i="30"/>
  <c r="U196" i="27"/>
  <c r="U196" i="29"/>
  <c r="T196" i="21"/>
  <c r="T196" i="23"/>
  <c r="T196" i="26"/>
  <c r="T196" i="22"/>
  <c r="T196" i="24"/>
  <c r="T196" i="28"/>
  <c r="T196" i="30"/>
  <c r="R196" i="26"/>
  <c r="R196" i="21"/>
  <c r="R196" i="22"/>
  <c r="R196" i="23"/>
  <c r="R196" i="24"/>
  <c r="R196" i="28"/>
  <c r="R196" i="30"/>
  <c r="P193" i="29"/>
  <c r="P196" i="29"/>
  <c r="P195" i="29"/>
  <c r="P194" i="29"/>
  <c r="F195" i="19"/>
  <c r="P195" i="19" s="1"/>
  <c r="P196" i="21"/>
  <c r="P196" i="23"/>
  <c r="P196" i="28"/>
  <c r="P196" i="30"/>
  <c r="P196" i="22"/>
  <c r="P196" i="24"/>
  <c r="P196" i="26"/>
  <c r="L63" i="9"/>
  <c r="L64" i="9" s="1"/>
  <c r="L65" i="9" s="1"/>
  <c r="F9" i="1" s="1"/>
  <c r="N195" i="29"/>
  <c r="N196" i="29"/>
  <c r="N194" i="29"/>
  <c r="N193" i="29"/>
  <c r="F63" i="9"/>
  <c r="F64" i="9" s="1"/>
  <c r="F65" i="9" s="1"/>
  <c r="C9" i="1" s="1"/>
  <c r="J63" i="9"/>
  <c r="J64" i="9" s="1"/>
  <c r="J65" i="9" s="1"/>
  <c r="E9" i="1" s="1"/>
  <c r="N63" i="9"/>
  <c r="N64" i="9" s="1"/>
  <c r="N65" i="9" s="1"/>
  <c r="G9" i="1" s="1"/>
  <c r="N193" i="20"/>
  <c r="N196" i="28"/>
  <c r="N196" i="30"/>
  <c r="N196" i="22"/>
  <c r="N196" i="23"/>
  <c r="N196" i="24"/>
  <c r="N196" i="26"/>
  <c r="F37" i="8"/>
  <c r="F38" i="8" s="1"/>
  <c r="F39" i="8" s="1"/>
  <c r="C8" i="1" s="1"/>
  <c r="C308" i="27" s="1"/>
  <c r="H37" i="8"/>
  <c r="H38" i="8" s="1"/>
  <c r="H39" i="8" s="1"/>
  <c r="D8" i="1" s="1"/>
  <c r="D308" i="30" s="1"/>
  <c r="J37" i="8"/>
  <c r="J38" i="8" s="1"/>
  <c r="J39" i="8" s="1"/>
  <c r="E8" i="1" s="1"/>
  <c r="E308" i="27" s="1"/>
  <c r="L37" i="8"/>
  <c r="L38" i="8" s="1"/>
  <c r="L39" i="8" s="1"/>
  <c r="F8" i="1" s="1"/>
  <c r="F308" i="30" s="1"/>
  <c r="N37" i="8"/>
  <c r="N38" i="8" s="1"/>
  <c r="N39" i="8" s="1"/>
  <c r="G8" i="1" s="1"/>
  <c r="G308" i="27" s="1"/>
  <c r="O191" i="27"/>
  <c r="O191" i="29"/>
  <c r="O190" i="20"/>
  <c r="O191" i="25"/>
  <c r="D308" i="20"/>
  <c r="D308" i="23"/>
  <c r="F22" i="7"/>
  <c r="F23" i="7" s="1"/>
  <c r="F24" i="7" s="1"/>
  <c r="C7" i="1" s="1"/>
  <c r="C307" i="30" s="1"/>
  <c r="J22" i="7"/>
  <c r="J23" i="7" s="1"/>
  <c r="J24" i="7" s="1"/>
  <c r="E7" i="1" s="1"/>
  <c r="E307" i="30" s="1"/>
  <c r="F307" i="21"/>
  <c r="F307" i="28"/>
  <c r="N22" i="7"/>
  <c r="N23" i="7" s="1"/>
  <c r="N24" i="7" s="1"/>
  <c r="G7" i="1" s="1"/>
  <c r="D307" i="19"/>
  <c r="D307" i="23"/>
  <c r="D307" i="24"/>
  <c r="T178" i="23"/>
  <c r="Q177" i="23"/>
  <c r="Q177" i="28"/>
  <c r="Q177" i="30"/>
  <c r="Q177" i="21"/>
  <c r="Q177" i="24"/>
  <c r="Q177" i="26"/>
  <c r="P178" i="29"/>
  <c r="P176" i="29"/>
  <c r="F77" i="6"/>
  <c r="F78" i="6" s="1"/>
  <c r="F79" i="6" s="1"/>
  <c r="C6" i="1" s="1"/>
  <c r="C306" i="30" s="1"/>
  <c r="J77" i="6"/>
  <c r="J78" i="6" s="1"/>
  <c r="J79" i="6" s="1"/>
  <c r="E6" i="1" s="1"/>
  <c r="E306" i="30" s="1"/>
  <c r="N77" i="6"/>
  <c r="N78" i="6" s="1"/>
  <c r="N79" i="6" s="1"/>
  <c r="G6" i="1" s="1"/>
  <c r="G306" i="30" s="1"/>
  <c r="H33" i="4"/>
  <c r="H34" i="4" s="1"/>
  <c r="H35" i="4" s="1"/>
  <c r="L33" i="4"/>
  <c r="L34" i="4" s="1"/>
  <c r="L35" i="4" s="1"/>
  <c r="F33" i="4"/>
  <c r="F34" i="4" s="1"/>
  <c r="F35" i="4" s="1"/>
  <c r="J33" i="4"/>
  <c r="J34" i="4" s="1"/>
  <c r="J35" i="4" s="1"/>
  <c r="N33" i="4"/>
  <c r="N34" i="4" s="1"/>
  <c r="N35" i="4" s="1"/>
  <c r="R160" i="27"/>
  <c r="F96" i="3"/>
  <c r="F97" i="3" s="1"/>
  <c r="F98" i="3" s="1"/>
  <c r="C4" i="1" s="1"/>
  <c r="C304" i="28" s="1"/>
  <c r="J96" i="3"/>
  <c r="J97" i="3" s="1"/>
  <c r="J98" i="3" s="1"/>
  <c r="E4" i="1" s="1"/>
  <c r="E304" i="28" s="1"/>
  <c r="N96" i="3"/>
  <c r="N97" i="3" s="1"/>
  <c r="N98" i="3" s="1"/>
  <c r="G4" i="1" s="1"/>
  <c r="D304" i="19"/>
  <c r="D304" i="20"/>
  <c r="D304" i="21"/>
  <c r="D304" i="23"/>
  <c r="N157" i="24"/>
  <c r="D304" i="28"/>
  <c r="F304" i="28"/>
  <c r="C304" i="19"/>
  <c r="N160" i="20"/>
  <c r="C304" i="21"/>
  <c r="D304" i="22"/>
  <c r="N157" i="23"/>
  <c r="D304" i="24"/>
  <c r="N160" i="25"/>
  <c r="D304" i="25"/>
  <c r="D304" i="26"/>
  <c r="D304" i="27"/>
  <c r="D304" i="29"/>
  <c r="N190" i="21"/>
  <c r="N190" i="22"/>
  <c r="N190" i="24"/>
  <c r="N190" i="26"/>
  <c r="N190" i="23"/>
  <c r="P184" i="29"/>
  <c r="P186" i="29"/>
  <c r="P185" i="29"/>
  <c r="P183" i="29"/>
  <c r="P186" i="21"/>
  <c r="P186" i="30"/>
  <c r="F186" i="19"/>
  <c r="P186" i="22"/>
  <c r="P186" i="23"/>
  <c r="P186" i="24"/>
  <c r="P186" i="26"/>
  <c r="P186" i="28"/>
  <c r="N183" i="29"/>
  <c r="N186" i="23"/>
  <c r="N186" i="30"/>
  <c r="N186" i="22"/>
  <c r="N186" i="24"/>
  <c r="N186" i="26"/>
  <c r="Q154" i="30"/>
  <c r="Q153" i="30"/>
  <c r="Q152" i="30"/>
  <c r="Q155" i="28"/>
  <c r="Q155" i="21"/>
  <c r="U177" i="21"/>
  <c r="U175" i="26"/>
  <c r="U175" i="20"/>
  <c r="U176" i="21"/>
  <c r="U175" i="24"/>
  <c r="U177" i="25"/>
  <c r="T178" i="30"/>
  <c r="T177" i="30"/>
  <c r="T176" i="30"/>
  <c r="T175" i="30"/>
  <c r="T176" i="22"/>
  <c r="T175" i="23"/>
  <c r="T176" i="23"/>
  <c r="T177" i="23"/>
  <c r="T175" i="25"/>
  <c r="T178" i="25"/>
  <c r="S178" i="23"/>
  <c r="S178" i="24"/>
  <c r="S175" i="25"/>
  <c r="S176" i="25"/>
  <c r="S178" i="26"/>
  <c r="S178" i="30"/>
  <c r="Q176" i="20"/>
  <c r="Q177" i="20"/>
  <c r="Q176" i="21"/>
  <c r="Q176" i="23"/>
  <c r="Q176" i="24"/>
  <c r="Q175" i="25"/>
  <c r="Q177" i="25"/>
  <c r="Q176" i="26"/>
  <c r="Q175" i="27"/>
  <c r="Q177" i="27"/>
  <c r="Q176" i="28"/>
  <c r="Q176" i="30"/>
  <c r="X160" i="25"/>
  <c r="X160" i="27"/>
  <c r="X160" i="29"/>
  <c r="W160" i="21"/>
  <c r="W160" i="22"/>
  <c r="W160" i="23"/>
  <c r="W160" i="24"/>
  <c r="W160" i="26"/>
  <c r="W160" i="28"/>
  <c r="W160" i="30"/>
  <c r="V160" i="25"/>
  <c r="V160" i="27"/>
  <c r="V160" i="29"/>
  <c r="U160" i="21"/>
  <c r="U160" i="22"/>
  <c r="U160" i="23"/>
  <c r="U160" i="24"/>
  <c r="U160" i="26"/>
  <c r="U160" i="28"/>
  <c r="U160" i="30"/>
  <c r="T160" i="25"/>
  <c r="T160" i="27"/>
  <c r="T160" i="29"/>
  <c r="S160" i="21"/>
  <c r="S160" i="22"/>
  <c r="S160" i="23"/>
  <c r="S160" i="24"/>
  <c r="S160" i="26"/>
  <c r="S160" i="28"/>
  <c r="S160" i="30"/>
  <c r="R160" i="25"/>
  <c r="R160" i="29"/>
  <c r="P160" i="27"/>
  <c r="P160" i="25"/>
  <c r="P160" i="29"/>
  <c r="N157" i="30"/>
  <c r="N158" i="24"/>
  <c r="N159" i="24"/>
  <c r="N160" i="24"/>
  <c r="N160" i="29"/>
  <c r="P155" i="28"/>
  <c r="P153" i="28"/>
  <c r="P154" i="28"/>
  <c r="P152" i="28"/>
  <c r="Q155" i="30"/>
  <c r="Q178" i="30"/>
  <c r="N191" i="30"/>
  <c r="O194" i="30"/>
  <c r="O204" i="30"/>
  <c r="P242" i="30"/>
  <c r="R242" i="30"/>
  <c r="O249" i="30"/>
  <c r="O250" i="30"/>
  <c r="O261" i="30"/>
  <c r="O262" i="30"/>
  <c r="O267" i="30"/>
  <c r="O269" i="30"/>
  <c r="Q269" i="30"/>
  <c r="O185" i="30"/>
  <c r="N189" i="30"/>
  <c r="P191" i="30"/>
  <c r="O195" i="30"/>
  <c r="S157" i="30"/>
  <c r="O158" i="30"/>
  <c r="S158" i="30"/>
  <c r="W158" i="30"/>
  <c r="O159" i="30"/>
  <c r="S159" i="30"/>
  <c r="Q175" i="30"/>
  <c r="S175" i="30"/>
  <c r="U175" i="30"/>
  <c r="P183" i="30"/>
  <c r="P184" i="30"/>
  <c r="P185" i="30"/>
  <c r="N188" i="30"/>
  <c r="P188" i="30"/>
  <c r="O189" i="30"/>
  <c r="N193" i="30"/>
  <c r="P193" i="30"/>
  <c r="R193" i="30"/>
  <c r="T193" i="30"/>
  <c r="N194" i="30"/>
  <c r="P194" i="30"/>
  <c r="R194" i="30"/>
  <c r="T194" i="30"/>
  <c r="V194" i="30"/>
  <c r="N195" i="30"/>
  <c r="P195" i="30"/>
  <c r="R195" i="30"/>
  <c r="T195" i="30"/>
  <c r="N202" i="30"/>
  <c r="P202" i="30"/>
  <c r="N203" i="30"/>
  <c r="P203" i="30"/>
  <c r="N204" i="30"/>
  <c r="P204" i="30"/>
  <c r="S227" i="30"/>
  <c r="U227" i="30"/>
  <c r="W227" i="30"/>
  <c r="O228" i="30"/>
  <c r="S228" i="30"/>
  <c r="U228" i="30"/>
  <c r="W228" i="30"/>
  <c r="O229" i="30"/>
  <c r="S229" i="30"/>
  <c r="U229" i="30"/>
  <c r="W229" i="30"/>
  <c r="P239" i="30"/>
  <c r="R239" i="30"/>
  <c r="T239" i="30"/>
  <c r="O240" i="30"/>
  <c r="N248" i="30"/>
  <c r="P248" i="30"/>
  <c r="R248" i="30"/>
  <c r="N249" i="30"/>
  <c r="P249" i="30"/>
  <c r="R249" i="30"/>
  <c r="N250" i="30"/>
  <c r="P250" i="30"/>
  <c r="R250" i="30"/>
  <c r="O255" i="30"/>
  <c r="O256" i="30"/>
  <c r="N260" i="30"/>
  <c r="P260" i="30"/>
  <c r="R260" i="30"/>
  <c r="P261" i="30"/>
  <c r="R261" i="30"/>
  <c r="N262" i="30"/>
  <c r="P262" i="30"/>
  <c r="R262" i="30"/>
  <c r="O266" i="30"/>
  <c r="Q266" i="30"/>
  <c r="S266" i="30"/>
  <c r="P154" i="29"/>
  <c r="N157" i="29"/>
  <c r="R157" i="29"/>
  <c r="V157" i="29"/>
  <c r="N158" i="29"/>
  <c r="N159" i="29"/>
  <c r="R159" i="29"/>
  <c r="T159" i="29"/>
  <c r="V159" i="29"/>
  <c r="X159" i="29"/>
  <c r="P175" i="29"/>
  <c r="R175" i="29"/>
  <c r="P177" i="29"/>
  <c r="O185" i="29"/>
  <c r="O188" i="29"/>
  <c r="Q188" i="29"/>
  <c r="N189" i="29"/>
  <c r="O190" i="29"/>
  <c r="Q190" i="29"/>
  <c r="S193" i="29"/>
  <c r="U193" i="29"/>
  <c r="O194" i="29"/>
  <c r="S194" i="29"/>
  <c r="U194" i="29"/>
  <c r="O195" i="29"/>
  <c r="S195" i="29"/>
  <c r="U195" i="29"/>
  <c r="O204" i="29"/>
  <c r="N227" i="29"/>
  <c r="P227" i="29"/>
  <c r="R227" i="29"/>
  <c r="T227" i="29"/>
  <c r="V227" i="29"/>
  <c r="X227" i="29"/>
  <c r="N228" i="29"/>
  <c r="P228" i="29"/>
  <c r="R228" i="29"/>
  <c r="T228" i="29"/>
  <c r="V228" i="29"/>
  <c r="X228" i="29"/>
  <c r="N229" i="29"/>
  <c r="P229" i="29"/>
  <c r="R229" i="29"/>
  <c r="T229" i="29"/>
  <c r="V229" i="29"/>
  <c r="X229" i="29"/>
  <c r="O239" i="29"/>
  <c r="O241" i="29"/>
  <c r="P242" i="29"/>
  <c r="O249" i="29"/>
  <c r="O250" i="29"/>
  <c r="O261" i="29"/>
  <c r="O262" i="29"/>
  <c r="O267" i="29"/>
  <c r="O269" i="29"/>
  <c r="Q269" i="29"/>
  <c r="O158" i="29"/>
  <c r="O159" i="29"/>
  <c r="O189" i="29"/>
  <c r="O228" i="29"/>
  <c r="O229" i="29"/>
  <c r="O240" i="29"/>
  <c r="N248" i="29"/>
  <c r="P248" i="29"/>
  <c r="R248" i="29"/>
  <c r="N249" i="29"/>
  <c r="P249" i="29"/>
  <c r="R249" i="29"/>
  <c r="N250" i="29"/>
  <c r="P250" i="29"/>
  <c r="R250" i="29"/>
  <c r="O255" i="29"/>
  <c r="O256" i="29"/>
  <c r="P260" i="29"/>
  <c r="R260" i="29"/>
  <c r="N261" i="29"/>
  <c r="P261" i="29"/>
  <c r="R261" i="29"/>
  <c r="P262" i="29"/>
  <c r="R262" i="29"/>
  <c r="O266" i="29"/>
  <c r="Q178" i="28"/>
  <c r="P191" i="28"/>
  <c r="O194" i="28"/>
  <c r="O195" i="28"/>
  <c r="O204" i="28"/>
  <c r="P242" i="28"/>
  <c r="O249" i="28"/>
  <c r="O250" i="28"/>
  <c r="O261" i="28"/>
  <c r="O262" i="28"/>
  <c r="O267" i="28"/>
  <c r="O269" i="28"/>
  <c r="Q269" i="28"/>
  <c r="O158" i="28"/>
  <c r="U158" i="28"/>
  <c r="W158" i="28"/>
  <c r="O159" i="28"/>
  <c r="W159" i="28"/>
  <c r="Q175" i="28"/>
  <c r="S175" i="28"/>
  <c r="P188" i="28"/>
  <c r="O189" i="28"/>
  <c r="N193" i="28"/>
  <c r="P193" i="28"/>
  <c r="R193" i="28"/>
  <c r="T193" i="28"/>
  <c r="V193" i="28"/>
  <c r="N194" i="28"/>
  <c r="P194" i="28"/>
  <c r="R194" i="28"/>
  <c r="V194" i="28"/>
  <c r="N195" i="28"/>
  <c r="P195" i="28"/>
  <c r="R195" i="28"/>
  <c r="T195" i="28"/>
  <c r="V195" i="28"/>
  <c r="N202" i="28"/>
  <c r="P202" i="28"/>
  <c r="P203" i="28"/>
  <c r="N204" i="28"/>
  <c r="P204" i="28"/>
  <c r="S227" i="28"/>
  <c r="U227" i="28"/>
  <c r="W227" i="28"/>
  <c r="O228" i="28"/>
  <c r="S228" i="28"/>
  <c r="U228" i="28"/>
  <c r="W228" i="28"/>
  <c r="O229" i="28"/>
  <c r="S229" i="28"/>
  <c r="U229" i="28"/>
  <c r="W229" i="28"/>
  <c r="P239" i="28"/>
  <c r="R239" i="28"/>
  <c r="T239" i="28"/>
  <c r="O240" i="28"/>
  <c r="P248" i="28"/>
  <c r="R248" i="28"/>
  <c r="N249" i="28"/>
  <c r="P249" i="28"/>
  <c r="R249" i="28"/>
  <c r="P250" i="28"/>
  <c r="R250" i="28"/>
  <c r="O255" i="28"/>
  <c r="O256" i="28"/>
  <c r="N260" i="28"/>
  <c r="P260" i="28"/>
  <c r="R260" i="28"/>
  <c r="N261" i="28"/>
  <c r="P261" i="28"/>
  <c r="R261" i="28"/>
  <c r="N262" i="28"/>
  <c r="P262" i="28"/>
  <c r="R262" i="28"/>
  <c r="O266" i="28"/>
  <c r="P154" i="27"/>
  <c r="P157" i="27"/>
  <c r="R157" i="27"/>
  <c r="V157" i="27"/>
  <c r="P158" i="27"/>
  <c r="R158" i="27"/>
  <c r="P159" i="27"/>
  <c r="R159" i="27"/>
  <c r="V159" i="27"/>
  <c r="X159" i="27"/>
  <c r="P175" i="27"/>
  <c r="T175" i="27"/>
  <c r="P177" i="27"/>
  <c r="O185" i="27"/>
  <c r="O188" i="27"/>
  <c r="O190" i="27"/>
  <c r="Q190" i="27"/>
  <c r="S193" i="27"/>
  <c r="U193" i="27"/>
  <c r="O194" i="27"/>
  <c r="S194" i="27"/>
  <c r="U194" i="27"/>
  <c r="O195" i="27"/>
  <c r="S195" i="27"/>
  <c r="U195" i="27"/>
  <c r="O204" i="27"/>
  <c r="N227" i="27"/>
  <c r="P227" i="27"/>
  <c r="R227" i="27"/>
  <c r="T227" i="27"/>
  <c r="V227" i="27"/>
  <c r="N228" i="27"/>
  <c r="P228" i="27"/>
  <c r="R228" i="27"/>
  <c r="T228" i="27"/>
  <c r="V228" i="27"/>
  <c r="N229" i="27"/>
  <c r="P229" i="27"/>
  <c r="R229" i="27"/>
  <c r="T229" i="27"/>
  <c r="V229" i="27"/>
  <c r="O239" i="27"/>
  <c r="Q239" i="27"/>
  <c r="S239" i="27"/>
  <c r="U239" i="27"/>
  <c r="O241" i="27"/>
  <c r="Q241" i="27"/>
  <c r="O249" i="27"/>
  <c r="O250" i="27"/>
  <c r="N254" i="27"/>
  <c r="P254" i="27"/>
  <c r="R254" i="27"/>
  <c r="N255" i="27"/>
  <c r="P255" i="27"/>
  <c r="R255" i="27"/>
  <c r="N256" i="27"/>
  <c r="P256" i="27"/>
  <c r="R256" i="27"/>
  <c r="O261" i="27"/>
  <c r="O262" i="27"/>
  <c r="P266" i="27"/>
  <c r="R266" i="27"/>
  <c r="O267" i="27"/>
  <c r="P268" i="27"/>
  <c r="O158" i="27"/>
  <c r="O159" i="27"/>
  <c r="O189" i="27"/>
  <c r="O228" i="27"/>
  <c r="O229" i="27"/>
  <c r="O240" i="27"/>
  <c r="O255" i="27"/>
  <c r="O256" i="27"/>
  <c r="Q154" i="26"/>
  <c r="Q178" i="26"/>
  <c r="O185" i="26"/>
  <c r="N189" i="26"/>
  <c r="N191" i="26"/>
  <c r="P191" i="26"/>
  <c r="O194" i="26"/>
  <c r="O195" i="26"/>
  <c r="O204" i="26"/>
  <c r="P242" i="26"/>
  <c r="O249" i="26"/>
  <c r="O250" i="26"/>
  <c r="O261" i="26"/>
  <c r="O262" i="26"/>
  <c r="O267" i="26"/>
  <c r="O269" i="26"/>
  <c r="Q269" i="26"/>
  <c r="S157" i="26"/>
  <c r="U157" i="26"/>
  <c r="W157" i="26"/>
  <c r="O158" i="26"/>
  <c r="S158" i="26"/>
  <c r="U158" i="26"/>
  <c r="W158" i="26"/>
  <c r="O159" i="26"/>
  <c r="S159" i="26"/>
  <c r="U159" i="26"/>
  <c r="W159" i="26"/>
  <c r="Q175" i="26"/>
  <c r="S175" i="26"/>
  <c r="N183" i="26"/>
  <c r="P183" i="26"/>
  <c r="N184" i="26"/>
  <c r="P184" i="26"/>
  <c r="N185" i="26"/>
  <c r="P185" i="26"/>
  <c r="N188" i="26"/>
  <c r="P188" i="26"/>
  <c r="O189" i="26"/>
  <c r="N193" i="26"/>
  <c r="P193" i="26"/>
  <c r="T193" i="26"/>
  <c r="V193" i="26"/>
  <c r="N194" i="26"/>
  <c r="P194" i="26"/>
  <c r="R194" i="26"/>
  <c r="T194" i="26"/>
  <c r="V194" i="26"/>
  <c r="N195" i="26"/>
  <c r="P195" i="26"/>
  <c r="T195" i="26"/>
  <c r="V195" i="26"/>
  <c r="N202" i="26"/>
  <c r="P202" i="26"/>
  <c r="P203" i="26"/>
  <c r="N204" i="26"/>
  <c r="P204" i="26"/>
  <c r="S227" i="26"/>
  <c r="U227" i="26"/>
  <c r="W227" i="26"/>
  <c r="O228" i="26"/>
  <c r="S228" i="26"/>
  <c r="U228" i="26"/>
  <c r="W228" i="26"/>
  <c r="O229" i="26"/>
  <c r="S229" i="26"/>
  <c r="U229" i="26"/>
  <c r="W229" i="26"/>
  <c r="P239" i="26"/>
  <c r="R239" i="26"/>
  <c r="T239" i="26"/>
  <c r="O240" i="26"/>
  <c r="P248" i="26"/>
  <c r="R248" i="26"/>
  <c r="N249" i="26"/>
  <c r="P249" i="26"/>
  <c r="R249" i="26"/>
  <c r="P250" i="26"/>
  <c r="R250" i="26"/>
  <c r="O255" i="26"/>
  <c r="O256" i="26"/>
  <c r="N260" i="26"/>
  <c r="P260" i="26"/>
  <c r="R260" i="26"/>
  <c r="P261" i="26"/>
  <c r="R261" i="26"/>
  <c r="P262" i="26"/>
  <c r="R262" i="26"/>
  <c r="O266" i="26"/>
  <c r="Q266" i="26"/>
  <c r="S266" i="26"/>
  <c r="P154" i="25"/>
  <c r="N157" i="25"/>
  <c r="P157" i="25"/>
  <c r="R157" i="25"/>
  <c r="X157" i="25"/>
  <c r="N158" i="25"/>
  <c r="P158" i="25"/>
  <c r="R158" i="25"/>
  <c r="V158" i="25"/>
  <c r="N159" i="25"/>
  <c r="P159" i="25"/>
  <c r="R159" i="25"/>
  <c r="P175" i="25"/>
  <c r="P177" i="25"/>
  <c r="O188" i="25"/>
  <c r="N189" i="25"/>
  <c r="O190" i="25"/>
  <c r="Q190" i="25"/>
  <c r="O194" i="25"/>
  <c r="O195" i="25"/>
  <c r="O204" i="25"/>
  <c r="N227" i="25"/>
  <c r="N228" i="25"/>
  <c r="N229" i="25"/>
  <c r="P229" i="25"/>
  <c r="O241" i="25"/>
  <c r="P242" i="25"/>
  <c r="O249" i="25"/>
  <c r="O250" i="25"/>
  <c r="N255" i="25"/>
  <c r="P256" i="25"/>
  <c r="O261" i="25"/>
  <c r="O262" i="25"/>
  <c r="O267" i="25"/>
  <c r="P268" i="25"/>
  <c r="O269" i="25"/>
  <c r="O158" i="25"/>
  <c r="O159" i="25"/>
  <c r="O189" i="25"/>
  <c r="N194" i="25"/>
  <c r="N195" i="25"/>
  <c r="N204" i="25"/>
  <c r="O228" i="25"/>
  <c r="O229" i="25"/>
  <c r="O240" i="25"/>
  <c r="N250" i="25"/>
  <c r="P250" i="25"/>
  <c r="O255" i="25"/>
  <c r="O256" i="25"/>
  <c r="P262" i="25"/>
  <c r="Q155" i="24"/>
  <c r="Q178" i="24"/>
  <c r="N191" i="24"/>
  <c r="P191" i="24"/>
  <c r="O194" i="24"/>
  <c r="O195" i="24"/>
  <c r="O204" i="24"/>
  <c r="P242" i="24"/>
  <c r="O249" i="24"/>
  <c r="O250" i="24"/>
  <c r="O261" i="24"/>
  <c r="O262" i="24"/>
  <c r="O267" i="24"/>
  <c r="O269" i="24"/>
  <c r="Q269" i="24"/>
  <c r="S157" i="24"/>
  <c r="U157" i="24"/>
  <c r="W157" i="24"/>
  <c r="O158" i="24"/>
  <c r="S158" i="24"/>
  <c r="U158" i="24"/>
  <c r="W158" i="24"/>
  <c r="O159" i="24"/>
  <c r="S159" i="24"/>
  <c r="U159" i="24"/>
  <c r="W159" i="24"/>
  <c r="Q175" i="24"/>
  <c r="S175" i="24"/>
  <c r="N183" i="24"/>
  <c r="P183" i="24"/>
  <c r="N184" i="24"/>
  <c r="P184" i="24"/>
  <c r="N185" i="24"/>
  <c r="P185" i="24"/>
  <c r="N188" i="24"/>
  <c r="P188" i="24"/>
  <c r="O189" i="24"/>
  <c r="N193" i="24"/>
  <c r="P193" i="24"/>
  <c r="R193" i="24"/>
  <c r="N194" i="24"/>
  <c r="P194" i="24"/>
  <c r="R194" i="24"/>
  <c r="T194" i="24"/>
  <c r="V194" i="24"/>
  <c r="N195" i="24"/>
  <c r="P195" i="24"/>
  <c r="R195" i="24"/>
  <c r="V195" i="24"/>
  <c r="N202" i="24"/>
  <c r="P202" i="24"/>
  <c r="N203" i="24"/>
  <c r="P203" i="24"/>
  <c r="N204" i="24"/>
  <c r="P204" i="24"/>
  <c r="S227" i="24"/>
  <c r="U227" i="24"/>
  <c r="W227" i="24"/>
  <c r="O228" i="24"/>
  <c r="S228" i="24"/>
  <c r="U228" i="24"/>
  <c r="W228" i="24"/>
  <c r="O229" i="24"/>
  <c r="S229" i="24"/>
  <c r="U229" i="24"/>
  <c r="W229" i="24"/>
  <c r="P239" i="24"/>
  <c r="R239" i="24"/>
  <c r="T239" i="24"/>
  <c r="O240" i="24"/>
  <c r="N248" i="24"/>
  <c r="P248" i="24"/>
  <c r="R248" i="24"/>
  <c r="N249" i="24"/>
  <c r="P249" i="24"/>
  <c r="R249" i="24"/>
  <c r="N250" i="24"/>
  <c r="P250" i="24"/>
  <c r="R250" i="24"/>
  <c r="O255" i="24"/>
  <c r="O256" i="24"/>
  <c r="N260" i="24"/>
  <c r="P260" i="24"/>
  <c r="R260" i="24"/>
  <c r="N261" i="24"/>
  <c r="P261" i="24"/>
  <c r="R261" i="24"/>
  <c r="N262" i="24"/>
  <c r="P262" i="24"/>
  <c r="R262" i="24"/>
  <c r="O266" i="24"/>
  <c r="Q266" i="24"/>
  <c r="Q155" i="23"/>
  <c r="Q178" i="23"/>
  <c r="O185" i="23"/>
  <c r="N189" i="23"/>
  <c r="N191" i="23"/>
  <c r="P191" i="23"/>
  <c r="O194" i="23"/>
  <c r="O195" i="23"/>
  <c r="O204" i="23"/>
  <c r="P242" i="23"/>
  <c r="O249" i="23"/>
  <c r="O250" i="23"/>
  <c r="O261" i="23"/>
  <c r="O262" i="23"/>
  <c r="O267" i="23"/>
  <c r="O269" i="23"/>
  <c r="Q269" i="23"/>
  <c r="U157" i="23"/>
  <c r="W157" i="23"/>
  <c r="O158" i="23"/>
  <c r="W158" i="23"/>
  <c r="O159" i="23"/>
  <c r="U159" i="23"/>
  <c r="Q175" i="23"/>
  <c r="S175" i="23"/>
  <c r="U175" i="23"/>
  <c r="P183" i="23"/>
  <c r="P184" i="23"/>
  <c r="P185" i="23"/>
  <c r="N188" i="23"/>
  <c r="P188" i="23"/>
  <c r="O189" i="23"/>
  <c r="N193" i="23"/>
  <c r="P193" i="23"/>
  <c r="T193" i="23"/>
  <c r="V193" i="23"/>
  <c r="N194" i="23"/>
  <c r="P194" i="23"/>
  <c r="R194" i="23"/>
  <c r="V194" i="23"/>
  <c r="N195" i="23"/>
  <c r="P195" i="23"/>
  <c r="V195" i="23"/>
  <c r="N202" i="23"/>
  <c r="P202" i="23"/>
  <c r="P203" i="23"/>
  <c r="N204" i="23"/>
  <c r="P204" i="23"/>
  <c r="S227" i="23"/>
  <c r="U227" i="23"/>
  <c r="W227" i="23"/>
  <c r="O228" i="23"/>
  <c r="S228" i="23"/>
  <c r="U228" i="23"/>
  <c r="W228" i="23"/>
  <c r="O229" i="23"/>
  <c r="S229" i="23"/>
  <c r="U229" i="23"/>
  <c r="W229" i="23"/>
  <c r="P239" i="23"/>
  <c r="R239" i="23"/>
  <c r="T239" i="23"/>
  <c r="O240" i="23"/>
  <c r="P248" i="23"/>
  <c r="R248" i="23"/>
  <c r="P249" i="23"/>
  <c r="R249" i="23"/>
  <c r="N250" i="23"/>
  <c r="P250" i="23"/>
  <c r="R250" i="23"/>
  <c r="O255" i="23"/>
  <c r="O256" i="23"/>
  <c r="P260" i="23"/>
  <c r="R260" i="23"/>
  <c r="N261" i="23"/>
  <c r="P261" i="23"/>
  <c r="R261" i="23"/>
  <c r="P262" i="23"/>
  <c r="R262" i="23"/>
  <c r="O266" i="23"/>
  <c r="Q266" i="23"/>
  <c r="S266" i="23"/>
  <c r="Q155" i="22"/>
  <c r="Q178" i="22"/>
  <c r="O185" i="22"/>
  <c r="N189" i="22"/>
  <c r="N191" i="22"/>
  <c r="P191" i="22"/>
  <c r="O194" i="22"/>
  <c r="O195" i="22"/>
  <c r="O204" i="22"/>
  <c r="P242" i="22"/>
  <c r="O249" i="22"/>
  <c r="O250" i="22"/>
  <c r="O261" i="22"/>
  <c r="O262" i="22"/>
  <c r="O267" i="22"/>
  <c r="O269" i="22"/>
  <c r="Q269" i="22"/>
  <c r="S157" i="22"/>
  <c r="U157" i="22"/>
  <c r="W157" i="22"/>
  <c r="O158" i="22"/>
  <c r="S158" i="22"/>
  <c r="U158" i="22"/>
  <c r="W158" i="22"/>
  <c r="O159" i="22"/>
  <c r="S159" i="22"/>
  <c r="U159" i="22"/>
  <c r="W159" i="22"/>
  <c r="Q175" i="22"/>
  <c r="S175" i="22"/>
  <c r="P184" i="22"/>
  <c r="N188" i="22"/>
  <c r="P188" i="22"/>
  <c r="O189" i="22"/>
  <c r="N193" i="22"/>
  <c r="P193" i="22"/>
  <c r="R193" i="22"/>
  <c r="T193" i="22"/>
  <c r="V193" i="22"/>
  <c r="N194" i="22"/>
  <c r="P194" i="22"/>
  <c r="R194" i="22"/>
  <c r="T194" i="22"/>
  <c r="V194" i="22"/>
  <c r="N195" i="22"/>
  <c r="P195" i="22"/>
  <c r="R195" i="22"/>
  <c r="T195" i="22"/>
  <c r="V195" i="22"/>
  <c r="N202" i="22"/>
  <c r="P202" i="22"/>
  <c r="N203" i="22"/>
  <c r="P203" i="22"/>
  <c r="N204" i="22"/>
  <c r="P204" i="22"/>
  <c r="S227" i="22"/>
  <c r="U227" i="22"/>
  <c r="W227" i="22"/>
  <c r="O228" i="22"/>
  <c r="S228" i="22"/>
  <c r="U228" i="22"/>
  <c r="W228" i="22"/>
  <c r="O229" i="22"/>
  <c r="S229" i="22"/>
  <c r="U229" i="22"/>
  <c r="W229" i="22"/>
  <c r="P239" i="22"/>
  <c r="R239" i="22"/>
  <c r="T239" i="22"/>
  <c r="O240" i="22"/>
  <c r="N248" i="22"/>
  <c r="P248" i="22"/>
  <c r="R248" i="22"/>
  <c r="N249" i="22"/>
  <c r="P249" i="22"/>
  <c r="R249" i="22"/>
  <c r="N250" i="22"/>
  <c r="P250" i="22"/>
  <c r="R250" i="22"/>
  <c r="O255" i="22"/>
  <c r="O256" i="22"/>
  <c r="N260" i="22"/>
  <c r="P260" i="22"/>
  <c r="R260" i="22"/>
  <c r="N261" i="22"/>
  <c r="P261" i="22"/>
  <c r="R261" i="22"/>
  <c r="N262" i="22"/>
  <c r="P262" i="22"/>
  <c r="R262" i="22"/>
  <c r="O266" i="22"/>
  <c r="Q266" i="22"/>
  <c r="S266" i="22"/>
  <c r="Q178" i="21"/>
  <c r="O185" i="21"/>
  <c r="N189" i="21"/>
  <c r="P191" i="21"/>
  <c r="O194" i="21"/>
  <c r="O195" i="21"/>
  <c r="O204" i="21"/>
  <c r="P242" i="21"/>
  <c r="O249" i="21"/>
  <c r="O250" i="21"/>
  <c r="O261" i="21"/>
  <c r="O262" i="21"/>
  <c r="O267" i="21"/>
  <c r="O269" i="21"/>
  <c r="Q269" i="21"/>
  <c r="O158" i="21"/>
  <c r="U158" i="21"/>
  <c r="W158" i="21"/>
  <c r="O159" i="21"/>
  <c r="W159" i="21"/>
  <c r="Q175" i="21"/>
  <c r="S175" i="21"/>
  <c r="P183" i="21"/>
  <c r="P184" i="21"/>
  <c r="P185" i="21"/>
  <c r="N188" i="21"/>
  <c r="P188" i="21"/>
  <c r="O189" i="21"/>
  <c r="N193" i="21"/>
  <c r="P193" i="21"/>
  <c r="T193" i="21"/>
  <c r="N194" i="21"/>
  <c r="P194" i="21"/>
  <c r="R194" i="21"/>
  <c r="T194" i="21"/>
  <c r="V194" i="21"/>
  <c r="N195" i="21"/>
  <c r="P195" i="21"/>
  <c r="T195" i="21"/>
  <c r="V195" i="21"/>
  <c r="N202" i="21"/>
  <c r="P202" i="21"/>
  <c r="N203" i="21"/>
  <c r="P203" i="21"/>
  <c r="N204" i="21"/>
  <c r="P204" i="21"/>
  <c r="S227" i="21"/>
  <c r="U227" i="21"/>
  <c r="W227" i="21"/>
  <c r="O228" i="21"/>
  <c r="S228" i="21"/>
  <c r="U228" i="21"/>
  <c r="W228" i="21"/>
  <c r="O229" i="21"/>
  <c r="S229" i="21"/>
  <c r="U229" i="21"/>
  <c r="W229" i="21"/>
  <c r="P239" i="21"/>
  <c r="R239" i="21"/>
  <c r="T239" i="21"/>
  <c r="O240" i="21"/>
  <c r="P248" i="21"/>
  <c r="R248" i="21"/>
  <c r="P249" i="21"/>
  <c r="R249" i="21"/>
  <c r="P250" i="21"/>
  <c r="R250" i="21"/>
  <c r="O255" i="21"/>
  <c r="O256" i="21"/>
  <c r="P260" i="21"/>
  <c r="R260" i="21"/>
  <c r="N261" i="21"/>
  <c r="P261" i="21"/>
  <c r="R261" i="21"/>
  <c r="P262" i="21"/>
  <c r="R262" i="21"/>
  <c r="O266" i="21"/>
  <c r="Q154" i="20"/>
  <c r="O158" i="20"/>
  <c r="O159" i="20"/>
  <c r="P178" i="20"/>
  <c r="N185" i="20"/>
  <c r="O189" i="20"/>
  <c r="N190" i="20"/>
  <c r="O191" i="20"/>
  <c r="Q191" i="20"/>
  <c r="N194" i="20"/>
  <c r="N195" i="20"/>
  <c r="P195" i="20"/>
  <c r="N203" i="20"/>
  <c r="N204" i="20"/>
  <c r="O228" i="20"/>
  <c r="O229" i="20"/>
  <c r="O240" i="20"/>
  <c r="P241" i="20"/>
  <c r="O242" i="20"/>
  <c r="N248" i="20"/>
  <c r="N249" i="20"/>
  <c r="N250" i="20"/>
  <c r="P250" i="20"/>
  <c r="O255" i="20"/>
  <c r="O256" i="20"/>
  <c r="N260" i="20"/>
  <c r="N261" i="20"/>
  <c r="N262" i="20"/>
  <c r="P262" i="20"/>
  <c r="O268" i="20"/>
  <c r="P269" i="20"/>
  <c r="N157" i="20"/>
  <c r="N158" i="20"/>
  <c r="N159" i="20"/>
  <c r="O188" i="20"/>
  <c r="O194" i="20"/>
  <c r="O195" i="20"/>
  <c r="O204" i="20"/>
  <c r="N228" i="20"/>
  <c r="N229" i="20"/>
  <c r="O249" i="20"/>
  <c r="O250" i="20"/>
  <c r="N254" i="20"/>
  <c r="N255" i="20"/>
  <c r="N256" i="20"/>
  <c r="P256" i="20"/>
  <c r="O261" i="20"/>
  <c r="O262" i="20"/>
  <c r="O267" i="20"/>
  <c r="Q251" i="19"/>
  <c r="Q250" i="19"/>
  <c r="Q248" i="19"/>
  <c r="O251" i="19"/>
  <c r="O250" i="19"/>
  <c r="O248" i="19"/>
  <c r="D52" i="15"/>
  <c r="D53" i="15" s="1"/>
  <c r="X229" i="19"/>
  <c r="X227" i="19"/>
  <c r="X230" i="19"/>
  <c r="W229" i="19"/>
  <c r="W228" i="19"/>
  <c r="W230" i="19"/>
  <c r="V229" i="19"/>
  <c r="V230" i="19"/>
  <c r="U229" i="19"/>
  <c r="U230" i="19"/>
  <c r="U228" i="19"/>
  <c r="U227" i="19"/>
  <c r="T229" i="19"/>
  <c r="T227" i="19"/>
  <c r="T230" i="19"/>
  <c r="S229" i="19"/>
  <c r="S228" i="19"/>
  <c r="S230" i="19"/>
  <c r="R229" i="19"/>
  <c r="R230" i="19"/>
  <c r="Q229" i="19"/>
  <c r="Q230" i="19"/>
  <c r="Q228" i="19"/>
  <c r="Q227" i="19"/>
  <c r="P229" i="19"/>
  <c r="P227" i="19"/>
  <c r="P230" i="19"/>
  <c r="O229" i="19"/>
  <c r="O228" i="19"/>
  <c r="O230" i="19"/>
  <c r="Q239" i="19"/>
  <c r="S239" i="19"/>
  <c r="U239" i="19"/>
  <c r="Q240" i="19"/>
  <c r="S240" i="19"/>
  <c r="U240" i="19"/>
  <c r="Q241" i="19"/>
  <c r="S241" i="19"/>
  <c r="U241" i="19"/>
  <c r="P249" i="19"/>
  <c r="R249" i="19"/>
  <c r="P251" i="19"/>
  <c r="R251" i="19"/>
  <c r="P239" i="19"/>
  <c r="R239" i="19"/>
  <c r="T239" i="19"/>
  <c r="P240" i="19"/>
  <c r="R240" i="19"/>
  <c r="T240" i="19"/>
  <c r="P241" i="19"/>
  <c r="R241" i="19"/>
  <c r="T241" i="19"/>
  <c r="P248" i="19"/>
  <c r="R248" i="19"/>
  <c r="O249" i="19"/>
  <c r="Q249" i="19"/>
  <c r="X228" i="19"/>
  <c r="W227" i="19"/>
  <c r="V227" i="19"/>
  <c r="V228" i="19"/>
  <c r="T228" i="19"/>
  <c r="S227" i="19"/>
  <c r="R227" i="19"/>
  <c r="R228" i="19"/>
  <c r="P228" i="19"/>
  <c r="O227" i="19"/>
  <c r="R204" i="19"/>
  <c r="R202" i="19"/>
  <c r="R205" i="19"/>
  <c r="R203" i="19"/>
  <c r="Q205" i="19"/>
  <c r="Q204" i="19"/>
  <c r="Q203" i="19"/>
  <c r="Q202" i="19"/>
  <c r="P204" i="19"/>
  <c r="P202" i="19"/>
  <c r="P205" i="19"/>
  <c r="P203" i="19"/>
  <c r="O205" i="19"/>
  <c r="O204" i="19"/>
  <c r="O203" i="19"/>
  <c r="O202" i="19"/>
  <c r="D63" i="11"/>
  <c r="D64" i="11" s="1"/>
  <c r="D63" i="9"/>
  <c r="D64" i="9" s="1"/>
  <c r="D65" i="9" s="1"/>
  <c r="B9" i="1" s="1"/>
  <c r="D37" i="8"/>
  <c r="D38" i="8" s="1"/>
  <c r="D22" i="7"/>
  <c r="D23" i="7" s="1"/>
  <c r="F181" i="19"/>
  <c r="O193" i="19"/>
  <c r="Q193" i="19"/>
  <c r="U193" i="19"/>
  <c r="R194" i="19"/>
  <c r="T194" i="19"/>
  <c r="V194" i="19"/>
  <c r="O195" i="19"/>
  <c r="Q195" i="19"/>
  <c r="U195" i="19"/>
  <c r="R196" i="19"/>
  <c r="T196" i="19"/>
  <c r="V196" i="19"/>
  <c r="R193" i="19"/>
  <c r="T193" i="19"/>
  <c r="V193" i="19"/>
  <c r="O194" i="19"/>
  <c r="Q194" i="19"/>
  <c r="U194" i="19"/>
  <c r="X158" i="19"/>
  <c r="X160" i="19"/>
  <c r="W159" i="19"/>
  <c r="W160" i="19"/>
  <c r="W157" i="19"/>
  <c r="W158" i="19"/>
  <c r="V160" i="19"/>
  <c r="V157" i="19"/>
  <c r="U158" i="19"/>
  <c r="U160" i="19"/>
  <c r="U159" i="19"/>
  <c r="T158" i="19"/>
  <c r="T160" i="19"/>
  <c r="T157" i="19"/>
  <c r="S159" i="19"/>
  <c r="S160" i="19"/>
  <c r="R159" i="19"/>
  <c r="R160" i="19"/>
  <c r="R158" i="19"/>
  <c r="R157" i="19"/>
  <c r="Q160" i="19"/>
  <c r="Q157" i="19"/>
  <c r="P160" i="19"/>
  <c r="P159" i="19"/>
  <c r="P158" i="19"/>
  <c r="O160" i="19"/>
  <c r="O158" i="19"/>
  <c r="D96" i="3"/>
  <c r="D97" i="3" s="1"/>
  <c r="X157" i="19"/>
  <c r="U157" i="19"/>
  <c r="S157" i="19"/>
  <c r="Q158" i="19"/>
  <c r="Q159" i="19"/>
  <c r="P157" i="19"/>
  <c r="O157" i="19"/>
  <c r="O159" i="19"/>
  <c r="X159" i="19"/>
  <c r="V158" i="19"/>
  <c r="V159" i="19"/>
  <c r="T159" i="19"/>
  <c r="S158" i="19"/>
  <c r="F199" i="10"/>
  <c r="I12" i="1" s="1"/>
  <c r="H199" i="10"/>
  <c r="J12" i="1" s="1"/>
  <c r="H94" i="10"/>
  <c r="H95" i="10" s="1"/>
  <c r="H96" i="10" s="1"/>
  <c r="D12" i="1" s="1"/>
  <c r="L94" i="10"/>
  <c r="L95" i="10" s="1"/>
  <c r="L96" i="10" s="1"/>
  <c r="F12" i="1" s="1"/>
  <c r="L77" i="6"/>
  <c r="L78" i="6" s="1"/>
  <c r="L79" i="6" s="1"/>
  <c r="F6" i="1" s="1"/>
  <c r="H77" i="6"/>
  <c r="H78" i="6" s="1"/>
  <c r="H79" i="6" s="1"/>
  <c r="D6" i="1" s="1"/>
  <c r="L163" i="6"/>
  <c r="L164" i="6" s="1"/>
  <c r="L165" i="6" s="1"/>
  <c r="L6" i="1" s="1"/>
  <c r="H163" i="6"/>
  <c r="H164" i="6" s="1"/>
  <c r="H165" i="6" s="1"/>
  <c r="J6" i="1" s="1"/>
  <c r="D163" i="6"/>
  <c r="D164" i="6" s="1"/>
  <c r="D165" i="6" s="1"/>
  <c r="H6" i="1" s="1"/>
  <c r="S13" i="30"/>
  <c r="S12" i="30"/>
  <c r="S11" i="30"/>
  <c r="S10" i="30"/>
  <c r="S9" i="30"/>
  <c r="S8" i="30"/>
  <c r="S7" i="30"/>
  <c r="S6" i="30"/>
  <c r="S5" i="30"/>
  <c r="S4" i="30"/>
  <c r="S3" i="30"/>
  <c r="S2" i="30"/>
  <c r="S13" i="29"/>
  <c r="S12" i="29"/>
  <c r="S11" i="29"/>
  <c r="S10" i="29"/>
  <c r="S9" i="29"/>
  <c r="S8" i="29"/>
  <c r="S7" i="29"/>
  <c r="S6" i="29"/>
  <c r="S5" i="29"/>
  <c r="S4" i="29"/>
  <c r="S3" i="29"/>
  <c r="S2" i="29"/>
  <c r="S13" i="28"/>
  <c r="S12" i="28"/>
  <c r="S11" i="28"/>
  <c r="S10" i="28"/>
  <c r="S9" i="28"/>
  <c r="S8" i="28"/>
  <c r="S7" i="28"/>
  <c r="S6" i="28"/>
  <c r="S5" i="28"/>
  <c r="S4" i="28"/>
  <c r="S3" i="28"/>
  <c r="S2" i="28"/>
  <c r="S13" i="27"/>
  <c r="S12" i="27"/>
  <c r="S11" i="27"/>
  <c r="S10" i="27"/>
  <c r="S9" i="27"/>
  <c r="S8" i="27"/>
  <c r="S7" i="27"/>
  <c r="S6" i="27"/>
  <c r="S5" i="27"/>
  <c r="S4" i="27"/>
  <c r="S3" i="27"/>
  <c r="S2" i="27"/>
  <c r="S13" i="26"/>
  <c r="S12" i="26"/>
  <c r="S11" i="26"/>
  <c r="S10" i="26"/>
  <c r="S9" i="26"/>
  <c r="S8" i="26"/>
  <c r="S7" i="26"/>
  <c r="S6" i="26"/>
  <c r="S5" i="26"/>
  <c r="S4" i="26"/>
  <c r="S3" i="26"/>
  <c r="S2" i="26"/>
  <c r="S13" i="25"/>
  <c r="S12" i="25"/>
  <c r="S11" i="25"/>
  <c r="S10" i="25"/>
  <c r="S9" i="25"/>
  <c r="S8" i="25"/>
  <c r="S7" i="25"/>
  <c r="S6" i="25"/>
  <c r="S5" i="25"/>
  <c r="S4" i="25"/>
  <c r="S3" i="25"/>
  <c r="S2" i="25"/>
  <c r="S13" i="24"/>
  <c r="S12" i="24"/>
  <c r="S11" i="24"/>
  <c r="S10" i="24"/>
  <c r="S9" i="24"/>
  <c r="S8" i="24"/>
  <c r="S7" i="24"/>
  <c r="S6" i="24"/>
  <c r="S5" i="24"/>
  <c r="S4" i="24"/>
  <c r="S3" i="24"/>
  <c r="S2" i="24"/>
  <c r="S13" i="23"/>
  <c r="S12" i="23"/>
  <c r="S11" i="23"/>
  <c r="S10" i="23"/>
  <c r="S9" i="23"/>
  <c r="S8" i="23"/>
  <c r="S7" i="23"/>
  <c r="S6" i="23"/>
  <c r="S5" i="23"/>
  <c r="S4" i="23"/>
  <c r="S3" i="23"/>
  <c r="S2" i="23"/>
  <c r="S13" i="22"/>
  <c r="S12" i="22"/>
  <c r="S11" i="22"/>
  <c r="S10" i="22"/>
  <c r="S9" i="22"/>
  <c r="S8" i="22"/>
  <c r="S7" i="22"/>
  <c r="S6" i="22"/>
  <c r="S5" i="22"/>
  <c r="S4" i="22"/>
  <c r="S3" i="22"/>
  <c r="S2" i="22"/>
  <c r="S13" i="21"/>
  <c r="S12" i="21"/>
  <c r="S11" i="21"/>
  <c r="S10" i="21"/>
  <c r="S9" i="21"/>
  <c r="S8" i="21"/>
  <c r="S7" i="21"/>
  <c r="S6" i="21"/>
  <c r="S5" i="21"/>
  <c r="S4" i="21"/>
  <c r="S3" i="21"/>
  <c r="S2" i="21"/>
  <c r="S13" i="20"/>
  <c r="S12" i="20"/>
  <c r="S11" i="20"/>
  <c r="S10" i="20"/>
  <c r="S9" i="20"/>
  <c r="S8" i="20"/>
  <c r="S7" i="20"/>
  <c r="S6" i="20"/>
  <c r="S5" i="20"/>
  <c r="S4" i="20"/>
  <c r="S3" i="20"/>
  <c r="S2" i="20"/>
  <c r="S13" i="19"/>
  <c r="S12" i="19"/>
  <c r="S11" i="19"/>
  <c r="S10" i="19"/>
  <c r="S9" i="19"/>
  <c r="S8" i="19"/>
  <c r="S7" i="19"/>
  <c r="S6" i="19"/>
  <c r="S5" i="19"/>
  <c r="S4" i="19"/>
  <c r="S3" i="19"/>
  <c r="S2" i="19"/>
  <c r="S194" i="19" l="1"/>
  <c r="N261" i="25"/>
  <c r="N250" i="26"/>
  <c r="N160" i="23"/>
  <c r="N184" i="29"/>
  <c r="C306" i="22"/>
  <c r="F307" i="23"/>
  <c r="F307" i="26"/>
  <c r="F307" i="20"/>
  <c r="D314" i="27"/>
  <c r="F314" i="25"/>
  <c r="F314" i="20"/>
  <c r="N254" i="26"/>
  <c r="N263" i="25"/>
  <c r="J303" i="26"/>
  <c r="J303" i="20"/>
  <c r="J303" i="24"/>
  <c r="M304" i="29"/>
  <c r="H304" i="25"/>
  <c r="H304" i="23"/>
  <c r="H304" i="21"/>
  <c r="M304" i="19"/>
  <c r="I306" i="24"/>
  <c r="I306" i="21"/>
  <c r="M307" i="24"/>
  <c r="M307" i="22"/>
  <c r="M307" i="20"/>
  <c r="L307" i="21"/>
  <c r="M307" i="19"/>
  <c r="L310" i="24"/>
  <c r="I310" i="23"/>
  <c r="L310" i="21"/>
  <c r="J310" i="20"/>
  <c r="L310" i="30"/>
  <c r="J310" i="29"/>
  <c r="L310" i="27"/>
  <c r="J310" i="26"/>
  <c r="J310" i="23"/>
  <c r="L310" i="19"/>
  <c r="J315" i="26"/>
  <c r="L315" i="30"/>
  <c r="A315" i="30" s="1"/>
  <c r="J315" i="28"/>
  <c r="L315" i="21"/>
  <c r="M317" i="28"/>
  <c r="M317" i="22"/>
  <c r="S193" i="19"/>
  <c r="N203" i="26"/>
  <c r="N158" i="27"/>
  <c r="N157" i="27"/>
  <c r="N159" i="23"/>
  <c r="N185" i="29"/>
  <c r="C307" i="28"/>
  <c r="F307" i="30"/>
  <c r="F307" i="25"/>
  <c r="C307" i="19"/>
  <c r="C308" i="28"/>
  <c r="F311" i="29"/>
  <c r="D314" i="28"/>
  <c r="D314" i="25"/>
  <c r="D314" i="23"/>
  <c r="D314" i="20"/>
  <c r="N255" i="26"/>
  <c r="F317" i="29"/>
  <c r="J303" i="25"/>
  <c r="J303" i="23"/>
  <c r="H304" i="26"/>
  <c r="M304" i="24"/>
  <c r="M304" i="22"/>
  <c r="M304" i="20"/>
  <c r="H304" i="19"/>
  <c r="M304" i="25"/>
  <c r="H304" i="24"/>
  <c r="I306" i="25"/>
  <c r="I306" i="29"/>
  <c r="I306" i="26"/>
  <c r="L307" i="27"/>
  <c r="M307" i="25"/>
  <c r="L307" i="30"/>
  <c r="A307" i="30" s="1"/>
  <c r="L307" i="28"/>
  <c r="M307" i="26"/>
  <c r="L307" i="24"/>
  <c r="I310" i="29"/>
  <c r="I310" i="26"/>
  <c r="A310" i="26" s="1"/>
  <c r="J310" i="24"/>
  <c r="L310" i="22"/>
  <c r="J310" i="21"/>
  <c r="J310" i="30"/>
  <c r="J310" i="27"/>
  <c r="A310" i="27" s="1"/>
  <c r="I310" i="21"/>
  <c r="J310" i="19"/>
  <c r="J315" i="30"/>
  <c r="J315" i="21"/>
  <c r="S195" i="19"/>
  <c r="N159" i="27"/>
  <c r="F307" i="24"/>
  <c r="F307" i="19"/>
  <c r="F307" i="29"/>
  <c r="F307" i="22"/>
  <c r="C310" i="26"/>
  <c r="N251" i="28"/>
  <c r="F314" i="21"/>
  <c r="F314" i="29"/>
  <c r="D314" i="26"/>
  <c r="F314" i="24"/>
  <c r="D314" i="22"/>
  <c r="F314" i="19"/>
  <c r="J303" i="21"/>
  <c r="J303" i="29"/>
  <c r="J303" i="28"/>
  <c r="J303" i="22"/>
  <c r="M304" i="27"/>
  <c r="H304" i="29"/>
  <c r="H304" i="27"/>
  <c r="M304" i="23"/>
  <c r="H304" i="22"/>
  <c r="I306" i="22"/>
  <c r="I306" i="20"/>
  <c r="I306" i="19"/>
  <c r="L307" i="23"/>
  <c r="M307" i="21"/>
  <c r="L307" i="22"/>
  <c r="L307" i="20"/>
  <c r="J310" i="22"/>
  <c r="A310" i="28"/>
  <c r="L310" i="25"/>
  <c r="I310" i="24"/>
  <c r="L315" i="23"/>
  <c r="L315" i="19"/>
  <c r="J315" i="25"/>
  <c r="J315" i="22"/>
  <c r="L315" i="20"/>
  <c r="M317" i="29"/>
  <c r="M317" i="27"/>
  <c r="A87" i="30"/>
  <c r="C306" i="27"/>
  <c r="D308" i="29"/>
  <c r="N251" i="25"/>
  <c r="D317" i="25"/>
  <c r="D317" i="23"/>
  <c r="F317" i="28"/>
  <c r="M303" i="20"/>
  <c r="M303" i="22"/>
  <c r="M303" i="25"/>
  <c r="M303" i="19"/>
  <c r="M303" i="26"/>
  <c r="L303" i="23"/>
  <c r="K303" i="22"/>
  <c r="I303" i="22"/>
  <c r="L304" i="26"/>
  <c r="L304" i="23"/>
  <c r="L304" i="30"/>
  <c r="A304" i="30" s="1"/>
  <c r="L304" i="27"/>
  <c r="L304" i="24"/>
  <c r="L304" i="21"/>
  <c r="M306" i="28"/>
  <c r="M306" i="21"/>
  <c r="M306" i="26"/>
  <c r="K307" i="22"/>
  <c r="K307" i="27"/>
  <c r="K307" i="19"/>
  <c r="I308" i="29"/>
  <c r="I308" i="22"/>
  <c r="I308" i="23"/>
  <c r="I308" i="19"/>
  <c r="I314" i="29"/>
  <c r="I314" i="27"/>
  <c r="H315" i="30"/>
  <c r="K315" i="23"/>
  <c r="I316" i="29"/>
  <c r="I316" i="28"/>
  <c r="I316" i="27"/>
  <c r="L316" i="23"/>
  <c r="L316" i="28"/>
  <c r="L316" i="27"/>
  <c r="L316" i="24"/>
  <c r="I316" i="23"/>
  <c r="I316" i="19"/>
  <c r="L317" i="20"/>
  <c r="I317" i="22"/>
  <c r="C306" i="26"/>
  <c r="C306" i="29"/>
  <c r="C306" i="23"/>
  <c r="C317" i="20"/>
  <c r="I303" i="24"/>
  <c r="I303" i="28"/>
  <c r="H307" i="22"/>
  <c r="D308" i="26"/>
  <c r="D308" i="19"/>
  <c r="D308" i="27"/>
  <c r="J314" i="29"/>
  <c r="J314" i="25"/>
  <c r="J314" i="21"/>
  <c r="J314" i="27"/>
  <c r="J314" i="23"/>
  <c r="N261" i="30"/>
  <c r="F317" i="25"/>
  <c r="F317" i="24"/>
  <c r="F317" i="23"/>
  <c r="F317" i="22"/>
  <c r="F317" i="27"/>
  <c r="L303" i="30"/>
  <c r="A303" i="30" s="1"/>
  <c r="K303" i="27"/>
  <c r="I303" i="26"/>
  <c r="A303" i="26" s="1"/>
  <c r="I303" i="23"/>
  <c r="I303" i="21"/>
  <c r="I303" i="19"/>
  <c r="I303" i="25"/>
  <c r="I303" i="20"/>
  <c r="I304" i="21"/>
  <c r="F304" i="29"/>
  <c r="F304" i="27"/>
  <c r="F304" i="24"/>
  <c r="F304" i="26"/>
  <c r="F304" i="25"/>
  <c r="F304" i="22"/>
  <c r="F304" i="23"/>
  <c r="A304" i="23" s="1"/>
  <c r="F304" i="21"/>
  <c r="F304" i="20"/>
  <c r="F304" i="19"/>
  <c r="E304" i="29"/>
  <c r="E304" i="27"/>
  <c r="M306" i="25"/>
  <c r="M306" i="22"/>
  <c r="M306" i="20"/>
  <c r="M306" i="27"/>
  <c r="M306" i="23"/>
  <c r="K307" i="28"/>
  <c r="A307" i="28" s="1"/>
  <c r="K307" i="24"/>
  <c r="K307" i="21"/>
  <c r="K307" i="29"/>
  <c r="A307" i="29" s="1"/>
  <c r="K307" i="26"/>
  <c r="H307" i="26"/>
  <c r="A307" i="26" s="1"/>
  <c r="H307" i="30"/>
  <c r="N185" i="23"/>
  <c r="N184" i="23"/>
  <c r="N185" i="21"/>
  <c r="A32" i="21" s="1"/>
  <c r="N184" i="21"/>
  <c r="N183" i="21"/>
  <c r="D307" i="30"/>
  <c r="D307" i="29"/>
  <c r="D307" i="28"/>
  <c r="D307" i="26"/>
  <c r="D307" i="25"/>
  <c r="D307" i="22"/>
  <c r="D307" i="21"/>
  <c r="D307" i="20"/>
  <c r="L308" i="30"/>
  <c r="A308" i="30" s="1"/>
  <c r="L308" i="22"/>
  <c r="I308" i="28"/>
  <c r="I308" i="24"/>
  <c r="I308" i="21"/>
  <c r="I308" i="25"/>
  <c r="D308" i="28"/>
  <c r="D308" i="25"/>
  <c r="D308" i="22"/>
  <c r="D308" i="21"/>
  <c r="M310" i="25"/>
  <c r="M310" i="23"/>
  <c r="M310" i="19"/>
  <c r="M310" i="27"/>
  <c r="M310" i="21"/>
  <c r="M310" i="29"/>
  <c r="M310" i="26"/>
  <c r="A310" i="30"/>
  <c r="M310" i="28"/>
  <c r="M310" i="24"/>
  <c r="M310" i="22"/>
  <c r="M310" i="20"/>
  <c r="F310" i="28"/>
  <c r="E311" i="24"/>
  <c r="E311" i="29"/>
  <c r="L313" i="28"/>
  <c r="L313" i="24"/>
  <c r="L313" i="20"/>
  <c r="K313" i="19"/>
  <c r="K313" i="29"/>
  <c r="A313" i="29" s="1"/>
  <c r="K313" i="23"/>
  <c r="K313" i="27"/>
  <c r="K313" i="24"/>
  <c r="K313" i="21"/>
  <c r="H313" i="28"/>
  <c r="H313" i="27"/>
  <c r="H313" i="24"/>
  <c r="H313" i="20"/>
  <c r="H313" i="26"/>
  <c r="H313" i="23"/>
  <c r="K313" i="26"/>
  <c r="K313" i="28"/>
  <c r="A313" i="28" s="1"/>
  <c r="K313" i="25"/>
  <c r="K313" i="22"/>
  <c r="K313" i="20"/>
  <c r="H313" i="25"/>
  <c r="H313" i="22"/>
  <c r="H313" i="21"/>
  <c r="H313" i="30"/>
  <c r="H313" i="19"/>
  <c r="M314" i="29"/>
  <c r="M314" i="23"/>
  <c r="M314" i="19"/>
  <c r="M314" i="28"/>
  <c r="M314" i="21"/>
  <c r="M314" i="27"/>
  <c r="M314" i="25"/>
  <c r="A314" i="30"/>
  <c r="M314" i="24"/>
  <c r="M314" i="22"/>
  <c r="M314" i="20"/>
  <c r="N250" i="28"/>
  <c r="J314" i="24"/>
  <c r="J314" i="22"/>
  <c r="J314" i="20"/>
  <c r="J314" i="30"/>
  <c r="A314" i="28"/>
  <c r="J314" i="26"/>
  <c r="F314" i="28"/>
  <c r="F314" i="26"/>
  <c r="F314" i="23"/>
  <c r="F314" i="22"/>
  <c r="E314" i="23"/>
  <c r="A314" i="23" s="1"/>
  <c r="E314" i="26"/>
  <c r="E314" i="24"/>
  <c r="E314" i="22"/>
  <c r="A314" i="22" s="1"/>
  <c r="L315" i="25"/>
  <c r="L315" i="24"/>
  <c r="L315" i="27"/>
  <c r="L315" i="26"/>
  <c r="L315" i="28"/>
  <c r="L315" i="22"/>
  <c r="M316" i="29"/>
  <c r="M316" i="21"/>
  <c r="M316" i="27"/>
  <c r="M316" i="24"/>
  <c r="M316" i="26"/>
  <c r="M316" i="28"/>
  <c r="M316" i="22"/>
  <c r="M316" i="20"/>
  <c r="M316" i="25"/>
  <c r="L316" i="25"/>
  <c r="L316" i="19"/>
  <c r="L316" i="30"/>
  <c r="A316" i="30" s="1"/>
  <c r="L316" i="29"/>
  <c r="L316" i="22"/>
  <c r="L316" i="21"/>
  <c r="L316" i="20"/>
  <c r="H316" i="25"/>
  <c r="H316" i="23"/>
  <c r="H316" i="19"/>
  <c r="H316" i="27"/>
  <c r="H316" i="21"/>
  <c r="H316" i="30"/>
  <c r="H316" i="28"/>
  <c r="A316" i="26"/>
  <c r="H316" i="24"/>
  <c r="H316" i="22"/>
  <c r="H316" i="20"/>
  <c r="N262" i="21"/>
  <c r="N260" i="21"/>
  <c r="M317" i="26"/>
  <c r="M317" i="23"/>
  <c r="M317" i="19"/>
  <c r="M317" i="25"/>
  <c r="M317" i="24"/>
  <c r="M317" i="21"/>
  <c r="M317" i="20"/>
  <c r="L317" i="24"/>
  <c r="H317" i="28"/>
  <c r="H317" i="27"/>
  <c r="H317" i="25"/>
  <c r="H317" i="20"/>
  <c r="H317" i="30"/>
  <c r="H317" i="26"/>
  <c r="A317" i="26" s="1"/>
  <c r="H317" i="23"/>
  <c r="E317" i="26"/>
  <c r="D317" i="28"/>
  <c r="D317" i="27"/>
  <c r="D317" i="26"/>
  <c r="D317" i="21"/>
  <c r="F317" i="19"/>
  <c r="F317" i="21"/>
  <c r="F317" i="20"/>
  <c r="E317" i="29"/>
  <c r="E317" i="22"/>
  <c r="D317" i="29"/>
  <c r="D317" i="19"/>
  <c r="C304" i="20"/>
  <c r="G11" i="20"/>
  <c r="A278" i="20" s="1"/>
  <c r="O279" i="20" s="1"/>
  <c r="C304" i="30"/>
  <c r="C304" i="29"/>
  <c r="C306" i="24"/>
  <c r="C306" i="20"/>
  <c r="C306" i="28"/>
  <c r="C306" i="25"/>
  <c r="G23" i="20"/>
  <c r="A280" i="20" s="1"/>
  <c r="Q277" i="20" s="1"/>
  <c r="C307" i="21"/>
  <c r="A307" i="21" s="1"/>
  <c r="C307" i="24"/>
  <c r="C310" i="24"/>
  <c r="C310" i="20"/>
  <c r="C310" i="21"/>
  <c r="G306" i="23"/>
  <c r="C306" i="21"/>
  <c r="C306" i="19"/>
  <c r="C307" i="25"/>
  <c r="G29" i="20"/>
  <c r="A281" i="20" s="1"/>
  <c r="G310" i="27"/>
  <c r="G310" i="24"/>
  <c r="D310" i="23"/>
  <c r="D310" i="28"/>
  <c r="C314" i="28"/>
  <c r="G314" i="24"/>
  <c r="G314" i="23"/>
  <c r="C314" i="23"/>
  <c r="A311" i="30"/>
  <c r="E304" i="21"/>
  <c r="E304" i="20"/>
  <c r="E304" i="19"/>
  <c r="E304" i="25"/>
  <c r="E306" i="23"/>
  <c r="E306" i="21"/>
  <c r="E308" i="29"/>
  <c r="G310" i="28"/>
  <c r="G310" i="26"/>
  <c r="D310" i="25"/>
  <c r="D310" i="22"/>
  <c r="G310" i="20"/>
  <c r="D310" i="27"/>
  <c r="D310" i="26"/>
  <c r="D310" i="24"/>
  <c r="F311" i="26"/>
  <c r="F311" i="27"/>
  <c r="F311" i="23"/>
  <c r="G314" i="22"/>
  <c r="C314" i="22"/>
  <c r="C314" i="30"/>
  <c r="C317" i="27"/>
  <c r="G317" i="21"/>
  <c r="E317" i="30"/>
  <c r="E317" i="25"/>
  <c r="E317" i="23"/>
  <c r="E317" i="19"/>
  <c r="A311" i="28"/>
  <c r="A313" i="27"/>
  <c r="A313" i="26"/>
  <c r="P196" i="19"/>
  <c r="P193" i="19"/>
  <c r="P194" i="19"/>
  <c r="G53" i="20"/>
  <c r="A285" i="20" s="1"/>
  <c r="E312" i="29"/>
  <c r="E312" i="26"/>
  <c r="N262" i="23"/>
  <c r="N249" i="25"/>
  <c r="N254" i="25"/>
  <c r="N261" i="26"/>
  <c r="N185" i="28"/>
  <c r="N189" i="28"/>
  <c r="N158" i="30"/>
  <c r="E306" i="26"/>
  <c r="E306" i="22"/>
  <c r="E306" i="29"/>
  <c r="E306" i="27"/>
  <c r="C307" i="29"/>
  <c r="C307" i="22"/>
  <c r="C307" i="27"/>
  <c r="F308" i="28"/>
  <c r="F308" i="25"/>
  <c r="F308" i="22"/>
  <c r="G308" i="25"/>
  <c r="A308" i="25" s="1"/>
  <c r="F308" i="20"/>
  <c r="F310" i="22"/>
  <c r="C311" i="20"/>
  <c r="D311" i="19"/>
  <c r="E312" i="24"/>
  <c r="E314" i="28"/>
  <c r="E314" i="20"/>
  <c r="G317" i="26"/>
  <c r="E317" i="21"/>
  <c r="G89" i="20"/>
  <c r="A291" i="20" s="1"/>
  <c r="AB278" i="20" s="1"/>
  <c r="C317" i="30"/>
  <c r="C317" i="24"/>
  <c r="C317" i="22"/>
  <c r="L303" i="22"/>
  <c r="L303" i="28"/>
  <c r="K303" i="29"/>
  <c r="A303" i="29" s="1"/>
  <c r="K303" i="21"/>
  <c r="K303" i="26"/>
  <c r="A303" i="27"/>
  <c r="I304" i="22"/>
  <c r="I304" i="26"/>
  <c r="A304" i="26" s="1"/>
  <c r="H307" i="27"/>
  <c r="H307" i="23"/>
  <c r="H307" i="19"/>
  <c r="L308" i="23"/>
  <c r="L308" i="19"/>
  <c r="L308" i="27"/>
  <c r="L308" i="21"/>
  <c r="M311" i="27"/>
  <c r="M311" i="23"/>
  <c r="M311" i="19"/>
  <c r="L313" i="25"/>
  <c r="L313" i="21"/>
  <c r="K315" i="28"/>
  <c r="A315" i="28" s="1"/>
  <c r="H315" i="27"/>
  <c r="K315" i="24"/>
  <c r="H315" i="23"/>
  <c r="K315" i="20"/>
  <c r="H315" i="19"/>
  <c r="L317" i="25"/>
  <c r="I317" i="23"/>
  <c r="L317" i="21"/>
  <c r="I317" i="19"/>
  <c r="I317" i="27"/>
  <c r="A317" i="27" s="1"/>
  <c r="N248" i="23"/>
  <c r="N203" i="23"/>
  <c r="N262" i="26"/>
  <c r="A32" i="26"/>
  <c r="N203" i="28"/>
  <c r="N184" i="28"/>
  <c r="N159" i="30"/>
  <c r="N186" i="28"/>
  <c r="F308" i="24"/>
  <c r="F310" i="27"/>
  <c r="F310" i="20"/>
  <c r="C311" i="23"/>
  <c r="C311" i="19"/>
  <c r="E312" i="22"/>
  <c r="E312" i="28"/>
  <c r="E312" i="19"/>
  <c r="N251" i="23"/>
  <c r="N257" i="25"/>
  <c r="G317" i="27"/>
  <c r="C317" i="21"/>
  <c r="L303" i="27"/>
  <c r="L303" i="20"/>
  <c r="L303" i="26"/>
  <c r="K303" i="25"/>
  <c r="K303" i="20"/>
  <c r="K303" i="23"/>
  <c r="I304" i="27"/>
  <c r="I304" i="23"/>
  <c r="I304" i="19"/>
  <c r="H307" i="28"/>
  <c r="H307" i="24"/>
  <c r="H307" i="20"/>
  <c r="A308" i="28"/>
  <c r="L308" i="29"/>
  <c r="A308" i="29" s="1"/>
  <c r="L308" i="24"/>
  <c r="M311" i="28"/>
  <c r="M311" i="24"/>
  <c r="M311" i="20"/>
  <c r="L313" i="22"/>
  <c r="L313" i="30"/>
  <c r="A313" i="30" s="1"/>
  <c r="L313" i="26"/>
  <c r="K315" i="25"/>
  <c r="K315" i="21"/>
  <c r="K315" i="29"/>
  <c r="A315" i="29" s="1"/>
  <c r="H315" i="28"/>
  <c r="H315" i="24"/>
  <c r="H315" i="20"/>
  <c r="L317" i="22"/>
  <c r="L317" i="30"/>
  <c r="A317" i="30" s="1"/>
  <c r="A317" i="29"/>
  <c r="I317" i="28"/>
  <c r="L317" i="26"/>
  <c r="I317" i="24"/>
  <c r="I317" i="20"/>
  <c r="N260" i="23"/>
  <c r="C304" i="23"/>
  <c r="E304" i="30"/>
  <c r="E306" i="24"/>
  <c r="E306" i="20"/>
  <c r="E306" i="28"/>
  <c r="E306" i="25"/>
  <c r="E306" i="19"/>
  <c r="C307" i="26"/>
  <c r="C307" i="20"/>
  <c r="C307" i="23"/>
  <c r="E307" i="19"/>
  <c r="F308" i="29"/>
  <c r="F308" i="26"/>
  <c r="F308" i="23"/>
  <c r="F308" i="19"/>
  <c r="F308" i="27"/>
  <c r="F308" i="21"/>
  <c r="F310" i="25"/>
  <c r="F310" i="23"/>
  <c r="F310" i="21"/>
  <c r="F310" i="30"/>
  <c r="F310" i="24"/>
  <c r="A310" i="24" s="1"/>
  <c r="D311" i="22"/>
  <c r="E314" i="25"/>
  <c r="E314" i="19"/>
  <c r="E314" i="27"/>
  <c r="E317" i="27"/>
  <c r="C317" i="26"/>
  <c r="E317" i="20"/>
  <c r="C317" i="29"/>
  <c r="C317" i="25"/>
  <c r="C317" i="23"/>
  <c r="C317" i="19"/>
  <c r="L303" i="24"/>
  <c r="L303" i="19"/>
  <c r="L303" i="25"/>
  <c r="K303" i="24"/>
  <c r="K303" i="28"/>
  <c r="A303" i="28" s="1"/>
  <c r="K303" i="19"/>
  <c r="I304" i="29"/>
  <c r="I304" i="24"/>
  <c r="I304" i="20"/>
  <c r="I304" i="28"/>
  <c r="H307" i="25"/>
  <c r="H307" i="21"/>
  <c r="L308" i="25"/>
  <c r="L308" i="20"/>
  <c r="L308" i="28"/>
  <c r="M311" i="25"/>
  <c r="M311" i="21"/>
  <c r="M311" i="29"/>
  <c r="L313" i="27"/>
  <c r="L313" i="23"/>
  <c r="L313" i="19"/>
  <c r="K315" i="22"/>
  <c r="K315" i="26"/>
  <c r="H315" i="25"/>
  <c r="H315" i="21"/>
  <c r="L317" i="27"/>
  <c r="I317" i="29"/>
  <c r="I317" i="25"/>
  <c r="L317" i="23"/>
  <c r="I317" i="21"/>
  <c r="L317" i="19"/>
  <c r="C314" i="26"/>
  <c r="C314" i="27"/>
  <c r="C314" i="21"/>
  <c r="A314" i="21" s="1"/>
  <c r="N249" i="21"/>
  <c r="G314" i="28"/>
  <c r="G314" i="26"/>
  <c r="G314" i="25"/>
  <c r="A314" i="25" s="1"/>
  <c r="G314" i="30"/>
  <c r="G314" i="27"/>
  <c r="N250" i="21"/>
  <c r="N248" i="21"/>
  <c r="C314" i="25"/>
  <c r="C314" i="24"/>
  <c r="C314" i="20"/>
  <c r="G71" i="20"/>
  <c r="A288" i="20" s="1"/>
  <c r="Y278" i="20" s="1"/>
  <c r="C314" i="19"/>
  <c r="C308" i="23"/>
  <c r="D308" i="24"/>
  <c r="E308" i="24"/>
  <c r="G308" i="30"/>
  <c r="C308" i="21"/>
  <c r="G35" i="20"/>
  <c r="A282" i="20" s="1"/>
  <c r="S280" i="20" s="1"/>
  <c r="E307" i="29"/>
  <c r="E307" i="28"/>
  <c r="E307" i="26"/>
  <c r="E307" i="25"/>
  <c r="E307" i="22"/>
  <c r="E307" i="21"/>
  <c r="E307" i="20"/>
  <c r="E304" i="26"/>
  <c r="E304" i="24"/>
  <c r="C304" i="27"/>
  <c r="C304" i="26"/>
  <c r="C304" i="25"/>
  <c r="C304" i="24"/>
  <c r="C304" i="22"/>
  <c r="E304" i="23"/>
  <c r="E304" i="22"/>
  <c r="O278" i="20"/>
  <c r="O277" i="20"/>
  <c r="A304" i="22"/>
  <c r="A304" i="29"/>
  <c r="A304" i="27"/>
  <c r="Q278" i="20"/>
  <c r="R277" i="20"/>
  <c r="R278" i="20"/>
  <c r="A307" i="27"/>
  <c r="G308" i="21"/>
  <c r="E308" i="20"/>
  <c r="C308" i="30"/>
  <c r="G308" i="28"/>
  <c r="E308" i="26"/>
  <c r="C308" i="25"/>
  <c r="E308" i="22"/>
  <c r="E308" i="19"/>
  <c r="S277" i="20"/>
  <c r="G308" i="24"/>
  <c r="A308" i="24" s="1"/>
  <c r="C308" i="24"/>
  <c r="E308" i="21"/>
  <c r="G308" i="20"/>
  <c r="C308" i="20"/>
  <c r="E308" i="30"/>
  <c r="G308" i="29"/>
  <c r="C308" i="29"/>
  <c r="E308" i="28"/>
  <c r="G308" i="26"/>
  <c r="C308" i="26"/>
  <c r="E308" i="25"/>
  <c r="E308" i="23"/>
  <c r="G308" i="22"/>
  <c r="C308" i="22"/>
  <c r="G308" i="19"/>
  <c r="C308" i="19"/>
  <c r="A308" i="27"/>
  <c r="H309" i="29"/>
  <c r="H309" i="23"/>
  <c r="H309" i="30"/>
  <c r="H309" i="20"/>
  <c r="H309" i="22"/>
  <c r="H309" i="25"/>
  <c r="H309" i="28"/>
  <c r="H309" i="19"/>
  <c r="H309" i="26"/>
  <c r="H309" i="21"/>
  <c r="H309" i="24"/>
  <c r="H309" i="27"/>
  <c r="A310" i="21"/>
  <c r="G310" i="29"/>
  <c r="G310" i="25"/>
  <c r="A310" i="25" s="1"/>
  <c r="G310" i="23"/>
  <c r="G310" i="22"/>
  <c r="G310" i="21"/>
  <c r="G310" i="19"/>
  <c r="A310" i="29"/>
  <c r="F311" i="28"/>
  <c r="F311" i="25"/>
  <c r="E311" i="23"/>
  <c r="F311" i="22"/>
  <c r="F311" i="21"/>
  <c r="E311" i="20"/>
  <c r="E311" i="19"/>
  <c r="E311" i="30"/>
  <c r="E311" i="28"/>
  <c r="E311" i="26"/>
  <c r="F311" i="24"/>
  <c r="E311" i="22"/>
  <c r="A311" i="22" s="1"/>
  <c r="F311" i="20"/>
  <c r="F311" i="19"/>
  <c r="V277" i="20"/>
  <c r="V278" i="20"/>
  <c r="G311" i="23"/>
  <c r="A311" i="27"/>
  <c r="A311" i="26"/>
  <c r="E312" i="23"/>
  <c r="E312" i="20"/>
  <c r="E312" i="30"/>
  <c r="E312" i="25"/>
  <c r="E312" i="21"/>
  <c r="G59" i="20"/>
  <c r="A286" i="20" s="1"/>
  <c r="W277" i="20" s="1"/>
  <c r="G312" i="30"/>
  <c r="C312" i="30"/>
  <c r="C312" i="24"/>
  <c r="C312" i="21"/>
  <c r="C312" i="19"/>
  <c r="G312" i="21"/>
  <c r="G312" i="24"/>
  <c r="G312" i="19"/>
  <c r="G314" i="20"/>
  <c r="A314" i="29"/>
  <c r="A315" i="26"/>
  <c r="N262" i="25"/>
  <c r="N262" i="29"/>
  <c r="A316" i="28"/>
  <c r="A316" i="29"/>
  <c r="A316" i="27"/>
  <c r="A317" i="23"/>
  <c r="G317" i="29"/>
  <c r="AB277" i="20"/>
  <c r="A317" i="22"/>
  <c r="G317" i="19"/>
  <c r="A317" i="28"/>
  <c r="P255" i="29"/>
  <c r="P254" i="29"/>
  <c r="P257" i="29"/>
  <c r="P256" i="29"/>
  <c r="P255" i="26"/>
  <c r="A79" i="26" s="1"/>
  <c r="P254" i="26"/>
  <c r="P257" i="26"/>
  <c r="A81" i="26" s="1"/>
  <c r="P256" i="26"/>
  <c r="P255" i="22"/>
  <c r="P254" i="22"/>
  <c r="P257" i="22"/>
  <c r="P256" i="22"/>
  <c r="P257" i="25"/>
  <c r="P255" i="25"/>
  <c r="P254" i="25"/>
  <c r="P257" i="21"/>
  <c r="P256" i="21"/>
  <c r="P255" i="21"/>
  <c r="P254" i="21"/>
  <c r="P255" i="28"/>
  <c r="P254" i="28"/>
  <c r="P257" i="28"/>
  <c r="P256" i="28"/>
  <c r="P255" i="23"/>
  <c r="P254" i="23"/>
  <c r="P257" i="23"/>
  <c r="P256" i="23"/>
  <c r="P257" i="20"/>
  <c r="P255" i="20"/>
  <c r="P254" i="20"/>
  <c r="P257" i="24"/>
  <c r="P256" i="24"/>
  <c r="P255" i="24"/>
  <c r="P254" i="24"/>
  <c r="A78" i="26"/>
  <c r="S195" i="23"/>
  <c r="S193" i="23"/>
  <c r="S196" i="23"/>
  <c r="S194" i="23"/>
  <c r="S195" i="20"/>
  <c r="S193" i="20"/>
  <c r="S196" i="20"/>
  <c r="S194" i="20"/>
  <c r="S196" i="28"/>
  <c r="S194" i="28"/>
  <c r="S195" i="28"/>
  <c r="S193" i="28"/>
  <c r="S196" i="26"/>
  <c r="S194" i="26"/>
  <c r="S195" i="26"/>
  <c r="S193" i="26"/>
  <c r="S196" i="24"/>
  <c r="S194" i="24"/>
  <c r="S195" i="24"/>
  <c r="S193" i="24"/>
  <c r="S195" i="22"/>
  <c r="S193" i="22"/>
  <c r="S196" i="22"/>
  <c r="S194" i="22"/>
  <c r="S196" i="30"/>
  <c r="S194" i="30"/>
  <c r="S195" i="30"/>
  <c r="S193" i="30"/>
  <c r="S196" i="25"/>
  <c r="S195" i="25"/>
  <c r="S193" i="25"/>
  <c r="S194" i="25"/>
  <c r="S196" i="21"/>
  <c r="S194" i="21"/>
  <c r="S195" i="21"/>
  <c r="S193" i="21"/>
  <c r="J312" i="26"/>
  <c r="J312" i="25"/>
  <c r="J312" i="23"/>
  <c r="J312" i="19"/>
  <c r="J312" i="30"/>
  <c r="J312" i="29"/>
  <c r="J312" i="28"/>
  <c r="J312" i="27"/>
  <c r="J312" i="24"/>
  <c r="J312" i="22"/>
  <c r="J312" i="21"/>
  <c r="J312" i="20"/>
  <c r="K312" i="30"/>
  <c r="K312" i="29"/>
  <c r="K312" i="28"/>
  <c r="A312" i="28" s="1"/>
  <c r="K312" i="27"/>
  <c r="K312" i="24"/>
  <c r="K312" i="22"/>
  <c r="K312" i="21"/>
  <c r="K312" i="20"/>
  <c r="K312" i="26"/>
  <c r="K312" i="25"/>
  <c r="K312" i="23"/>
  <c r="K312" i="19"/>
  <c r="H312" i="26"/>
  <c r="H312" i="25"/>
  <c r="H312" i="23"/>
  <c r="H312" i="19"/>
  <c r="H312" i="30"/>
  <c r="H312" i="29"/>
  <c r="H312" i="28"/>
  <c r="H312" i="27"/>
  <c r="H312" i="24"/>
  <c r="H312" i="22"/>
  <c r="H312" i="21"/>
  <c r="H312" i="20"/>
  <c r="L312" i="26"/>
  <c r="L312" i="25"/>
  <c r="L312" i="23"/>
  <c r="L312" i="19"/>
  <c r="L312" i="30"/>
  <c r="L312" i="29"/>
  <c r="A312" i="29" s="1"/>
  <c r="L312" i="28"/>
  <c r="L312" i="27"/>
  <c r="L312" i="24"/>
  <c r="L312" i="22"/>
  <c r="L312" i="21"/>
  <c r="L312" i="20"/>
  <c r="M312" i="30"/>
  <c r="A312" i="30" s="1"/>
  <c r="M312" i="29"/>
  <c r="M312" i="28"/>
  <c r="M312" i="27"/>
  <c r="M312" i="24"/>
  <c r="M312" i="22"/>
  <c r="M312" i="21"/>
  <c r="M312" i="20"/>
  <c r="M312" i="26"/>
  <c r="M312" i="25"/>
  <c r="M312" i="23"/>
  <c r="M312" i="19"/>
  <c r="I312" i="30"/>
  <c r="I312" i="29"/>
  <c r="I312" i="28"/>
  <c r="I312" i="27"/>
  <c r="I312" i="24"/>
  <c r="I312" i="22"/>
  <c r="I312" i="21"/>
  <c r="I312" i="20"/>
  <c r="I312" i="26"/>
  <c r="A312" i="26" s="1"/>
  <c r="I312" i="25"/>
  <c r="I312" i="23"/>
  <c r="I312" i="19"/>
  <c r="L309" i="29"/>
  <c r="L309" i="28"/>
  <c r="L309" i="27"/>
  <c r="L309" i="25"/>
  <c r="L309" i="24"/>
  <c r="L309" i="22"/>
  <c r="L309" i="21"/>
  <c r="L309" i="20"/>
  <c r="L309" i="30"/>
  <c r="L309" i="26"/>
  <c r="L309" i="23"/>
  <c r="L309" i="19"/>
  <c r="J309" i="29"/>
  <c r="J309" i="28"/>
  <c r="J309" i="27"/>
  <c r="J309" i="25"/>
  <c r="J309" i="24"/>
  <c r="J309" i="22"/>
  <c r="J309" i="21"/>
  <c r="J309" i="20"/>
  <c r="J309" i="30"/>
  <c r="J309" i="26"/>
  <c r="J309" i="23"/>
  <c r="J309" i="19"/>
  <c r="M309" i="30"/>
  <c r="A309" i="30" s="1"/>
  <c r="M309" i="26"/>
  <c r="M309" i="23"/>
  <c r="M309" i="19"/>
  <c r="M309" i="29"/>
  <c r="M309" i="28"/>
  <c r="M309" i="27"/>
  <c r="M309" i="25"/>
  <c r="M309" i="24"/>
  <c r="M309" i="22"/>
  <c r="M309" i="21"/>
  <c r="M309" i="20"/>
  <c r="I309" i="30"/>
  <c r="I309" i="26"/>
  <c r="I309" i="23"/>
  <c r="I309" i="19"/>
  <c r="I309" i="29"/>
  <c r="I309" i="28"/>
  <c r="I309" i="27"/>
  <c r="I309" i="25"/>
  <c r="I309" i="24"/>
  <c r="I309" i="22"/>
  <c r="I309" i="21"/>
  <c r="I309" i="20"/>
  <c r="K309" i="30"/>
  <c r="K309" i="26"/>
  <c r="K309" i="23"/>
  <c r="K309" i="19"/>
  <c r="K309" i="29"/>
  <c r="K309" i="28"/>
  <c r="A309" i="28" s="1"/>
  <c r="K309" i="27"/>
  <c r="K309" i="25"/>
  <c r="K309" i="24"/>
  <c r="K309" i="22"/>
  <c r="K309" i="21"/>
  <c r="K309" i="20"/>
  <c r="J306" i="29"/>
  <c r="J306" i="27"/>
  <c r="A306" i="27" s="1"/>
  <c r="J306" i="26"/>
  <c r="J306" i="23"/>
  <c r="J306" i="19"/>
  <c r="J306" i="30"/>
  <c r="J306" i="28"/>
  <c r="A306" i="28" s="1"/>
  <c r="J306" i="25"/>
  <c r="J306" i="24"/>
  <c r="J306" i="22"/>
  <c r="J306" i="21"/>
  <c r="J306" i="20"/>
  <c r="H306" i="29"/>
  <c r="H306" i="27"/>
  <c r="H306" i="26"/>
  <c r="A306" i="26" s="1"/>
  <c r="H306" i="23"/>
  <c r="H306" i="19"/>
  <c r="H306" i="30"/>
  <c r="H306" i="28"/>
  <c r="H306" i="25"/>
  <c r="H306" i="24"/>
  <c r="H306" i="22"/>
  <c r="H306" i="21"/>
  <c r="H306" i="20"/>
  <c r="L306" i="29"/>
  <c r="A306" i="29" s="1"/>
  <c r="L306" i="27"/>
  <c r="L306" i="26"/>
  <c r="L306" i="23"/>
  <c r="L306" i="19"/>
  <c r="L306" i="30"/>
  <c r="A306" i="30" s="1"/>
  <c r="L306" i="28"/>
  <c r="L306" i="25"/>
  <c r="L306" i="24"/>
  <c r="L306" i="22"/>
  <c r="L306" i="21"/>
  <c r="L306" i="20"/>
  <c r="U175" i="21"/>
  <c r="U178" i="21"/>
  <c r="R269" i="21"/>
  <c r="R268" i="21"/>
  <c r="R267" i="21"/>
  <c r="R266" i="21"/>
  <c r="R268" i="28"/>
  <c r="R267" i="28"/>
  <c r="R266" i="28"/>
  <c r="R269" i="28"/>
  <c r="R268" i="26"/>
  <c r="R267" i="26"/>
  <c r="R269" i="26"/>
  <c r="R266" i="26"/>
  <c r="R268" i="24"/>
  <c r="R267" i="24"/>
  <c r="R266" i="24"/>
  <c r="R269" i="24"/>
  <c r="R268" i="22"/>
  <c r="R267" i="22"/>
  <c r="R269" i="22"/>
  <c r="R266" i="22"/>
  <c r="R269" i="19"/>
  <c r="R268" i="19"/>
  <c r="R267" i="19"/>
  <c r="R266" i="19"/>
  <c r="R268" i="30"/>
  <c r="R267" i="30"/>
  <c r="R269" i="30"/>
  <c r="R266" i="30"/>
  <c r="R268" i="27"/>
  <c r="R267" i="27"/>
  <c r="R269" i="27"/>
  <c r="R269" i="25"/>
  <c r="R268" i="25"/>
  <c r="R267" i="25"/>
  <c r="R266" i="25"/>
  <c r="R268" i="23"/>
  <c r="R267" i="23"/>
  <c r="R269" i="23"/>
  <c r="R266" i="23"/>
  <c r="R269" i="20"/>
  <c r="R268" i="20"/>
  <c r="R267" i="20"/>
  <c r="R266" i="20"/>
  <c r="G317" i="24"/>
  <c r="A317" i="24" s="1"/>
  <c r="Q269" i="27"/>
  <c r="Q268" i="27"/>
  <c r="Q267" i="27"/>
  <c r="Q266" i="27"/>
  <c r="Q269" i="25"/>
  <c r="Q267" i="25"/>
  <c r="Q268" i="25"/>
  <c r="Q266" i="25"/>
  <c r="Q268" i="23"/>
  <c r="Q267" i="23"/>
  <c r="Q268" i="29"/>
  <c r="Q266" i="29"/>
  <c r="Q267" i="29"/>
  <c r="Q268" i="21"/>
  <c r="Q267" i="21"/>
  <c r="Q266" i="21"/>
  <c r="Q268" i="19"/>
  <c r="Q266" i="19"/>
  <c r="Q269" i="19"/>
  <c r="Q267" i="19"/>
  <c r="G317" i="20"/>
  <c r="G317" i="30"/>
  <c r="G317" i="25"/>
  <c r="G317" i="23"/>
  <c r="Q268" i="26"/>
  <c r="Q267" i="26"/>
  <c r="Q268" i="24"/>
  <c r="Q267" i="24"/>
  <c r="Q268" i="22"/>
  <c r="Q267" i="22"/>
  <c r="Q268" i="28"/>
  <c r="Q266" i="28"/>
  <c r="Q267" i="28"/>
  <c r="Q269" i="20"/>
  <c r="Q268" i="20"/>
  <c r="Q266" i="20"/>
  <c r="Q267" i="20"/>
  <c r="P269" i="28"/>
  <c r="P267" i="28"/>
  <c r="P266" i="28"/>
  <c r="P268" i="28"/>
  <c r="P269" i="24"/>
  <c r="P267" i="24"/>
  <c r="P268" i="24"/>
  <c r="P266" i="24"/>
  <c r="P269" i="22"/>
  <c r="P267" i="22"/>
  <c r="P266" i="22"/>
  <c r="P268" i="22"/>
  <c r="P268" i="20"/>
  <c r="P267" i="20"/>
  <c r="P266" i="20"/>
  <c r="P269" i="30"/>
  <c r="P268" i="30"/>
  <c r="P267" i="30"/>
  <c r="P266" i="30"/>
  <c r="P269" i="26"/>
  <c r="P268" i="26"/>
  <c r="P267" i="26"/>
  <c r="P266" i="26"/>
  <c r="P269" i="25"/>
  <c r="P267" i="25"/>
  <c r="P266" i="25"/>
  <c r="P269" i="23"/>
  <c r="P267" i="23"/>
  <c r="P266" i="23"/>
  <c r="P268" i="23"/>
  <c r="P269" i="21"/>
  <c r="P267" i="21"/>
  <c r="P266" i="21"/>
  <c r="P268" i="21"/>
  <c r="P269" i="19"/>
  <c r="P268" i="19"/>
  <c r="P267" i="19"/>
  <c r="P266" i="19"/>
  <c r="P269" i="27"/>
  <c r="P267" i="27"/>
  <c r="G317" i="22"/>
  <c r="O269" i="20"/>
  <c r="O266" i="20"/>
  <c r="O269" i="27"/>
  <c r="O268" i="27"/>
  <c r="O266" i="27"/>
  <c r="O268" i="25"/>
  <c r="O266" i="25"/>
  <c r="Q263" i="28"/>
  <c r="Q261" i="28"/>
  <c r="A85" i="28" s="1"/>
  <c r="Q262" i="28"/>
  <c r="A86" i="28" s="1"/>
  <c r="Q260" i="28"/>
  <c r="Q263" i="23"/>
  <c r="Q261" i="23"/>
  <c r="Q262" i="23"/>
  <c r="A86" i="23" s="1"/>
  <c r="Q260" i="23"/>
  <c r="Q263" i="20"/>
  <c r="Q262" i="20"/>
  <c r="A86" i="20" s="1"/>
  <c r="Q261" i="20"/>
  <c r="Q260" i="20"/>
  <c r="Q263" i="27"/>
  <c r="Q262" i="27"/>
  <c r="Q261" i="27"/>
  <c r="Q260" i="27"/>
  <c r="Q263" i="24"/>
  <c r="Q262" i="24"/>
  <c r="A86" i="24" s="1"/>
  <c r="Q260" i="24"/>
  <c r="Q261" i="24"/>
  <c r="A85" i="24" s="1"/>
  <c r="Q263" i="29"/>
  <c r="Q261" i="29"/>
  <c r="A85" i="29" s="1"/>
  <c r="Q262" i="29"/>
  <c r="A86" i="29" s="1"/>
  <c r="Q260" i="29"/>
  <c r="Q263" i="25"/>
  <c r="Q262" i="25"/>
  <c r="Q261" i="25"/>
  <c r="Q260" i="25"/>
  <c r="Q263" i="22"/>
  <c r="Q261" i="22"/>
  <c r="A85" i="22" s="1"/>
  <c r="Q262" i="22"/>
  <c r="A86" i="22" s="1"/>
  <c r="Q260" i="22"/>
  <c r="Q263" i="26"/>
  <c r="Q262" i="26"/>
  <c r="A86" i="26" s="1"/>
  <c r="Q260" i="26"/>
  <c r="Q261" i="26"/>
  <c r="Q263" i="21"/>
  <c r="Q262" i="21"/>
  <c r="A86" i="21" s="1"/>
  <c r="Q260" i="21"/>
  <c r="Q261" i="21"/>
  <c r="A85" i="21" s="1"/>
  <c r="A85" i="23"/>
  <c r="P263" i="27"/>
  <c r="P262" i="27"/>
  <c r="P261" i="27"/>
  <c r="P260" i="27"/>
  <c r="P263" i="20"/>
  <c r="P261" i="20"/>
  <c r="P260" i="20"/>
  <c r="A86" i="30"/>
  <c r="A84" i="30"/>
  <c r="P263" i="25"/>
  <c r="P260" i="25"/>
  <c r="P261" i="25"/>
  <c r="A85" i="30"/>
  <c r="O263" i="28"/>
  <c r="O260" i="28"/>
  <c r="A84" i="28" s="1"/>
  <c r="O263" i="22"/>
  <c r="O260" i="22"/>
  <c r="A84" i="22" s="1"/>
  <c r="O263" i="29"/>
  <c r="O260" i="29"/>
  <c r="A84" i="29" s="1"/>
  <c r="O263" i="26"/>
  <c r="A87" i="26" s="1"/>
  <c r="O260" i="26"/>
  <c r="O263" i="23"/>
  <c r="O260" i="23"/>
  <c r="A84" i="23" s="1"/>
  <c r="A87" i="28"/>
  <c r="O263" i="25"/>
  <c r="O260" i="25"/>
  <c r="O263" i="21"/>
  <c r="A87" i="21" s="1"/>
  <c r="O260" i="21"/>
  <c r="O263" i="27"/>
  <c r="O260" i="27"/>
  <c r="O263" i="24"/>
  <c r="A87" i="24" s="1"/>
  <c r="O260" i="24"/>
  <c r="O263" i="20"/>
  <c r="O260" i="20"/>
  <c r="N263" i="27"/>
  <c r="N261" i="27"/>
  <c r="N260" i="27"/>
  <c r="N262" i="27"/>
  <c r="Q257" i="24"/>
  <c r="Q256" i="24"/>
  <c r="Q255" i="24"/>
  <c r="Q254" i="24"/>
  <c r="Q257" i="21"/>
  <c r="Q256" i="21"/>
  <c r="Q255" i="21"/>
  <c r="Q254" i="21"/>
  <c r="Q257" i="29"/>
  <c r="Q254" i="29"/>
  <c r="Q256" i="29"/>
  <c r="Q255" i="29"/>
  <c r="Q257" i="27"/>
  <c r="A81" i="27" s="1"/>
  <c r="Q256" i="27"/>
  <c r="Q255" i="27"/>
  <c r="Q254" i="27"/>
  <c r="Q257" i="25"/>
  <c r="Q256" i="25"/>
  <c r="A80" i="25" s="1"/>
  <c r="Q254" i="25"/>
  <c r="Q255" i="25"/>
  <c r="Q257" i="22"/>
  <c r="Q256" i="22"/>
  <c r="Q255" i="22"/>
  <c r="Q254" i="22"/>
  <c r="Q257" i="20"/>
  <c r="Q256" i="20"/>
  <c r="Q254" i="20"/>
  <c r="Q255" i="20"/>
  <c r="Q257" i="30"/>
  <c r="Q254" i="30"/>
  <c r="Q256" i="30"/>
  <c r="Q255" i="30"/>
  <c r="Q257" i="28"/>
  <c r="Q254" i="28"/>
  <c r="Q256" i="28"/>
  <c r="Q255" i="28"/>
  <c r="Q257" i="23"/>
  <c r="Q254" i="23"/>
  <c r="Q256" i="23"/>
  <c r="Q255" i="23"/>
  <c r="O257" i="24"/>
  <c r="O254" i="24"/>
  <c r="O257" i="21"/>
  <c r="O254" i="21"/>
  <c r="O257" i="29"/>
  <c r="O254" i="29"/>
  <c r="O257" i="27"/>
  <c r="O254" i="27"/>
  <c r="O257" i="23"/>
  <c r="O254" i="23"/>
  <c r="A79" i="27"/>
  <c r="O257" i="22"/>
  <c r="O254" i="22"/>
  <c r="O257" i="30"/>
  <c r="O254" i="30"/>
  <c r="O257" i="28"/>
  <c r="O254" i="28"/>
  <c r="O257" i="25"/>
  <c r="O254" i="25"/>
  <c r="O257" i="20"/>
  <c r="O254" i="20"/>
  <c r="A80" i="27"/>
  <c r="A80" i="26"/>
  <c r="N257" i="29"/>
  <c r="N255" i="29"/>
  <c r="N254" i="29"/>
  <c r="N256" i="29"/>
  <c r="N257" i="24"/>
  <c r="N255" i="24"/>
  <c r="N254" i="24"/>
  <c r="N256" i="24"/>
  <c r="N257" i="22"/>
  <c r="N255" i="22"/>
  <c r="N254" i="22"/>
  <c r="N256" i="22"/>
  <c r="N256" i="21"/>
  <c r="N257" i="21"/>
  <c r="N255" i="21"/>
  <c r="N254" i="21"/>
  <c r="A78" i="21" s="1"/>
  <c r="N257" i="30"/>
  <c r="N255" i="30"/>
  <c r="A79" i="30" s="1"/>
  <c r="N254" i="30"/>
  <c r="N256" i="30"/>
  <c r="N257" i="28"/>
  <c r="N255" i="28"/>
  <c r="A79" i="28" s="1"/>
  <c r="N254" i="28"/>
  <c r="N256" i="28"/>
  <c r="N257" i="23"/>
  <c r="N255" i="23"/>
  <c r="A79" i="23" s="1"/>
  <c r="N254" i="23"/>
  <c r="N256" i="23"/>
  <c r="R250" i="20"/>
  <c r="R248" i="20"/>
  <c r="R251" i="20"/>
  <c r="R249" i="20"/>
  <c r="R251" i="27"/>
  <c r="R249" i="27"/>
  <c r="R250" i="27"/>
  <c r="R248" i="27"/>
  <c r="R251" i="25"/>
  <c r="R250" i="25"/>
  <c r="R248" i="25"/>
  <c r="R249" i="25"/>
  <c r="Q251" i="29"/>
  <c r="Q249" i="29"/>
  <c r="Q250" i="29"/>
  <c r="Q248" i="29"/>
  <c r="Q251" i="25"/>
  <c r="Q250" i="25"/>
  <c r="A74" i="25" s="1"/>
  <c r="Q249" i="25"/>
  <c r="Q248" i="25"/>
  <c r="Q251" i="22"/>
  <c r="Q249" i="22"/>
  <c r="A73" i="22" s="1"/>
  <c r="Q250" i="22"/>
  <c r="Q248" i="22"/>
  <c r="Q251" i="20"/>
  <c r="Q250" i="20"/>
  <c r="Q249" i="20"/>
  <c r="Q248" i="20"/>
  <c r="Q251" i="28"/>
  <c r="Q250" i="28"/>
  <c r="Q248" i="28"/>
  <c r="Q249" i="28"/>
  <c r="A73" i="28" s="1"/>
  <c r="Q251" i="23"/>
  <c r="Q250" i="23"/>
  <c r="A74" i="23" s="1"/>
  <c r="Q248" i="23"/>
  <c r="Q249" i="23"/>
  <c r="A73" i="23" s="1"/>
  <c r="Q251" i="26"/>
  <c r="Q249" i="26"/>
  <c r="A73" i="26" s="1"/>
  <c r="Q250" i="26"/>
  <c r="A74" i="26" s="1"/>
  <c r="Q248" i="26"/>
  <c r="Q251" i="24"/>
  <c r="Q249" i="24"/>
  <c r="A73" i="24" s="1"/>
  <c r="Q250" i="24"/>
  <c r="Q248" i="24"/>
  <c r="Q251" i="21"/>
  <c r="Q249" i="21"/>
  <c r="A73" i="21" s="1"/>
  <c r="Q250" i="21"/>
  <c r="Q248" i="21"/>
  <c r="Q251" i="30"/>
  <c r="Q250" i="30"/>
  <c r="A74" i="30" s="1"/>
  <c r="Q248" i="30"/>
  <c r="Q249" i="30"/>
  <c r="A73" i="30" s="1"/>
  <c r="Q251" i="27"/>
  <c r="Q250" i="27"/>
  <c r="Q249" i="27"/>
  <c r="Q248" i="27"/>
  <c r="A73" i="29"/>
  <c r="P251" i="27"/>
  <c r="P250" i="27"/>
  <c r="P249" i="27"/>
  <c r="P248" i="27"/>
  <c r="P251" i="20"/>
  <c r="P249" i="20"/>
  <c r="P248" i="20"/>
  <c r="A74" i="22"/>
  <c r="A74" i="29"/>
  <c r="G314" i="19"/>
  <c r="P251" i="25"/>
  <c r="P248" i="25"/>
  <c r="P249" i="25"/>
  <c r="A74" i="24"/>
  <c r="O251" i="26"/>
  <c r="O248" i="26"/>
  <c r="O251" i="24"/>
  <c r="O248" i="24"/>
  <c r="O251" i="22"/>
  <c r="A75" i="22" s="1"/>
  <c r="O248" i="22"/>
  <c r="A72" i="22" s="1"/>
  <c r="O251" i="30"/>
  <c r="O248" i="30"/>
  <c r="O251" i="28"/>
  <c r="A75" i="28" s="1"/>
  <c r="O248" i="28"/>
  <c r="A72" i="28" s="1"/>
  <c r="O251" i="21"/>
  <c r="O248" i="21"/>
  <c r="A72" i="21" s="1"/>
  <c r="A75" i="26"/>
  <c r="G314" i="21"/>
  <c r="O251" i="25"/>
  <c r="O248" i="25"/>
  <c r="O251" i="23"/>
  <c r="O248" i="23"/>
  <c r="A72" i="23" s="1"/>
  <c r="O251" i="29"/>
  <c r="O248" i="29"/>
  <c r="A72" i="29" s="1"/>
  <c r="O251" i="27"/>
  <c r="O248" i="27"/>
  <c r="O251" i="20"/>
  <c r="O248" i="20"/>
  <c r="A75" i="29"/>
  <c r="Y280" i="20"/>
  <c r="N251" i="27"/>
  <c r="N249" i="27"/>
  <c r="N248" i="27"/>
  <c r="N250" i="27"/>
  <c r="U241" i="26"/>
  <c r="U239" i="26"/>
  <c r="U242" i="26"/>
  <c r="U240" i="26"/>
  <c r="U241" i="24"/>
  <c r="U239" i="24"/>
  <c r="U242" i="24"/>
  <c r="U240" i="24"/>
  <c r="U242" i="30"/>
  <c r="U240" i="30"/>
  <c r="U241" i="30"/>
  <c r="U239" i="30"/>
  <c r="U242" i="28"/>
  <c r="U240" i="28"/>
  <c r="U241" i="28"/>
  <c r="U239" i="28"/>
  <c r="U242" i="22"/>
  <c r="U240" i="22"/>
  <c r="U241" i="22"/>
  <c r="U239" i="22"/>
  <c r="U242" i="20"/>
  <c r="U240" i="20"/>
  <c r="U241" i="20"/>
  <c r="U239" i="20"/>
  <c r="U241" i="25"/>
  <c r="U239" i="25"/>
  <c r="U242" i="25"/>
  <c r="U240" i="25"/>
  <c r="U241" i="23"/>
  <c r="U239" i="23"/>
  <c r="U242" i="23"/>
  <c r="U240" i="23"/>
  <c r="U242" i="29"/>
  <c r="U240" i="29"/>
  <c r="U241" i="29"/>
  <c r="U239" i="29"/>
  <c r="U241" i="27"/>
  <c r="U242" i="27"/>
  <c r="U240" i="27"/>
  <c r="U242" i="21"/>
  <c r="U240" i="21"/>
  <c r="U241" i="21"/>
  <c r="U239" i="21"/>
  <c r="T241" i="30"/>
  <c r="T242" i="30"/>
  <c r="T240" i="30"/>
  <c r="T241" i="26"/>
  <c r="T242" i="26"/>
  <c r="T240" i="26"/>
  <c r="T241" i="21"/>
  <c r="T242" i="21"/>
  <c r="T240" i="21"/>
  <c r="T241" i="28"/>
  <c r="T240" i="28"/>
  <c r="T242" i="28"/>
  <c r="T241" i="23"/>
  <c r="T240" i="23"/>
  <c r="T242" i="23"/>
  <c r="T242" i="20"/>
  <c r="T241" i="20"/>
  <c r="T240" i="20"/>
  <c r="T239" i="20"/>
  <c r="T242" i="27"/>
  <c r="T239" i="27"/>
  <c r="T241" i="27"/>
  <c r="T240" i="27"/>
  <c r="T241" i="24"/>
  <c r="T242" i="24"/>
  <c r="T240" i="24"/>
  <c r="T241" i="29"/>
  <c r="T240" i="29"/>
  <c r="T239" i="29"/>
  <c r="T242" i="29"/>
  <c r="T242" i="25"/>
  <c r="T241" i="25"/>
  <c r="T240" i="25"/>
  <c r="T239" i="25"/>
  <c r="T241" i="22"/>
  <c r="T240" i="22"/>
  <c r="T242" i="22"/>
  <c r="S240" i="28"/>
  <c r="S239" i="28"/>
  <c r="S242" i="28"/>
  <c r="S241" i="28"/>
  <c r="S240" i="22"/>
  <c r="S239" i="22"/>
  <c r="S242" i="22"/>
  <c r="S241" i="22"/>
  <c r="S241" i="20"/>
  <c r="S239" i="20"/>
  <c r="S242" i="20"/>
  <c r="S240" i="20"/>
  <c r="S242" i="29"/>
  <c r="S241" i="29"/>
  <c r="S239" i="29"/>
  <c r="S240" i="29"/>
  <c r="S242" i="25"/>
  <c r="S240" i="25"/>
  <c r="S241" i="25"/>
  <c r="S239" i="25"/>
  <c r="S242" i="23"/>
  <c r="S241" i="23"/>
  <c r="S240" i="23"/>
  <c r="S239" i="23"/>
  <c r="S241" i="27"/>
  <c r="S242" i="27"/>
  <c r="S240" i="27"/>
  <c r="S240" i="21"/>
  <c r="S239" i="21"/>
  <c r="S242" i="21"/>
  <c r="S241" i="21"/>
  <c r="S242" i="30"/>
  <c r="S241" i="30"/>
  <c r="S240" i="30"/>
  <c r="S239" i="30"/>
  <c r="S242" i="26"/>
  <c r="S241" i="26"/>
  <c r="S240" i="26"/>
  <c r="S239" i="26"/>
  <c r="S242" i="24"/>
  <c r="S241" i="24"/>
  <c r="S240" i="24"/>
  <c r="S239" i="24"/>
  <c r="R241" i="30"/>
  <c r="R240" i="30"/>
  <c r="R242" i="27"/>
  <c r="R241" i="27"/>
  <c r="R240" i="27"/>
  <c r="R239" i="27"/>
  <c r="R241" i="24"/>
  <c r="R242" i="24"/>
  <c r="R240" i="24"/>
  <c r="R241" i="28"/>
  <c r="R242" i="28"/>
  <c r="R240" i="28"/>
  <c r="R241" i="23"/>
  <c r="R242" i="23"/>
  <c r="R240" i="23"/>
  <c r="R242" i="20"/>
  <c r="R241" i="20"/>
  <c r="R240" i="20"/>
  <c r="R239" i="20"/>
  <c r="R241" i="29"/>
  <c r="R242" i="29"/>
  <c r="R240" i="29"/>
  <c r="R239" i="29"/>
  <c r="R241" i="26"/>
  <c r="R242" i="26"/>
  <c r="R240" i="26"/>
  <c r="R241" i="21"/>
  <c r="R242" i="21"/>
  <c r="R240" i="21"/>
  <c r="R242" i="25"/>
  <c r="R241" i="25"/>
  <c r="R240" i="25"/>
  <c r="R239" i="25"/>
  <c r="R241" i="22"/>
  <c r="R242" i="22"/>
  <c r="R240" i="22"/>
  <c r="Q242" i="30"/>
  <c r="Q240" i="30"/>
  <c r="Q241" i="30"/>
  <c r="Q239" i="30"/>
  <c r="Q242" i="25"/>
  <c r="Q240" i="25"/>
  <c r="Q241" i="25"/>
  <c r="Q239" i="25"/>
  <c r="Q242" i="22"/>
  <c r="Q240" i="22"/>
  <c r="Q241" i="22"/>
  <c r="Q239" i="22"/>
  <c r="Q242" i="29"/>
  <c r="Q241" i="29"/>
  <c r="Q239" i="29"/>
  <c r="Q240" i="29"/>
  <c r="Q242" i="26"/>
  <c r="Q241" i="26"/>
  <c r="Q239" i="26"/>
  <c r="Q240" i="26"/>
  <c r="Q242" i="21"/>
  <c r="Q241" i="21"/>
  <c r="Q239" i="21"/>
  <c r="Q240" i="21"/>
  <c r="Q242" i="28"/>
  <c r="Q240" i="28"/>
  <c r="Q241" i="28"/>
  <c r="Q239" i="28"/>
  <c r="Q242" i="23"/>
  <c r="Q240" i="23"/>
  <c r="Q241" i="23"/>
  <c r="Q239" i="23"/>
  <c r="Q242" i="20"/>
  <c r="Q240" i="20"/>
  <c r="Q241" i="20"/>
  <c r="Q239" i="20"/>
  <c r="Q242" i="27"/>
  <c r="Q240" i="27"/>
  <c r="Q242" i="24"/>
  <c r="Q241" i="24"/>
  <c r="Q239" i="24"/>
  <c r="Q240" i="24"/>
  <c r="P241" i="30"/>
  <c r="P240" i="30"/>
  <c r="P241" i="26"/>
  <c r="P240" i="26"/>
  <c r="P241" i="22"/>
  <c r="P240" i="22"/>
  <c r="P241" i="29"/>
  <c r="P240" i="29"/>
  <c r="P239" i="29"/>
  <c r="P241" i="25"/>
  <c r="P240" i="25"/>
  <c r="P239" i="25"/>
  <c r="P241" i="21"/>
  <c r="P240" i="21"/>
  <c r="P242" i="27"/>
  <c r="P240" i="27"/>
  <c r="P241" i="27"/>
  <c r="P239" i="27"/>
  <c r="P241" i="23"/>
  <c r="P240" i="23"/>
  <c r="P242" i="20"/>
  <c r="P240" i="20"/>
  <c r="P239" i="20"/>
  <c r="P241" i="28"/>
  <c r="P240" i="28"/>
  <c r="P241" i="24"/>
  <c r="P240" i="24"/>
  <c r="O242" i="24"/>
  <c r="O241" i="24"/>
  <c r="O239" i="24"/>
  <c r="O241" i="20"/>
  <c r="O239" i="20"/>
  <c r="F313" i="29"/>
  <c r="F313" i="25"/>
  <c r="F313" i="21"/>
  <c r="F313" i="20"/>
  <c r="F313" i="19"/>
  <c r="F313" i="30"/>
  <c r="F313" i="28"/>
  <c r="F313" i="27"/>
  <c r="F313" i="26"/>
  <c r="F313" i="24"/>
  <c r="F313" i="23"/>
  <c r="F313" i="22"/>
  <c r="D313" i="29"/>
  <c r="D313" i="25"/>
  <c r="D313" i="21"/>
  <c r="D313" i="20"/>
  <c r="D313" i="19"/>
  <c r="D313" i="30"/>
  <c r="D313" i="28"/>
  <c r="D313" i="27"/>
  <c r="D313" i="26"/>
  <c r="D313" i="24"/>
  <c r="D313" i="23"/>
  <c r="D313" i="22"/>
  <c r="O242" i="23"/>
  <c r="O241" i="23"/>
  <c r="O239" i="23"/>
  <c r="O242" i="28"/>
  <c r="O241" i="28"/>
  <c r="O239" i="28"/>
  <c r="O242" i="25"/>
  <c r="O239" i="25"/>
  <c r="O242" i="21"/>
  <c r="O241" i="21"/>
  <c r="O239" i="21"/>
  <c r="G313" i="30"/>
  <c r="G313" i="28"/>
  <c r="G313" i="27"/>
  <c r="G313" i="26"/>
  <c r="G313" i="24"/>
  <c r="G313" i="23"/>
  <c r="G313" i="22"/>
  <c r="G313" i="29"/>
  <c r="G313" i="25"/>
  <c r="G313" i="21"/>
  <c r="G313" i="20"/>
  <c r="G313" i="19"/>
  <c r="E313" i="30"/>
  <c r="E313" i="28"/>
  <c r="E313" i="27"/>
  <c r="E313" i="26"/>
  <c r="E313" i="24"/>
  <c r="E313" i="23"/>
  <c r="E313" i="22"/>
  <c r="E313" i="29"/>
  <c r="E313" i="25"/>
  <c r="E313" i="21"/>
  <c r="E313" i="20"/>
  <c r="E313" i="19"/>
  <c r="C313" i="30"/>
  <c r="C313" i="28"/>
  <c r="C313" i="27"/>
  <c r="C313" i="26"/>
  <c r="C313" i="24"/>
  <c r="C313" i="23"/>
  <c r="C313" i="22"/>
  <c r="C313" i="29"/>
  <c r="C313" i="25"/>
  <c r="C313" i="21"/>
  <c r="C313" i="20"/>
  <c r="G65" i="20"/>
  <c r="A287" i="20" s="1"/>
  <c r="C313" i="19"/>
  <c r="O242" i="26"/>
  <c r="O241" i="26"/>
  <c r="O239" i="26"/>
  <c r="O242" i="22"/>
  <c r="O241" i="22"/>
  <c r="O239" i="22"/>
  <c r="X229" i="30"/>
  <c r="X227" i="30"/>
  <c r="X230" i="30"/>
  <c r="X228" i="30"/>
  <c r="X229" i="25"/>
  <c r="X227" i="25"/>
  <c r="X230" i="25"/>
  <c r="X228" i="25"/>
  <c r="X229" i="23"/>
  <c r="X228" i="23"/>
  <c r="X227" i="23"/>
  <c r="X230" i="23"/>
  <c r="X230" i="22"/>
  <c r="X228" i="22"/>
  <c r="X229" i="22"/>
  <c r="X227" i="22"/>
  <c r="X230" i="20"/>
  <c r="X228" i="20"/>
  <c r="X229" i="20"/>
  <c r="X227" i="20"/>
  <c r="X229" i="28"/>
  <c r="X227" i="28"/>
  <c r="X230" i="28"/>
  <c r="X228" i="28"/>
  <c r="X229" i="24"/>
  <c r="X227" i="24"/>
  <c r="X230" i="24"/>
  <c r="X228" i="24"/>
  <c r="X230" i="26"/>
  <c r="X228" i="26"/>
  <c r="X229" i="26"/>
  <c r="X227" i="26"/>
  <c r="X230" i="21"/>
  <c r="X229" i="21"/>
  <c r="X228" i="21"/>
  <c r="X227" i="21"/>
  <c r="X229" i="27"/>
  <c r="X228" i="27"/>
  <c r="X227" i="27"/>
  <c r="W230" i="20"/>
  <c r="W229" i="20"/>
  <c r="W228" i="20"/>
  <c r="W227" i="20"/>
  <c r="W230" i="29"/>
  <c r="W228" i="29"/>
  <c r="W229" i="29"/>
  <c r="W227" i="29"/>
  <c r="W230" i="27"/>
  <c r="W228" i="27"/>
  <c r="W229" i="27"/>
  <c r="W227" i="27"/>
  <c r="W230" i="25"/>
  <c r="W229" i="25"/>
  <c r="W228" i="25"/>
  <c r="W227" i="25"/>
  <c r="V230" i="30"/>
  <c r="V229" i="30"/>
  <c r="V228" i="30"/>
  <c r="V227" i="30"/>
  <c r="V229" i="25"/>
  <c r="V227" i="25"/>
  <c r="V230" i="25"/>
  <c r="V228" i="25"/>
  <c r="V230" i="23"/>
  <c r="V229" i="23"/>
  <c r="V227" i="23"/>
  <c r="V228" i="23"/>
  <c r="V230" i="22"/>
  <c r="V228" i="22"/>
  <c r="V229" i="22"/>
  <c r="V227" i="22"/>
  <c r="V230" i="20"/>
  <c r="V228" i="20"/>
  <c r="V229" i="20"/>
  <c r="V227" i="20"/>
  <c r="V230" i="28"/>
  <c r="V229" i="28"/>
  <c r="V228" i="28"/>
  <c r="V227" i="28"/>
  <c r="V230" i="24"/>
  <c r="V229" i="24"/>
  <c r="V228" i="24"/>
  <c r="V227" i="24"/>
  <c r="V229" i="26"/>
  <c r="V228" i="26"/>
  <c r="V227" i="26"/>
  <c r="V230" i="26"/>
  <c r="V228" i="21"/>
  <c r="V230" i="21"/>
  <c r="V229" i="21"/>
  <c r="V227" i="21"/>
  <c r="U230" i="20"/>
  <c r="U229" i="20"/>
  <c r="U228" i="20"/>
  <c r="U227" i="20"/>
  <c r="U230" i="29"/>
  <c r="U229" i="29"/>
  <c r="U228" i="29"/>
  <c r="U227" i="29"/>
  <c r="U230" i="27"/>
  <c r="U229" i="27"/>
  <c r="U228" i="27"/>
  <c r="U227" i="27"/>
  <c r="U230" i="25"/>
  <c r="U229" i="25"/>
  <c r="U228" i="25"/>
  <c r="U227" i="25"/>
  <c r="T229" i="30"/>
  <c r="T227" i="30"/>
  <c r="T230" i="30"/>
  <c r="T228" i="30"/>
  <c r="T229" i="25"/>
  <c r="T227" i="25"/>
  <c r="T230" i="25"/>
  <c r="T228" i="25"/>
  <c r="T229" i="23"/>
  <c r="T228" i="23"/>
  <c r="T227" i="23"/>
  <c r="T230" i="23"/>
  <c r="T230" i="22"/>
  <c r="T228" i="22"/>
  <c r="T229" i="22"/>
  <c r="T227" i="22"/>
  <c r="T230" i="20"/>
  <c r="T228" i="20"/>
  <c r="T229" i="20"/>
  <c r="T227" i="20"/>
  <c r="T229" i="28"/>
  <c r="T227" i="28"/>
  <c r="T230" i="28"/>
  <c r="T228" i="28"/>
  <c r="T229" i="24"/>
  <c r="T227" i="24"/>
  <c r="T230" i="24"/>
  <c r="T228" i="24"/>
  <c r="T230" i="26"/>
  <c r="T228" i="26"/>
  <c r="T229" i="26"/>
  <c r="T227" i="26"/>
  <c r="T230" i="21"/>
  <c r="T229" i="21"/>
  <c r="T228" i="21"/>
  <c r="T227" i="21"/>
  <c r="S230" i="20"/>
  <c r="S229" i="20"/>
  <c r="S228" i="20"/>
  <c r="S227" i="20"/>
  <c r="S230" i="29"/>
  <c r="S228" i="29"/>
  <c r="S229" i="29"/>
  <c r="S227" i="29"/>
  <c r="S230" i="27"/>
  <c r="S228" i="27"/>
  <c r="S229" i="27"/>
  <c r="S227" i="27"/>
  <c r="S230" i="25"/>
  <c r="S229" i="25"/>
  <c r="S228" i="25"/>
  <c r="S227" i="25"/>
  <c r="R230" i="30"/>
  <c r="R229" i="30"/>
  <c r="R228" i="30"/>
  <c r="R227" i="30"/>
  <c r="R229" i="25"/>
  <c r="R227" i="25"/>
  <c r="R230" i="25"/>
  <c r="R228" i="25"/>
  <c r="R230" i="23"/>
  <c r="R229" i="23"/>
  <c r="R227" i="23"/>
  <c r="R228" i="23"/>
  <c r="R230" i="22"/>
  <c r="R229" i="22"/>
  <c r="R228" i="22"/>
  <c r="R227" i="22"/>
  <c r="R230" i="20"/>
  <c r="R228" i="20"/>
  <c r="R229" i="20"/>
  <c r="R227" i="20"/>
  <c r="R230" i="28"/>
  <c r="R229" i="28"/>
  <c r="R228" i="28"/>
  <c r="R227" i="28"/>
  <c r="R230" i="24"/>
  <c r="R229" i="24"/>
  <c r="R228" i="24"/>
  <c r="R227" i="24"/>
  <c r="R230" i="26"/>
  <c r="R229" i="26"/>
  <c r="R228" i="26"/>
  <c r="R227" i="26"/>
  <c r="R228" i="21"/>
  <c r="R230" i="21"/>
  <c r="R229" i="21"/>
  <c r="R227" i="21"/>
  <c r="Q230" i="26"/>
  <c r="Q228" i="26"/>
  <c r="Q229" i="26"/>
  <c r="Q227" i="26"/>
  <c r="Q230" i="22"/>
  <c r="Q228" i="22"/>
  <c r="Q229" i="22"/>
  <c r="Q227" i="22"/>
  <c r="Q230" i="30"/>
  <c r="Q229" i="30"/>
  <c r="Q227" i="30"/>
  <c r="Q228" i="30"/>
  <c r="Q230" i="28"/>
  <c r="Q229" i="28"/>
  <c r="Q227" i="28"/>
  <c r="Q228" i="28"/>
  <c r="Q230" i="24"/>
  <c r="Q229" i="24"/>
  <c r="Q227" i="24"/>
  <c r="Q228" i="24"/>
  <c r="Q230" i="20"/>
  <c r="Q229" i="20"/>
  <c r="Q228" i="20"/>
  <c r="Q227" i="20"/>
  <c r="Q230" i="25"/>
  <c r="Q229" i="25"/>
  <c r="Q228" i="25"/>
  <c r="Q227" i="25"/>
  <c r="Q230" i="21"/>
  <c r="Q229" i="21"/>
  <c r="Q228" i="21"/>
  <c r="Q227" i="21"/>
  <c r="Q230" i="29"/>
  <c r="Q229" i="29"/>
  <c r="Q228" i="29"/>
  <c r="A61" i="29" s="1"/>
  <c r="Q227" i="29"/>
  <c r="Q230" i="27"/>
  <c r="Q229" i="27"/>
  <c r="Q228" i="27"/>
  <c r="A61" i="27" s="1"/>
  <c r="Q227" i="27"/>
  <c r="Q230" i="23"/>
  <c r="Q229" i="23"/>
  <c r="Q228" i="23"/>
  <c r="Q227" i="23"/>
  <c r="P230" i="25"/>
  <c r="P227" i="25"/>
  <c r="P228" i="25"/>
  <c r="P230" i="22"/>
  <c r="P228" i="22"/>
  <c r="P227" i="22"/>
  <c r="P229" i="22"/>
  <c r="P230" i="20"/>
  <c r="P229" i="20"/>
  <c r="P228" i="20"/>
  <c r="P227" i="20"/>
  <c r="P230" i="26"/>
  <c r="P228" i="26"/>
  <c r="P227" i="26"/>
  <c r="P229" i="26"/>
  <c r="P229" i="30"/>
  <c r="P230" i="30"/>
  <c r="P228" i="30"/>
  <c r="P227" i="30"/>
  <c r="P229" i="28"/>
  <c r="P230" i="28"/>
  <c r="P228" i="28"/>
  <c r="P227" i="28"/>
  <c r="P230" i="24"/>
  <c r="P228" i="24"/>
  <c r="P227" i="24"/>
  <c r="P229" i="24"/>
  <c r="G312" i="23"/>
  <c r="C312" i="23"/>
  <c r="G312" i="22"/>
  <c r="C312" i="22"/>
  <c r="G312" i="20"/>
  <c r="C312" i="20"/>
  <c r="G312" i="29"/>
  <c r="C312" i="29"/>
  <c r="G312" i="28"/>
  <c r="C312" i="28"/>
  <c r="G312" i="26"/>
  <c r="C312" i="26"/>
  <c r="G312" i="25"/>
  <c r="C312" i="25"/>
  <c r="O230" i="29"/>
  <c r="O227" i="29"/>
  <c r="O230" i="27"/>
  <c r="O227" i="27"/>
  <c r="O230" i="24"/>
  <c r="O227" i="24"/>
  <c r="O230" i="23"/>
  <c r="O227" i="23"/>
  <c r="O230" i="20"/>
  <c r="O227" i="20"/>
  <c r="O230" i="30"/>
  <c r="O227" i="30"/>
  <c r="O230" i="28"/>
  <c r="O227" i="28"/>
  <c r="O230" i="25"/>
  <c r="O227" i="25"/>
  <c r="O230" i="22"/>
  <c r="O227" i="22"/>
  <c r="O230" i="26"/>
  <c r="O227" i="26"/>
  <c r="O230" i="21"/>
  <c r="O227" i="21"/>
  <c r="B312" i="19"/>
  <c r="B312" i="30"/>
  <c r="B312" i="29"/>
  <c r="B312" i="28"/>
  <c r="B312" i="26"/>
  <c r="B312" i="25"/>
  <c r="B312" i="24"/>
  <c r="B312" i="21"/>
  <c r="B312" i="27"/>
  <c r="B312" i="23"/>
  <c r="B312" i="22"/>
  <c r="B312" i="20"/>
  <c r="D312" i="30"/>
  <c r="D312" i="29"/>
  <c r="D312" i="28"/>
  <c r="D312" i="26"/>
  <c r="D312" i="25"/>
  <c r="D312" i="24"/>
  <c r="D312" i="21"/>
  <c r="D312" i="19"/>
  <c r="D312" i="27"/>
  <c r="D312" i="23"/>
  <c r="D312" i="22"/>
  <c r="D312" i="20"/>
  <c r="N230" i="28"/>
  <c r="N229" i="28"/>
  <c r="N228" i="28"/>
  <c r="N227" i="28"/>
  <c r="N230" i="24"/>
  <c r="N229" i="24"/>
  <c r="N228" i="24"/>
  <c r="N227" i="24"/>
  <c r="N230" i="23"/>
  <c r="N229" i="23"/>
  <c r="N228" i="23"/>
  <c r="N227" i="23"/>
  <c r="N230" i="21"/>
  <c r="N229" i="21"/>
  <c r="N228" i="21"/>
  <c r="N227" i="21"/>
  <c r="N227" i="26"/>
  <c r="N230" i="26"/>
  <c r="N229" i="26"/>
  <c r="N228" i="26"/>
  <c r="F312" i="30"/>
  <c r="F312" i="29"/>
  <c r="F312" i="28"/>
  <c r="F312" i="26"/>
  <c r="F312" i="25"/>
  <c r="F312" i="24"/>
  <c r="F312" i="21"/>
  <c r="F312" i="19"/>
  <c r="F312" i="27"/>
  <c r="F312" i="23"/>
  <c r="F312" i="22"/>
  <c r="F312" i="20"/>
  <c r="N227" i="22"/>
  <c r="N230" i="22"/>
  <c r="N229" i="22"/>
  <c r="N228" i="22"/>
  <c r="N230" i="20"/>
  <c r="N227" i="20"/>
  <c r="D311" i="29"/>
  <c r="D311" i="28"/>
  <c r="D311" i="26"/>
  <c r="D311" i="25"/>
  <c r="C311" i="24"/>
  <c r="D311" i="27"/>
  <c r="D311" i="24"/>
  <c r="D311" i="23"/>
  <c r="D311" i="20"/>
  <c r="G311" i="30"/>
  <c r="C311" i="30"/>
  <c r="C311" i="29"/>
  <c r="C311" i="28"/>
  <c r="C311" i="26"/>
  <c r="C311" i="25"/>
  <c r="C311" i="22"/>
  <c r="C311" i="21"/>
  <c r="A311" i="21" s="1"/>
  <c r="G311" i="24"/>
  <c r="A311" i="24" s="1"/>
  <c r="G311" i="20"/>
  <c r="G311" i="26"/>
  <c r="G311" i="19"/>
  <c r="G311" i="29"/>
  <c r="G311" i="22"/>
  <c r="G311" i="28"/>
  <c r="G311" i="25"/>
  <c r="A311" i="25" s="1"/>
  <c r="G311" i="21"/>
  <c r="V279" i="20"/>
  <c r="V280" i="20"/>
  <c r="R204" i="26"/>
  <c r="R202" i="26"/>
  <c r="R205" i="26"/>
  <c r="R203" i="26"/>
  <c r="R205" i="30"/>
  <c r="R203" i="30"/>
  <c r="R204" i="30"/>
  <c r="R202" i="30"/>
  <c r="R205" i="28"/>
  <c r="R203" i="28"/>
  <c r="R204" i="28"/>
  <c r="R202" i="28"/>
  <c r="R205" i="25"/>
  <c r="R203" i="25"/>
  <c r="R204" i="25"/>
  <c r="R202" i="25"/>
  <c r="R205" i="23"/>
  <c r="R203" i="23"/>
  <c r="R204" i="23"/>
  <c r="R202" i="23"/>
  <c r="R205" i="20"/>
  <c r="R203" i="20"/>
  <c r="R204" i="20"/>
  <c r="R202" i="20"/>
  <c r="R204" i="22"/>
  <c r="R202" i="22"/>
  <c r="R205" i="22"/>
  <c r="R203" i="22"/>
  <c r="R205" i="29"/>
  <c r="R203" i="29"/>
  <c r="R204" i="29"/>
  <c r="R202" i="29"/>
  <c r="R205" i="27"/>
  <c r="R203" i="27"/>
  <c r="R204" i="27"/>
  <c r="R202" i="27"/>
  <c r="R205" i="24"/>
  <c r="R203" i="24"/>
  <c r="R204" i="24"/>
  <c r="R202" i="24"/>
  <c r="R205" i="21"/>
  <c r="R203" i="21"/>
  <c r="R204" i="21"/>
  <c r="R202" i="21"/>
  <c r="Q205" i="28"/>
  <c r="Q204" i="28"/>
  <c r="Q203" i="28"/>
  <c r="Q202" i="28"/>
  <c r="Q205" i="20"/>
  <c r="Q204" i="20"/>
  <c r="Q203" i="20"/>
  <c r="Q202" i="20"/>
  <c r="Q205" i="27"/>
  <c r="Q204" i="27"/>
  <c r="Q203" i="27"/>
  <c r="Q202" i="27"/>
  <c r="Q205" i="25"/>
  <c r="Q204" i="25"/>
  <c r="Q203" i="25"/>
  <c r="Q202" i="25"/>
  <c r="Q205" i="22"/>
  <c r="Q204" i="22"/>
  <c r="Q203" i="22"/>
  <c r="Q202" i="22"/>
  <c r="Q205" i="30"/>
  <c r="Q204" i="30"/>
  <c r="Q203" i="30"/>
  <c r="Q202" i="30"/>
  <c r="Q205" i="24"/>
  <c r="Q204" i="24"/>
  <c r="Q203" i="24"/>
  <c r="Q202" i="24"/>
  <c r="Q205" i="29"/>
  <c r="Q204" i="29"/>
  <c r="Q203" i="29"/>
  <c r="Q202" i="29"/>
  <c r="Q205" i="26"/>
  <c r="Q204" i="26"/>
  <c r="Q203" i="26"/>
  <c r="Q202" i="26"/>
  <c r="Q205" i="23"/>
  <c r="Q204" i="23"/>
  <c r="Q203" i="23"/>
  <c r="Q202" i="23"/>
  <c r="Q205" i="21"/>
  <c r="Q204" i="21"/>
  <c r="Q203" i="21"/>
  <c r="Q202" i="21"/>
  <c r="C310" i="28"/>
  <c r="D310" i="19"/>
  <c r="D310" i="30"/>
  <c r="C310" i="25"/>
  <c r="C310" i="23"/>
  <c r="D310" i="20"/>
  <c r="P203" i="27"/>
  <c r="P205" i="27"/>
  <c r="P204" i="27"/>
  <c r="P202" i="27"/>
  <c r="P203" i="29"/>
  <c r="P205" i="29"/>
  <c r="P204" i="29"/>
  <c r="P202" i="29"/>
  <c r="P205" i="20"/>
  <c r="P203" i="20"/>
  <c r="P204" i="20"/>
  <c r="P202" i="20"/>
  <c r="P205" i="25"/>
  <c r="P204" i="25"/>
  <c r="P202" i="25"/>
  <c r="P203" i="25"/>
  <c r="C310" i="27"/>
  <c r="C310" i="29"/>
  <c r="C310" i="22"/>
  <c r="G47" i="20"/>
  <c r="A284" i="20" s="1"/>
  <c r="U279" i="20" s="1"/>
  <c r="C310" i="19"/>
  <c r="O205" i="30"/>
  <c r="O202" i="30"/>
  <c r="A48" i="30" s="1"/>
  <c r="O203" i="30"/>
  <c r="O205" i="25"/>
  <c r="O203" i="25"/>
  <c r="O202" i="25"/>
  <c r="O205" i="22"/>
  <c r="O202" i="22"/>
  <c r="O203" i="22"/>
  <c r="O205" i="20"/>
  <c r="O203" i="20"/>
  <c r="O202" i="20"/>
  <c r="O205" i="27"/>
  <c r="O203" i="27"/>
  <c r="O202" i="27"/>
  <c r="O205" i="24"/>
  <c r="O203" i="24"/>
  <c r="O202" i="24"/>
  <c r="O205" i="28"/>
  <c r="O202" i="28"/>
  <c r="O203" i="28"/>
  <c r="O205" i="23"/>
  <c r="O202" i="23"/>
  <c r="O203" i="23"/>
  <c r="O205" i="21"/>
  <c r="O202" i="21"/>
  <c r="O203" i="21"/>
  <c r="O205" i="29"/>
  <c r="O203" i="29"/>
  <c r="O202" i="29"/>
  <c r="O205" i="26"/>
  <c r="O203" i="26"/>
  <c r="O202" i="26"/>
  <c r="N205" i="25"/>
  <c r="N203" i="25"/>
  <c r="N202" i="25"/>
  <c r="U280" i="20"/>
  <c r="N205" i="29"/>
  <c r="N204" i="29"/>
  <c r="N203" i="29"/>
  <c r="N202" i="29"/>
  <c r="N205" i="27"/>
  <c r="N204" i="27"/>
  <c r="N203" i="27"/>
  <c r="N202" i="27"/>
  <c r="N205" i="20"/>
  <c r="N202" i="20"/>
  <c r="E310" i="30"/>
  <c r="E310" i="28"/>
  <c r="E310" i="27"/>
  <c r="E310" i="26"/>
  <c r="E310" i="24"/>
  <c r="E310" i="20"/>
  <c r="E310" i="29"/>
  <c r="E310" i="25"/>
  <c r="E310" i="23"/>
  <c r="A310" i="23" s="1"/>
  <c r="E310" i="22"/>
  <c r="A310" i="22" s="1"/>
  <c r="E310" i="21"/>
  <c r="E310" i="19"/>
  <c r="V196" i="25"/>
  <c r="V195" i="25"/>
  <c r="V194" i="25"/>
  <c r="V193" i="25"/>
  <c r="V195" i="27"/>
  <c r="V193" i="27"/>
  <c r="V196" i="27"/>
  <c r="V194" i="27"/>
  <c r="V196" i="20"/>
  <c r="V195" i="20"/>
  <c r="V194" i="20"/>
  <c r="V193" i="20"/>
  <c r="V195" i="29"/>
  <c r="V193" i="29"/>
  <c r="V196" i="29"/>
  <c r="V194" i="29"/>
  <c r="V193" i="21"/>
  <c r="V193" i="24"/>
  <c r="V195" i="30"/>
  <c r="V193" i="30"/>
  <c r="U196" i="26"/>
  <c r="U195" i="26"/>
  <c r="U194" i="26"/>
  <c r="U193" i="26"/>
  <c r="U196" i="30"/>
  <c r="U195" i="30"/>
  <c r="U194" i="30"/>
  <c r="U193" i="30"/>
  <c r="U196" i="28"/>
  <c r="A45" i="28" s="1"/>
  <c r="U195" i="28"/>
  <c r="U194" i="28"/>
  <c r="U193" i="28"/>
  <c r="U196" i="24"/>
  <c r="U195" i="24"/>
  <c r="U194" i="24"/>
  <c r="U193" i="24"/>
  <c r="U196" i="22"/>
  <c r="U195" i="22"/>
  <c r="U194" i="22"/>
  <c r="U193" i="22"/>
  <c r="U196" i="20"/>
  <c r="U194" i="20"/>
  <c r="U195" i="20"/>
  <c r="U193" i="20"/>
  <c r="U196" i="25"/>
  <c r="U195" i="25"/>
  <c r="U193" i="25"/>
  <c r="U194" i="25"/>
  <c r="U196" i="23"/>
  <c r="U195" i="23"/>
  <c r="U194" i="23"/>
  <c r="U193" i="23"/>
  <c r="U196" i="21"/>
  <c r="U195" i="21"/>
  <c r="U194" i="21"/>
  <c r="U193" i="21"/>
  <c r="T196" i="20"/>
  <c r="T195" i="20"/>
  <c r="T194" i="20"/>
  <c r="T193" i="20"/>
  <c r="T196" i="27"/>
  <c r="T195" i="27"/>
  <c r="T194" i="27"/>
  <c r="T193" i="27"/>
  <c r="T195" i="25"/>
  <c r="T194" i="25"/>
  <c r="T193" i="25"/>
  <c r="T196" i="25"/>
  <c r="T196" i="29"/>
  <c r="T195" i="29"/>
  <c r="T194" i="29"/>
  <c r="T193" i="29"/>
  <c r="T195" i="23"/>
  <c r="T194" i="23"/>
  <c r="T195" i="24"/>
  <c r="T193" i="24"/>
  <c r="T194" i="28"/>
  <c r="R195" i="29"/>
  <c r="R193" i="29"/>
  <c r="R196" i="29"/>
  <c r="R194" i="29"/>
  <c r="R195" i="27"/>
  <c r="R193" i="27"/>
  <c r="R196" i="27"/>
  <c r="R194" i="27"/>
  <c r="R195" i="20"/>
  <c r="R193" i="20"/>
  <c r="R196" i="20"/>
  <c r="R194" i="20"/>
  <c r="R196" i="25"/>
  <c r="R194" i="25"/>
  <c r="R195" i="25"/>
  <c r="R193" i="25"/>
  <c r="R195" i="21"/>
  <c r="R193" i="21"/>
  <c r="R195" i="23"/>
  <c r="R193" i="23"/>
  <c r="R195" i="26"/>
  <c r="R193" i="26"/>
  <c r="Q196" i="29"/>
  <c r="Q195" i="29"/>
  <c r="A44" i="29" s="1"/>
  <c r="Q194" i="29"/>
  <c r="Q193" i="29"/>
  <c r="Q196" i="26"/>
  <c r="Q194" i="26"/>
  <c r="Q195" i="26"/>
  <c r="A44" i="26" s="1"/>
  <c r="Q193" i="26"/>
  <c r="Q196" i="30"/>
  <c r="Q195" i="30"/>
  <c r="Q193" i="30"/>
  <c r="Q194" i="30"/>
  <c r="Q196" i="25"/>
  <c r="Q195" i="25"/>
  <c r="Q194" i="25"/>
  <c r="Q193" i="25"/>
  <c r="Q196" i="23"/>
  <c r="Q195" i="23"/>
  <c r="Q193" i="23"/>
  <c r="Q194" i="23"/>
  <c r="Q196" i="21"/>
  <c r="Q195" i="21"/>
  <c r="Q193" i="21"/>
  <c r="Q194" i="21"/>
  <c r="Q196" i="27"/>
  <c r="Q195" i="27"/>
  <c r="Q194" i="27"/>
  <c r="Q193" i="27"/>
  <c r="Q196" i="20"/>
  <c r="Q195" i="20"/>
  <c r="Q194" i="20"/>
  <c r="Q193" i="20"/>
  <c r="Q196" i="28"/>
  <c r="Q195" i="28"/>
  <c r="A44" i="28" s="1"/>
  <c r="Q193" i="28"/>
  <c r="Q194" i="28"/>
  <c r="Q196" i="24"/>
  <c r="Q195" i="24"/>
  <c r="Q193" i="24"/>
  <c r="Q194" i="24"/>
  <c r="Q196" i="22"/>
  <c r="Q195" i="22"/>
  <c r="Q193" i="22"/>
  <c r="Q194" i="22"/>
  <c r="P193" i="27"/>
  <c r="P196" i="27"/>
  <c r="P195" i="27"/>
  <c r="P194" i="27"/>
  <c r="P196" i="25"/>
  <c r="P193" i="25"/>
  <c r="P195" i="25"/>
  <c r="P194" i="25"/>
  <c r="P196" i="20"/>
  <c r="P193" i="20"/>
  <c r="P194" i="20"/>
  <c r="F309" i="27"/>
  <c r="F309" i="22"/>
  <c r="F309" i="26"/>
  <c r="F309" i="28"/>
  <c r="F309" i="20"/>
  <c r="F309" i="24"/>
  <c r="F309" i="19"/>
  <c r="F309" i="21"/>
  <c r="F309" i="23"/>
  <c r="F309" i="25"/>
  <c r="F309" i="29"/>
  <c r="F309" i="30"/>
  <c r="O196" i="27"/>
  <c r="O193" i="27"/>
  <c r="O196" i="25"/>
  <c r="O193" i="25"/>
  <c r="O196" i="22"/>
  <c r="O193" i="22"/>
  <c r="O196" i="20"/>
  <c r="O193" i="20"/>
  <c r="O196" i="28"/>
  <c r="O193" i="28"/>
  <c r="A42" i="28" s="1"/>
  <c r="O196" i="21"/>
  <c r="O193" i="21"/>
  <c r="O196" i="29"/>
  <c r="O193" i="29"/>
  <c r="O196" i="26"/>
  <c r="O193" i="26"/>
  <c r="O196" i="24"/>
  <c r="O193" i="24"/>
  <c r="O196" i="30"/>
  <c r="O193" i="30"/>
  <c r="O196" i="23"/>
  <c r="O193" i="23"/>
  <c r="E309" i="30"/>
  <c r="E309" i="29"/>
  <c r="E309" i="28"/>
  <c r="E309" i="26"/>
  <c r="E309" i="25"/>
  <c r="E309" i="23"/>
  <c r="E309" i="22"/>
  <c r="E309" i="21"/>
  <c r="E309" i="19"/>
  <c r="E309" i="27"/>
  <c r="E309" i="24"/>
  <c r="E309" i="20"/>
  <c r="G309" i="30"/>
  <c r="G309" i="29"/>
  <c r="G309" i="28"/>
  <c r="G309" i="26"/>
  <c r="G309" i="25"/>
  <c r="G309" i="23"/>
  <c r="G309" i="22"/>
  <c r="G309" i="21"/>
  <c r="G309" i="19"/>
  <c r="G309" i="27"/>
  <c r="G309" i="24"/>
  <c r="G309" i="20"/>
  <c r="C309" i="30"/>
  <c r="C309" i="29"/>
  <c r="C309" i="28"/>
  <c r="C309" i="26"/>
  <c r="C309" i="25"/>
  <c r="C309" i="23"/>
  <c r="C309" i="22"/>
  <c r="C309" i="21"/>
  <c r="C309" i="19"/>
  <c r="C309" i="27"/>
  <c r="C309" i="24"/>
  <c r="C309" i="20"/>
  <c r="G41" i="20"/>
  <c r="A283" i="20" s="1"/>
  <c r="B309" i="27"/>
  <c r="B309" i="24"/>
  <c r="B309" i="20"/>
  <c r="B309" i="30"/>
  <c r="B309" i="29"/>
  <c r="B309" i="28"/>
  <c r="B309" i="26"/>
  <c r="B309" i="25"/>
  <c r="B309" i="23"/>
  <c r="B309" i="22"/>
  <c r="B309" i="21"/>
  <c r="B309" i="19"/>
  <c r="N195" i="27"/>
  <c r="N196" i="27"/>
  <c r="N194" i="27"/>
  <c r="N193" i="27"/>
  <c r="N196" i="25"/>
  <c r="N193" i="25"/>
  <c r="D309" i="27"/>
  <c r="D309" i="24"/>
  <c r="D309" i="20"/>
  <c r="D309" i="30"/>
  <c r="D309" i="29"/>
  <c r="D309" i="28"/>
  <c r="D309" i="26"/>
  <c r="D309" i="25"/>
  <c r="D309" i="23"/>
  <c r="D309" i="22"/>
  <c r="D309" i="21"/>
  <c r="D309" i="19"/>
  <c r="Q191" i="30"/>
  <c r="Q189" i="30"/>
  <c r="Q190" i="30"/>
  <c r="Q188" i="30"/>
  <c r="A36" i="30" s="1"/>
  <c r="Q191" i="25"/>
  <c r="Q189" i="25"/>
  <c r="Q191" i="27"/>
  <c r="Q189" i="27"/>
  <c r="Q191" i="24"/>
  <c r="Q190" i="24"/>
  <c r="Q188" i="24"/>
  <c r="Q189" i="24"/>
  <c r="Q191" i="22"/>
  <c r="Q190" i="22"/>
  <c r="Q188" i="22"/>
  <c r="Q189" i="22"/>
  <c r="Q190" i="20"/>
  <c r="Q189" i="20"/>
  <c r="Q188" i="20"/>
  <c r="Q191" i="28"/>
  <c r="Q189" i="28"/>
  <c r="Q190" i="28"/>
  <c r="Q188" i="28"/>
  <c r="Q191" i="29"/>
  <c r="Q189" i="29"/>
  <c r="Q191" i="26"/>
  <c r="Q190" i="26"/>
  <c r="Q188" i="26"/>
  <c r="Q189" i="26"/>
  <c r="Q191" i="23"/>
  <c r="Q190" i="23"/>
  <c r="Q188" i="23"/>
  <c r="Q189" i="23"/>
  <c r="Q191" i="21"/>
  <c r="Q190" i="21"/>
  <c r="Q188" i="21"/>
  <c r="Q189" i="21"/>
  <c r="Q188" i="25"/>
  <c r="Q188" i="27"/>
  <c r="P190" i="30"/>
  <c r="P189" i="30"/>
  <c r="P191" i="25"/>
  <c r="P189" i="25"/>
  <c r="P190" i="25"/>
  <c r="P188" i="25"/>
  <c r="P191" i="27"/>
  <c r="P190" i="27"/>
  <c r="P188" i="27"/>
  <c r="P189" i="27"/>
  <c r="P190" i="24"/>
  <c r="P189" i="24"/>
  <c r="P190" i="22"/>
  <c r="P189" i="22"/>
  <c r="P191" i="20"/>
  <c r="P190" i="20"/>
  <c r="P189" i="20"/>
  <c r="P188" i="20"/>
  <c r="G308" i="23"/>
  <c r="P190" i="28"/>
  <c r="P189" i="28"/>
  <c r="P191" i="29"/>
  <c r="P190" i="29"/>
  <c r="P188" i="29"/>
  <c r="P189" i="29"/>
  <c r="P190" i="26"/>
  <c r="P189" i="26"/>
  <c r="A37" i="26" s="1"/>
  <c r="P190" i="23"/>
  <c r="P189" i="23"/>
  <c r="P190" i="21"/>
  <c r="P189" i="21"/>
  <c r="O191" i="30"/>
  <c r="O190" i="30"/>
  <c r="O188" i="30"/>
  <c r="O191" i="21"/>
  <c r="O190" i="21"/>
  <c r="O188" i="21"/>
  <c r="O191" i="24"/>
  <c r="A39" i="24" s="1"/>
  <c r="O190" i="24"/>
  <c r="O188" i="24"/>
  <c r="A36" i="24" s="1"/>
  <c r="O191" i="28"/>
  <c r="O190" i="28"/>
  <c r="O188" i="28"/>
  <c r="O191" i="23"/>
  <c r="O190" i="23"/>
  <c r="A38" i="23" s="1"/>
  <c r="O188" i="23"/>
  <c r="O191" i="26"/>
  <c r="O190" i="26"/>
  <c r="O188" i="26"/>
  <c r="A36" i="26" s="1"/>
  <c r="O191" i="22"/>
  <c r="O190" i="22"/>
  <c r="O188" i="22"/>
  <c r="A36" i="21"/>
  <c r="E307" i="27"/>
  <c r="E307" i="24"/>
  <c r="E307" i="23"/>
  <c r="A307" i="23" s="1"/>
  <c r="G307" i="30"/>
  <c r="G307" i="29"/>
  <c r="G307" i="28"/>
  <c r="G307" i="26"/>
  <c r="G307" i="25"/>
  <c r="G307" i="22"/>
  <c r="G307" i="21"/>
  <c r="G307" i="20"/>
  <c r="G307" i="27"/>
  <c r="G307" i="24"/>
  <c r="A307" i="24" s="1"/>
  <c r="G307" i="23"/>
  <c r="G307" i="19"/>
  <c r="R280" i="20"/>
  <c r="R279" i="20"/>
  <c r="T175" i="28"/>
  <c r="T177" i="28"/>
  <c r="T178" i="28"/>
  <c r="T176" i="28"/>
  <c r="T177" i="22"/>
  <c r="T175" i="22"/>
  <c r="T178" i="22"/>
  <c r="T177" i="20"/>
  <c r="T178" i="20"/>
  <c r="T175" i="20"/>
  <c r="T176" i="20"/>
  <c r="T177" i="25"/>
  <c r="T176" i="25"/>
  <c r="S177" i="24"/>
  <c r="S176" i="24"/>
  <c r="S177" i="30"/>
  <c r="S176" i="30"/>
  <c r="S178" i="25"/>
  <c r="S177" i="25"/>
  <c r="S177" i="23"/>
  <c r="S176" i="23"/>
  <c r="S177" i="26"/>
  <c r="S176" i="26"/>
  <c r="G306" i="22"/>
  <c r="Q178" i="25"/>
  <c r="Q176" i="25"/>
  <c r="Q178" i="20"/>
  <c r="Q175" i="20"/>
  <c r="G306" i="26"/>
  <c r="G306" i="29"/>
  <c r="Q178" i="27"/>
  <c r="Q176" i="27"/>
  <c r="P178" i="27"/>
  <c r="P176" i="27"/>
  <c r="P178" i="24"/>
  <c r="P176" i="24"/>
  <c r="P177" i="24"/>
  <c r="P175" i="24"/>
  <c r="P178" i="21"/>
  <c r="P175" i="21"/>
  <c r="P177" i="21"/>
  <c r="P176" i="21"/>
  <c r="P178" i="30"/>
  <c r="P177" i="30"/>
  <c r="P176" i="30"/>
  <c r="P175" i="30"/>
  <c r="P178" i="23"/>
  <c r="P177" i="23"/>
  <c r="P175" i="23"/>
  <c r="P176" i="23"/>
  <c r="P178" i="28"/>
  <c r="P176" i="28"/>
  <c r="P177" i="28"/>
  <c r="P175" i="28"/>
  <c r="P178" i="26"/>
  <c r="P176" i="26"/>
  <c r="P177" i="26"/>
  <c r="P175" i="26"/>
  <c r="P178" i="22"/>
  <c r="P177" i="22"/>
  <c r="P176" i="22"/>
  <c r="P175" i="22"/>
  <c r="P177" i="20"/>
  <c r="P176" i="20"/>
  <c r="P175" i="20"/>
  <c r="P178" i="25"/>
  <c r="P176" i="25"/>
  <c r="G306" i="24"/>
  <c r="G306" i="20"/>
  <c r="G306" i="27"/>
  <c r="G306" i="28"/>
  <c r="G306" i="25"/>
  <c r="G306" i="21"/>
  <c r="G306" i="19"/>
  <c r="D306" i="29"/>
  <c r="D306" i="28"/>
  <c r="D306" i="27"/>
  <c r="D306" i="25"/>
  <c r="D306" i="23"/>
  <c r="D306" i="21"/>
  <c r="A306" i="21" s="1"/>
  <c r="D306" i="19"/>
  <c r="D306" i="30"/>
  <c r="D306" i="26"/>
  <c r="D306" i="24"/>
  <c r="D306" i="22"/>
  <c r="D306" i="20"/>
  <c r="F306" i="29"/>
  <c r="F306" i="28"/>
  <c r="F306" i="27"/>
  <c r="F306" i="25"/>
  <c r="F306" i="23"/>
  <c r="F306" i="21"/>
  <c r="F306" i="19"/>
  <c r="F306" i="30"/>
  <c r="F306" i="26"/>
  <c r="F306" i="24"/>
  <c r="F306" i="22"/>
  <c r="F306" i="20"/>
  <c r="R157" i="28"/>
  <c r="R159" i="28"/>
  <c r="R160" i="28"/>
  <c r="R158" i="28"/>
  <c r="R157" i="30"/>
  <c r="R159" i="30"/>
  <c r="R160" i="30"/>
  <c r="R158" i="30"/>
  <c r="R157" i="22"/>
  <c r="R159" i="22"/>
  <c r="R160" i="22"/>
  <c r="R158" i="22"/>
  <c r="O160" i="30"/>
  <c r="O157" i="30"/>
  <c r="O160" i="28"/>
  <c r="O157" i="28"/>
  <c r="O160" i="25"/>
  <c r="O157" i="25"/>
  <c r="O160" i="22"/>
  <c r="O157" i="22"/>
  <c r="O160" i="26"/>
  <c r="O157" i="26"/>
  <c r="O160" i="21"/>
  <c r="O157" i="21"/>
  <c r="O160" i="29"/>
  <c r="O157" i="29"/>
  <c r="O160" i="27"/>
  <c r="O157" i="27"/>
  <c r="O160" i="23"/>
  <c r="O157" i="23"/>
  <c r="O160" i="20"/>
  <c r="O157" i="20"/>
  <c r="O160" i="24"/>
  <c r="O157" i="24"/>
  <c r="A304" i="21"/>
  <c r="O280" i="20"/>
  <c r="G304" i="28"/>
  <c r="G304" i="23"/>
  <c r="G304" i="21"/>
  <c r="G304" i="20"/>
  <c r="G304" i="19"/>
  <c r="G304" i="30"/>
  <c r="G304" i="29"/>
  <c r="G304" i="27"/>
  <c r="G304" i="26"/>
  <c r="G304" i="25"/>
  <c r="A304" i="25" s="1"/>
  <c r="G304" i="24"/>
  <c r="G304" i="22"/>
  <c r="N191" i="25"/>
  <c r="N190" i="25"/>
  <c r="N188" i="25"/>
  <c r="N191" i="20"/>
  <c r="N188" i="20"/>
  <c r="A36" i="20" s="1"/>
  <c r="N191" i="27"/>
  <c r="N190" i="27"/>
  <c r="A38" i="27" s="1"/>
  <c r="N188" i="27"/>
  <c r="N191" i="29"/>
  <c r="N190" i="29"/>
  <c r="N188" i="29"/>
  <c r="A36" i="29" s="1"/>
  <c r="N189" i="20"/>
  <c r="N191" i="21"/>
  <c r="N189" i="24"/>
  <c r="N188" i="28"/>
  <c r="N191" i="28"/>
  <c r="P186" i="27"/>
  <c r="P185" i="27"/>
  <c r="P183" i="27"/>
  <c r="P184" i="27"/>
  <c r="P184" i="20"/>
  <c r="P186" i="20"/>
  <c r="P185" i="20"/>
  <c r="P183" i="20"/>
  <c r="P186" i="25"/>
  <c r="P185" i="25"/>
  <c r="P183" i="25"/>
  <c r="P184" i="25"/>
  <c r="P185" i="22"/>
  <c r="P183" i="22"/>
  <c r="A32" i="23"/>
  <c r="P185" i="28"/>
  <c r="P184" i="28"/>
  <c r="P183" i="28"/>
  <c r="A32" i="29"/>
  <c r="O186" i="30"/>
  <c r="O183" i="30"/>
  <c r="O184" i="30"/>
  <c r="O186" i="25"/>
  <c r="O184" i="25"/>
  <c r="O183" i="25"/>
  <c r="O186" i="20"/>
  <c r="O184" i="20"/>
  <c r="O183" i="20"/>
  <c r="O186" i="28"/>
  <c r="A33" i="28" s="1"/>
  <c r="O184" i="28"/>
  <c r="O183" i="28"/>
  <c r="O186" i="24"/>
  <c r="A33" i="24" s="1"/>
  <c r="O184" i="24"/>
  <c r="A31" i="24" s="1"/>
  <c r="O183" i="24"/>
  <c r="A30" i="24" s="1"/>
  <c r="O186" i="21"/>
  <c r="A33" i="21" s="1"/>
  <c r="O184" i="21"/>
  <c r="A31" i="21" s="1"/>
  <c r="O183" i="21"/>
  <c r="A30" i="21" s="1"/>
  <c r="O186" i="27"/>
  <c r="O184" i="27"/>
  <c r="O183" i="27"/>
  <c r="O186" i="23"/>
  <c r="A33" i="23" s="1"/>
  <c r="O183" i="23"/>
  <c r="A30" i="23" s="1"/>
  <c r="O184" i="23"/>
  <c r="O186" i="29"/>
  <c r="A33" i="29" s="1"/>
  <c r="O184" i="29"/>
  <c r="A31" i="29" s="1"/>
  <c r="O183" i="29"/>
  <c r="A30" i="29" s="1"/>
  <c r="O186" i="26"/>
  <c r="A33" i="26" s="1"/>
  <c r="O184" i="26"/>
  <c r="A31" i="26" s="1"/>
  <c r="O183" i="26"/>
  <c r="A30" i="26" s="1"/>
  <c r="O186" i="22"/>
  <c r="A33" i="22" s="1"/>
  <c r="O184" i="22"/>
  <c r="O183" i="22"/>
  <c r="O185" i="20"/>
  <c r="O185" i="24"/>
  <c r="A32" i="24" s="1"/>
  <c r="O185" i="25"/>
  <c r="O185" i="28"/>
  <c r="A32" i="28" s="1"/>
  <c r="A33" i="30"/>
  <c r="N185" i="25"/>
  <c r="N184" i="25"/>
  <c r="N183" i="25"/>
  <c r="N186" i="25"/>
  <c r="N186" i="20"/>
  <c r="N184" i="20"/>
  <c r="N183" i="20"/>
  <c r="N185" i="27"/>
  <c r="N184" i="27"/>
  <c r="N183" i="27"/>
  <c r="N186" i="27"/>
  <c r="N185" i="22"/>
  <c r="N184" i="22"/>
  <c r="N183" i="22"/>
  <c r="N185" i="30"/>
  <c r="A32" i="30" s="1"/>
  <c r="N184" i="30"/>
  <c r="N183" i="30"/>
  <c r="Q155" i="29"/>
  <c r="Q153" i="29"/>
  <c r="Q152" i="29"/>
  <c r="Q154" i="29"/>
  <c r="Q153" i="26"/>
  <c r="Q152" i="26"/>
  <c r="Q154" i="24"/>
  <c r="Q153" i="24"/>
  <c r="Q152" i="24"/>
  <c r="Q155" i="20"/>
  <c r="Q153" i="20"/>
  <c r="Q152" i="20"/>
  <c r="Q154" i="23"/>
  <c r="Q153" i="23"/>
  <c r="Q152" i="23"/>
  <c r="Q155" i="27"/>
  <c r="Q153" i="27"/>
  <c r="Q152" i="27"/>
  <c r="Q154" i="27"/>
  <c r="Q155" i="25"/>
  <c r="Q153" i="25"/>
  <c r="Q152" i="25"/>
  <c r="Q154" i="25"/>
  <c r="Q154" i="21"/>
  <c r="Q153" i="21"/>
  <c r="Q152" i="21"/>
  <c r="Q154" i="28"/>
  <c r="Q153" i="28"/>
  <c r="Q152" i="28"/>
  <c r="Q154" i="22"/>
  <c r="Q153" i="22"/>
  <c r="Q152" i="22"/>
  <c r="Q155" i="26"/>
  <c r="U178" i="25"/>
  <c r="U175" i="25"/>
  <c r="U177" i="20"/>
  <c r="U178" i="20"/>
  <c r="U177" i="26"/>
  <c r="U178" i="26"/>
  <c r="U176" i="26"/>
  <c r="U176" i="25"/>
  <c r="U176" i="20"/>
  <c r="U177" i="28"/>
  <c r="U178" i="28"/>
  <c r="U176" i="28"/>
  <c r="U177" i="24"/>
  <c r="U178" i="24"/>
  <c r="U176" i="24"/>
  <c r="U177" i="22"/>
  <c r="U178" i="22"/>
  <c r="U176" i="22"/>
  <c r="U177" i="29"/>
  <c r="U175" i="29"/>
  <c r="U178" i="29"/>
  <c r="U176" i="29"/>
  <c r="U176" i="27"/>
  <c r="U175" i="27"/>
  <c r="U178" i="27"/>
  <c r="U177" i="27"/>
  <c r="U177" i="23"/>
  <c r="U178" i="23"/>
  <c r="U176" i="23"/>
  <c r="U175" i="22"/>
  <c r="U175" i="28"/>
  <c r="T177" i="29"/>
  <c r="T178" i="29"/>
  <c r="T176" i="29"/>
  <c r="T178" i="26"/>
  <c r="T177" i="26"/>
  <c r="T176" i="26"/>
  <c r="T175" i="26"/>
  <c r="T178" i="21"/>
  <c r="T177" i="21"/>
  <c r="T176" i="21"/>
  <c r="T175" i="21"/>
  <c r="T177" i="27"/>
  <c r="T178" i="27"/>
  <c r="T176" i="27"/>
  <c r="T178" i="24"/>
  <c r="T177" i="24"/>
  <c r="T176" i="24"/>
  <c r="T175" i="24"/>
  <c r="T175" i="29"/>
  <c r="S176" i="29"/>
  <c r="S175" i="29"/>
  <c r="S178" i="29"/>
  <c r="S177" i="29"/>
  <c r="S177" i="27"/>
  <c r="S175" i="27"/>
  <c r="S178" i="27"/>
  <c r="S176" i="27"/>
  <c r="S177" i="22"/>
  <c r="S178" i="22"/>
  <c r="S176" i="22"/>
  <c r="S175" i="20"/>
  <c r="S178" i="20"/>
  <c r="S177" i="20"/>
  <c r="S176" i="20"/>
  <c r="S177" i="28"/>
  <c r="S176" i="28"/>
  <c r="S178" i="28"/>
  <c r="S177" i="21"/>
  <c r="S176" i="21"/>
  <c r="S178" i="21"/>
  <c r="R178" i="30"/>
  <c r="R177" i="30"/>
  <c r="R176" i="30"/>
  <c r="R175" i="30"/>
  <c r="R177" i="27"/>
  <c r="R178" i="27"/>
  <c r="R176" i="27"/>
  <c r="R178" i="23"/>
  <c r="R177" i="23"/>
  <c r="R176" i="23"/>
  <c r="R175" i="23"/>
  <c r="R178" i="20"/>
  <c r="R176" i="20"/>
  <c r="R175" i="20"/>
  <c r="R177" i="20"/>
  <c r="R177" i="25"/>
  <c r="R176" i="25"/>
  <c r="R178" i="25"/>
  <c r="R175" i="25"/>
  <c r="R177" i="21"/>
  <c r="R176" i="21"/>
  <c r="R175" i="21"/>
  <c r="R178" i="21"/>
  <c r="R177" i="29"/>
  <c r="R178" i="29"/>
  <c r="R176" i="29"/>
  <c r="R178" i="26"/>
  <c r="R177" i="26"/>
  <c r="R176" i="26"/>
  <c r="R175" i="26"/>
  <c r="R178" i="22"/>
  <c r="R177" i="22"/>
  <c r="R176" i="22"/>
  <c r="R175" i="22"/>
  <c r="R177" i="28"/>
  <c r="R176" i="28"/>
  <c r="R175" i="28"/>
  <c r="R178" i="28"/>
  <c r="R177" i="24"/>
  <c r="R176" i="24"/>
  <c r="R175" i="24"/>
  <c r="R178" i="24"/>
  <c r="R175" i="27"/>
  <c r="Q178" i="29"/>
  <c r="Q176" i="29"/>
  <c r="Q177" i="29"/>
  <c r="Q175" i="29"/>
  <c r="Q177" i="22"/>
  <c r="Q176" i="22"/>
  <c r="X157" i="30"/>
  <c r="X160" i="30"/>
  <c r="X159" i="30"/>
  <c r="X158" i="30"/>
  <c r="X160" i="23"/>
  <c r="X158" i="23"/>
  <c r="X157" i="23"/>
  <c r="X159" i="23"/>
  <c r="X160" i="20"/>
  <c r="X158" i="20"/>
  <c r="X157" i="20"/>
  <c r="X159" i="20"/>
  <c r="X160" i="22"/>
  <c r="X159" i="22"/>
  <c r="X158" i="22"/>
  <c r="X157" i="22"/>
  <c r="X157" i="28"/>
  <c r="X160" i="28"/>
  <c r="X159" i="28"/>
  <c r="X158" i="28"/>
  <c r="X160" i="26"/>
  <c r="X158" i="26"/>
  <c r="X157" i="26"/>
  <c r="X159" i="26"/>
  <c r="X160" i="24"/>
  <c r="X158" i="24"/>
  <c r="X157" i="24"/>
  <c r="X159" i="24"/>
  <c r="X160" i="21"/>
  <c r="X158" i="21"/>
  <c r="X157" i="21"/>
  <c r="X159" i="21"/>
  <c r="X159" i="25"/>
  <c r="X158" i="25"/>
  <c r="X158" i="27"/>
  <c r="X157" i="27"/>
  <c r="X158" i="29"/>
  <c r="X157" i="29"/>
  <c r="W159" i="27"/>
  <c r="W160" i="27"/>
  <c r="W158" i="27"/>
  <c r="W157" i="27"/>
  <c r="W159" i="29"/>
  <c r="W160" i="29"/>
  <c r="W158" i="29"/>
  <c r="W157" i="29"/>
  <c r="W160" i="20"/>
  <c r="W159" i="20"/>
  <c r="W158" i="20"/>
  <c r="W157" i="20"/>
  <c r="W160" i="25"/>
  <c r="W158" i="25"/>
  <c r="W157" i="25"/>
  <c r="W159" i="25"/>
  <c r="W157" i="21"/>
  <c r="W159" i="23"/>
  <c r="W157" i="28"/>
  <c r="W159" i="30"/>
  <c r="W157" i="30"/>
  <c r="V160" i="30"/>
  <c r="V158" i="30"/>
  <c r="V157" i="30"/>
  <c r="V159" i="30"/>
  <c r="V157" i="23"/>
  <c r="V160" i="23"/>
  <c r="V159" i="23"/>
  <c r="V158" i="23"/>
  <c r="V160" i="20"/>
  <c r="V158" i="20"/>
  <c r="V157" i="20"/>
  <c r="V159" i="20"/>
  <c r="V159" i="22"/>
  <c r="V160" i="22"/>
  <c r="V158" i="22"/>
  <c r="V157" i="22"/>
  <c r="V160" i="28"/>
  <c r="V158" i="28"/>
  <c r="V157" i="28"/>
  <c r="V159" i="28"/>
  <c r="V157" i="26"/>
  <c r="V160" i="26"/>
  <c r="V159" i="26"/>
  <c r="V158" i="26"/>
  <c r="V157" i="24"/>
  <c r="V160" i="24"/>
  <c r="V159" i="24"/>
  <c r="V158" i="24"/>
  <c r="V157" i="21"/>
  <c r="V160" i="21"/>
  <c r="V159" i="21"/>
  <c r="V158" i="21"/>
  <c r="V159" i="25"/>
  <c r="V157" i="25"/>
  <c r="V158" i="27"/>
  <c r="V158" i="29"/>
  <c r="U160" i="27"/>
  <c r="U159" i="27"/>
  <c r="U158" i="27"/>
  <c r="U157" i="27"/>
  <c r="U160" i="29"/>
  <c r="U159" i="29"/>
  <c r="U158" i="29"/>
  <c r="U157" i="29"/>
  <c r="U160" i="20"/>
  <c r="U159" i="20"/>
  <c r="U158" i="20"/>
  <c r="U157" i="20"/>
  <c r="U157" i="25"/>
  <c r="U160" i="25"/>
  <c r="U159" i="25"/>
  <c r="U158" i="25"/>
  <c r="U159" i="21"/>
  <c r="U157" i="21"/>
  <c r="U158" i="23"/>
  <c r="U159" i="28"/>
  <c r="U157" i="28"/>
  <c r="U159" i="30"/>
  <c r="U158" i="30"/>
  <c r="U157" i="30"/>
  <c r="T157" i="30"/>
  <c r="T160" i="30"/>
  <c r="T159" i="30"/>
  <c r="T158" i="30"/>
  <c r="T160" i="23"/>
  <c r="T158" i="23"/>
  <c r="T157" i="23"/>
  <c r="T159" i="23"/>
  <c r="T160" i="20"/>
  <c r="T158" i="20"/>
  <c r="T157" i="20"/>
  <c r="T159" i="20"/>
  <c r="T160" i="22"/>
  <c r="T159" i="22"/>
  <c r="T158" i="22"/>
  <c r="T157" i="22"/>
  <c r="T157" i="28"/>
  <c r="T160" i="28"/>
  <c r="T159" i="28"/>
  <c r="T158" i="28"/>
  <c r="T160" i="26"/>
  <c r="T158" i="26"/>
  <c r="T157" i="26"/>
  <c r="T159" i="26"/>
  <c r="T160" i="24"/>
  <c r="T158" i="24"/>
  <c r="T157" i="24"/>
  <c r="T159" i="24"/>
  <c r="T160" i="21"/>
  <c r="T158" i="21"/>
  <c r="T157" i="21"/>
  <c r="T159" i="21"/>
  <c r="T159" i="25"/>
  <c r="T158" i="25"/>
  <c r="T157" i="25"/>
  <c r="T159" i="27"/>
  <c r="T158" i="27"/>
  <c r="T157" i="27"/>
  <c r="T158" i="29"/>
  <c r="T157" i="29"/>
  <c r="S159" i="27"/>
  <c r="S160" i="27"/>
  <c r="S158" i="27"/>
  <c r="S157" i="27"/>
  <c r="S159" i="29"/>
  <c r="S160" i="29"/>
  <c r="S158" i="29"/>
  <c r="S157" i="29"/>
  <c r="S160" i="20"/>
  <c r="S159" i="20"/>
  <c r="S158" i="20"/>
  <c r="S157" i="20"/>
  <c r="S160" i="25"/>
  <c r="S158" i="25"/>
  <c r="S157" i="25"/>
  <c r="S159" i="25"/>
  <c r="S159" i="21"/>
  <c r="S158" i="21"/>
  <c r="S157" i="21"/>
  <c r="S159" i="23"/>
  <c r="S158" i="23"/>
  <c r="S157" i="23"/>
  <c r="S159" i="28"/>
  <c r="S158" i="28"/>
  <c r="S157" i="28"/>
  <c r="R160" i="23"/>
  <c r="R159" i="23"/>
  <c r="R158" i="23"/>
  <c r="R157" i="23"/>
  <c r="R159" i="20"/>
  <c r="R160" i="20"/>
  <c r="R158" i="20"/>
  <c r="R157" i="20"/>
  <c r="R160" i="26"/>
  <c r="R159" i="26"/>
  <c r="R158" i="26"/>
  <c r="R157" i="26"/>
  <c r="R160" i="24"/>
  <c r="R159" i="24"/>
  <c r="R158" i="24"/>
  <c r="R157" i="24"/>
  <c r="R160" i="21"/>
  <c r="R159" i="21"/>
  <c r="R158" i="21"/>
  <c r="R157" i="21"/>
  <c r="R158" i="29"/>
  <c r="Q160" i="30"/>
  <c r="Q158" i="30"/>
  <c r="Q157" i="30"/>
  <c r="Q159" i="30"/>
  <c r="Q160" i="28"/>
  <c r="Q158" i="28"/>
  <c r="Q157" i="28"/>
  <c r="Q159" i="28"/>
  <c r="Q160" i="22"/>
  <c r="Q158" i="22"/>
  <c r="Q157" i="22"/>
  <c r="Q159" i="22"/>
  <c r="Q160" i="27"/>
  <c r="Q157" i="27"/>
  <c r="Q159" i="27"/>
  <c r="Q158" i="27"/>
  <c r="Q160" i="24"/>
  <c r="Q159" i="24"/>
  <c r="Q158" i="24"/>
  <c r="Q157" i="24"/>
  <c r="Q160" i="21"/>
  <c r="Q159" i="21"/>
  <c r="Q158" i="21"/>
  <c r="Q157" i="21"/>
  <c r="Q160" i="29"/>
  <c r="Q159" i="29"/>
  <c r="Q158" i="29"/>
  <c r="Q157" i="29"/>
  <c r="Q160" i="25"/>
  <c r="Q159" i="25"/>
  <c r="Q158" i="25"/>
  <c r="Q157" i="25"/>
  <c r="Q160" i="20"/>
  <c r="Q159" i="20"/>
  <c r="Q158" i="20"/>
  <c r="Q157" i="20"/>
  <c r="Q160" i="26"/>
  <c r="Q159" i="26"/>
  <c r="Q158" i="26"/>
  <c r="Q157" i="26"/>
  <c r="Q160" i="23"/>
  <c r="Q159" i="23"/>
  <c r="Q158" i="23"/>
  <c r="Q157" i="23"/>
  <c r="P160" i="22"/>
  <c r="P158" i="22"/>
  <c r="P159" i="22"/>
  <c r="P157" i="22"/>
  <c r="P159" i="26"/>
  <c r="P157" i="26"/>
  <c r="P160" i="26"/>
  <c r="P158" i="26"/>
  <c r="P159" i="24"/>
  <c r="P157" i="24"/>
  <c r="P160" i="24"/>
  <c r="P158" i="24"/>
  <c r="P160" i="20"/>
  <c r="P158" i="20"/>
  <c r="P157" i="20"/>
  <c r="P160" i="30"/>
  <c r="P158" i="30"/>
  <c r="P159" i="30"/>
  <c r="P157" i="30"/>
  <c r="P160" i="28"/>
  <c r="P158" i="28"/>
  <c r="P159" i="28"/>
  <c r="P157" i="28"/>
  <c r="P160" i="23"/>
  <c r="P158" i="23"/>
  <c r="P159" i="23"/>
  <c r="P157" i="23"/>
  <c r="P160" i="21"/>
  <c r="P158" i="21"/>
  <c r="P159" i="21"/>
  <c r="P157" i="21"/>
  <c r="P159" i="20"/>
  <c r="P159" i="29"/>
  <c r="P158" i="29"/>
  <c r="P157" i="29"/>
  <c r="N160" i="26"/>
  <c r="N159" i="26"/>
  <c r="N158" i="26"/>
  <c r="N157" i="26"/>
  <c r="N160" i="21"/>
  <c r="N159" i="21"/>
  <c r="N158" i="21"/>
  <c r="N157" i="21"/>
  <c r="N160" i="28"/>
  <c r="N159" i="28"/>
  <c r="N158" i="28"/>
  <c r="N157" i="28"/>
  <c r="N160" i="22"/>
  <c r="N159" i="22"/>
  <c r="N158" i="22"/>
  <c r="N157" i="22"/>
  <c r="P155" i="22"/>
  <c r="P153" i="22"/>
  <c r="P154" i="22"/>
  <c r="P152" i="22"/>
  <c r="P155" i="30"/>
  <c r="P154" i="30"/>
  <c r="P152" i="30"/>
  <c r="P153" i="30"/>
  <c r="P155" i="27"/>
  <c r="P152" i="27"/>
  <c r="P153" i="27"/>
  <c r="P155" i="24"/>
  <c r="P154" i="24"/>
  <c r="P152" i="24"/>
  <c r="P153" i="24"/>
  <c r="P155" i="20"/>
  <c r="P154" i="20"/>
  <c r="P152" i="20"/>
  <c r="P153" i="20"/>
  <c r="P155" i="25"/>
  <c r="P153" i="25"/>
  <c r="P152" i="25"/>
  <c r="P155" i="21"/>
  <c r="P153" i="21"/>
  <c r="P154" i="21"/>
  <c r="P152" i="21"/>
  <c r="P155" i="29"/>
  <c r="P152" i="29"/>
  <c r="P153" i="29"/>
  <c r="P155" i="26"/>
  <c r="P154" i="26"/>
  <c r="P152" i="26"/>
  <c r="P153" i="26"/>
  <c r="P155" i="23"/>
  <c r="P154" i="23"/>
  <c r="P152" i="23"/>
  <c r="P153" i="23"/>
  <c r="A73" i="20"/>
  <c r="A80" i="20"/>
  <c r="A39" i="29" l="1"/>
  <c r="S279" i="20"/>
  <c r="A45" i="22"/>
  <c r="A48" i="20"/>
  <c r="A50" i="28"/>
  <c r="W280" i="20"/>
  <c r="A317" i="25"/>
  <c r="S278" i="20"/>
  <c r="A308" i="21"/>
  <c r="A45" i="30"/>
  <c r="A45" i="26"/>
  <c r="A43" i="28"/>
  <c r="A43" i="21"/>
  <c r="A43" i="30"/>
  <c r="A313" i="25"/>
  <c r="A313" i="24"/>
  <c r="A75" i="24"/>
  <c r="AB280" i="20"/>
  <c r="A304" i="24"/>
  <c r="A312" i="22"/>
  <c r="A312" i="21"/>
  <c r="A74" i="28"/>
  <c r="A79" i="22"/>
  <c r="A79" i="24"/>
  <c r="A314" i="24"/>
  <c r="A314" i="27"/>
  <c r="A307" i="25"/>
  <c r="A309" i="26"/>
  <c r="A74" i="21"/>
  <c r="A72" i="30"/>
  <c r="A81" i="21"/>
  <c r="A317" i="21"/>
  <c r="A306" i="23"/>
  <c r="A306" i="22"/>
  <c r="A31" i="23"/>
  <c r="A307" i="22"/>
  <c r="A308" i="23"/>
  <c r="A308" i="22"/>
  <c r="A36" i="23"/>
  <c r="A49" i="28"/>
  <c r="A62" i="30"/>
  <c r="A63" i="29"/>
  <c r="A312" i="23"/>
  <c r="A73" i="27"/>
  <c r="A79" i="29"/>
  <c r="Q280" i="20"/>
  <c r="Q279" i="20"/>
  <c r="W279" i="20"/>
  <c r="AB279" i="20"/>
  <c r="A32" i="20"/>
  <c r="A38" i="29"/>
  <c r="A38" i="25"/>
  <c r="A50" i="29"/>
  <c r="A49" i="23"/>
  <c r="A50" i="21"/>
  <c r="A50" i="23"/>
  <c r="A50" i="24"/>
  <c r="A50" i="30"/>
  <c r="A63" i="26"/>
  <c r="A60" i="21"/>
  <c r="A60" i="23"/>
  <c r="A62" i="23"/>
  <c r="A60" i="24"/>
  <c r="A75" i="27"/>
  <c r="A72" i="24"/>
  <c r="A72" i="26"/>
  <c r="A84" i="27"/>
  <c r="Y277" i="20"/>
  <c r="A311" i="23"/>
  <c r="A31" i="28"/>
  <c r="A37" i="29"/>
  <c r="A37" i="28"/>
  <c r="A45" i="23"/>
  <c r="A48" i="22"/>
  <c r="A60" i="29"/>
  <c r="A61" i="30"/>
  <c r="A43" i="26"/>
  <c r="A44" i="30"/>
  <c r="A50" i="22"/>
  <c r="A75" i="21"/>
  <c r="A75" i="23"/>
  <c r="A85" i="26"/>
  <c r="A31" i="30"/>
  <c r="A42" i="24"/>
  <c r="A42" i="29"/>
  <c r="A51" i="26"/>
  <c r="A61" i="23"/>
  <c r="A61" i="24"/>
  <c r="A60" i="30"/>
  <c r="A84" i="24"/>
  <c r="A85" i="20"/>
  <c r="A86" i="25"/>
  <c r="A33" i="27"/>
  <c r="A45" i="27"/>
  <c r="A45" i="24"/>
  <c r="A48" i="29"/>
  <c r="A51" i="23"/>
  <c r="A61" i="22"/>
  <c r="A62" i="24"/>
  <c r="A74" i="27"/>
  <c r="A72" i="20"/>
  <c r="A80" i="23"/>
  <c r="A80" i="30"/>
  <c r="A80" i="24"/>
  <c r="A80" i="29"/>
  <c r="A78" i="20"/>
  <c r="A87" i="27"/>
  <c r="A31" i="20"/>
  <c r="A38" i="22"/>
  <c r="A39" i="26"/>
  <c r="A38" i="21"/>
  <c r="A39" i="30"/>
  <c r="A38" i="28"/>
  <c r="A38" i="20"/>
  <c r="A309" i="21"/>
  <c r="A42" i="30"/>
  <c r="A48" i="26"/>
  <c r="A51" i="21"/>
  <c r="A63" i="23"/>
  <c r="A313" i="22"/>
  <c r="A72" i="27"/>
  <c r="A75" i="30"/>
  <c r="A78" i="23"/>
  <c r="A78" i="22"/>
  <c r="A78" i="24"/>
  <c r="A86" i="27"/>
  <c r="Y279" i="20"/>
  <c r="A61" i="26"/>
  <c r="A306" i="24"/>
  <c r="A306" i="25"/>
  <c r="A36" i="22"/>
  <c r="A37" i="21"/>
  <c r="A37" i="23"/>
  <c r="A36" i="28"/>
  <c r="A38" i="26"/>
  <c r="A44" i="21"/>
  <c r="A42" i="22"/>
  <c r="A44" i="22"/>
  <c r="A309" i="24"/>
  <c r="A43" i="23"/>
  <c r="A309" i="23"/>
  <c r="T277" i="20"/>
  <c r="T278" i="20"/>
  <c r="A309" i="22"/>
  <c r="A309" i="20"/>
  <c r="A43" i="22"/>
  <c r="A43" i="24"/>
  <c r="A44" i="20"/>
  <c r="A309" i="25"/>
  <c r="A309" i="27"/>
  <c r="A309" i="29"/>
  <c r="A48" i="24"/>
  <c r="A49" i="22"/>
  <c r="A51" i="22"/>
  <c r="A50" i="20"/>
  <c r="U278" i="20"/>
  <c r="U277" i="20"/>
  <c r="A49" i="26"/>
  <c r="A50" i="25"/>
  <c r="A50" i="26"/>
  <c r="W278" i="20"/>
  <c r="A312" i="20"/>
  <c r="A312" i="25"/>
  <c r="A312" i="24"/>
  <c r="A63" i="25"/>
  <c r="A63" i="30"/>
  <c r="A62" i="29"/>
  <c r="A312" i="27"/>
  <c r="X277" i="20"/>
  <c r="X278" i="20"/>
  <c r="A313" i="23"/>
  <c r="A81" i="20"/>
  <c r="A78" i="27"/>
  <c r="A78" i="28"/>
  <c r="A78" i="30"/>
  <c r="A87" i="20"/>
  <c r="A84" i="20"/>
  <c r="A78" i="29"/>
  <c r="A39" i="28"/>
  <c r="A48" i="28"/>
  <c r="A60" i="28"/>
  <c r="A62" i="28"/>
  <c r="A80" i="28"/>
  <c r="A30" i="27"/>
  <c r="A36" i="27"/>
  <c r="A39" i="27"/>
  <c r="A48" i="27"/>
  <c r="A50" i="27"/>
  <c r="A42" i="26"/>
  <c r="A36" i="25"/>
  <c r="A39" i="25"/>
  <c r="A73" i="25"/>
  <c r="A78" i="25"/>
  <c r="A13" i="30"/>
  <c r="A49" i="30"/>
  <c r="A38" i="30"/>
  <c r="A37" i="30"/>
  <c r="A43" i="29"/>
  <c r="A87" i="29"/>
  <c r="A30" i="28"/>
  <c r="A51" i="28"/>
  <c r="A37" i="27"/>
  <c r="A60" i="27"/>
  <c r="A63" i="27"/>
  <c r="A84" i="26"/>
  <c r="A72" i="25"/>
  <c r="A79" i="25"/>
  <c r="A87" i="25"/>
  <c r="A43" i="25"/>
  <c r="A84" i="25"/>
  <c r="A75" i="25"/>
  <c r="A60" i="25"/>
  <c r="A62" i="25"/>
  <c r="A61" i="25"/>
  <c r="A48" i="25"/>
  <c r="A49" i="25"/>
  <c r="A37" i="25"/>
  <c r="A33" i="25"/>
  <c r="A37" i="24"/>
  <c r="A38" i="24"/>
  <c r="A51" i="24"/>
  <c r="A44" i="24"/>
  <c r="A87" i="23"/>
  <c r="A48" i="23"/>
  <c r="A42" i="23"/>
  <c r="A39" i="23"/>
  <c r="A87" i="22"/>
  <c r="A80" i="22"/>
  <c r="A63" i="22"/>
  <c r="A39" i="22"/>
  <c r="A37" i="22"/>
  <c r="A32" i="22"/>
  <c r="A13" i="22"/>
  <c r="A80" i="21"/>
  <c r="A62" i="21"/>
  <c r="A48" i="21"/>
  <c r="A42" i="21"/>
  <c r="A45" i="21"/>
  <c r="A79" i="20"/>
  <c r="A75" i="20"/>
  <c r="A74" i="20"/>
  <c r="A60" i="20"/>
  <c r="A62" i="20"/>
  <c r="A49" i="20"/>
  <c r="A43" i="20"/>
  <c r="A42" i="20"/>
  <c r="A39" i="20"/>
  <c r="A30" i="20"/>
  <c r="A33" i="20"/>
  <c r="A85" i="27"/>
  <c r="A84" i="21"/>
  <c r="A85" i="25"/>
  <c r="A81" i="23"/>
  <c r="A81" i="28"/>
  <c r="A81" i="30"/>
  <c r="A79" i="21"/>
  <c r="A81" i="22"/>
  <c r="A81" i="24"/>
  <c r="A81" i="29"/>
  <c r="A81" i="25"/>
  <c r="X280" i="20"/>
  <c r="X279" i="20"/>
  <c r="A313" i="21"/>
  <c r="A62" i="22"/>
  <c r="A62" i="26"/>
  <c r="A61" i="21"/>
  <c r="A63" i="21"/>
  <c r="A63" i="28"/>
  <c r="A62" i="27"/>
  <c r="A61" i="20"/>
  <c r="A63" i="20"/>
  <c r="A60" i="22"/>
  <c r="A60" i="26"/>
  <c r="A63" i="24"/>
  <c r="A61" i="28"/>
  <c r="A51" i="20"/>
  <c r="A49" i="27"/>
  <c r="A51" i="27"/>
  <c r="A49" i="29"/>
  <c r="A51" i="29"/>
  <c r="A51" i="25"/>
  <c r="A49" i="21"/>
  <c r="A49" i="24"/>
  <c r="A51" i="30"/>
  <c r="A42" i="25"/>
  <c r="A42" i="27"/>
  <c r="A44" i="25"/>
  <c r="A43" i="27"/>
  <c r="A44" i="23"/>
  <c r="A45" i="29"/>
  <c r="A45" i="25"/>
  <c r="A44" i="27"/>
  <c r="A45" i="20"/>
  <c r="T280" i="20"/>
  <c r="T279" i="20"/>
  <c r="A39" i="21"/>
  <c r="A37" i="20"/>
  <c r="A15" i="25"/>
  <c r="A12" i="25"/>
  <c r="A13" i="27"/>
  <c r="A30" i="22"/>
  <c r="A32" i="27"/>
  <c r="A31" i="25"/>
  <c r="A30" i="30"/>
  <c r="A31" i="22"/>
  <c r="A31" i="27"/>
  <c r="A30" i="25"/>
  <c r="A32" i="25"/>
  <c r="A12" i="26"/>
  <c r="A12" i="24"/>
  <c r="A14" i="25"/>
  <c r="A12" i="27"/>
  <c r="A14" i="30"/>
  <c r="A14" i="28"/>
  <c r="A15" i="24"/>
  <c r="A15" i="23"/>
  <c r="A14" i="29"/>
  <c r="A12" i="30"/>
  <c r="A12" i="22"/>
  <c r="A14" i="21"/>
  <c r="A14" i="20"/>
  <c r="A13" i="23"/>
  <c r="A13" i="20"/>
  <c r="A13" i="24"/>
  <c r="A14" i="27"/>
  <c r="A15" i="30"/>
  <c r="A13" i="28"/>
  <c r="A12" i="29"/>
  <c r="A13" i="25"/>
  <c r="A15" i="29"/>
  <c r="A15" i="27"/>
  <c r="A14" i="23"/>
  <c r="A12" i="23"/>
  <c r="A12" i="20"/>
  <c r="A15" i="20"/>
  <c r="A14" i="24"/>
  <c r="A15" i="22"/>
  <c r="A15" i="28"/>
  <c r="A13" i="21"/>
  <c r="A15" i="21"/>
  <c r="A13" i="26"/>
  <c r="A15" i="26"/>
  <c r="A13" i="29"/>
  <c r="A14" i="22"/>
  <c r="A12" i="28"/>
  <c r="A12" i="21"/>
  <c r="A14" i="26"/>
  <c r="R152" i="19"/>
  <c r="D3" i="2"/>
  <c r="D9" i="2"/>
  <c r="F154" i="19"/>
  <c r="F155" i="19"/>
  <c r="F153" i="19" l="1"/>
  <c r="O154" i="19" s="1"/>
  <c r="F152" i="19"/>
  <c r="N155" i="19" s="1"/>
  <c r="P155" i="19"/>
  <c r="P154" i="19"/>
  <c r="Q152" i="19"/>
  <c r="Q154" i="19"/>
  <c r="P152" i="19"/>
  <c r="Q153" i="19"/>
  <c r="Q155" i="19"/>
  <c r="P153" i="19"/>
  <c r="N152" i="19" l="1"/>
  <c r="N154" i="19"/>
  <c r="A8" i="19" s="1"/>
  <c r="N153" i="19"/>
  <c r="O155" i="19"/>
  <c r="A9" i="19" s="1"/>
  <c r="O152" i="19"/>
  <c r="A6" i="19" s="1"/>
  <c r="O154" i="23"/>
  <c r="O152" i="23"/>
  <c r="O153" i="23"/>
  <c r="O155" i="23"/>
  <c r="O155" i="29"/>
  <c r="O154" i="29"/>
  <c r="O152" i="29"/>
  <c r="O153" i="29"/>
  <c r="O154" i="22"/>
  <c r="O152" i="22"/>
  <c r="O153" i="22"/>
  <c r="O155" i="22"/>
  <c r="O154" i="26"/>
  <c r="O152" i="26"/>
  <c r="O153" i="26"/>
  <c r="O155" i="26"/>
  <c r="O154" i="28"/>
  <c r="O152" i="28"/>
  <c r="O155" i="28"/>
  <c r="O153" i="28"/>
  <c r="O155" i="20"/>
  <c r="O152" i="20"/>
  <c r="O154" i="20"/>
  <c r="O153" i="20"/>
  <c r="O154" i="24"/>
  <c r="O152" i="24"/>
  <c r="O155" i="24"/>
  <c r="O153" i="24"/>
  <c r="O154" i="21"/>
  <c r="O152" i="21"/>
  <c r="O153" i="21"/>
  <c r="O155" i="21"/>
  <c r="O155" i="25"/>
  <c r="O154" i="25"/>
  <c r="O152" i="25"/>
  <c r="O153" i="25"/>
  <c r="O155" i="27"/>
  <c r="O154" i="27"/>
  <c r="O152" i="27"/>
  <c r="O153" i="27"/>
  <c r="O154" i="30"/>
  <c r="O152" i="30"/>
  <c r="O153" i="30"/>
  <c r="O155" i="30"/>
  <c r="O153" i="19"/>
  <c r="N154" i="20"/>
  <c r="N152" i="20"/>
  <c r="N155" i="20"/>
  <c r="N153" i="20"/>
  <c r="N155" i="22"/>
  <c r="N152" i="22"/>
  <c r="N154" i="22"/>
  <c r="N153" i="22"/>
  <c r="N155" i="28"/>
  <c r="N152" i="28"/>
  <c r="A6" i="28" s="1"/>
  <c r="N154" i="28"/>
  <c r="N153" i="28"/>
  <c r="A7" i="28" s="1"/>
  <c r="N155" i="24"/>
  <c r="N154" i="24"/>
  <c r="A8" i="24" s="1"/>
  <c r="N152" i="24"/>
  <c r="A6" i="24" s="1"/>
  <c r="N153" i="24"/>
  <c r="A7" i="24" s="1"/>
  <c r="N154" i="27"/>
  <c r="A8" i="27" s="1"/>
  <c r="N155" i="27"/>
  <c r="A9" i="27" s="1"/>
  <c r="N153" i="27"/>
  <c r="A7" i="27" s="1"/>
  <c r="N152" i="27"/>
  <c r="N155" i="30"/>
  <c r="A9" i="30" s="1"/>
  <c r="N153" i="30"/>
  <c r="A7" i="30" s="1"/>
  <c r="N154" i="30"/>
  <c r="N152" i="30"/>
  <c r="A6" i="30" s="1"/>
  <c r="N155" i="21"/>
  <c r="A9" i="21" s="1"/>
  <c r="N154" i="21"/>
  <c r="A8" i="21" s="1"/>
  <c r="N152" i="21"/>
  <c r="A6" i="21" s="1"/>
  <c r="N153" i="21"/>
  <c r="N154" i="25"/>
  <c r="A8" i="25" s="1"/>
  <c r="N153" i="25"/>
  <c r="N152" i="25"/>
  <c r="N155" i="25"/>
  <c r="A9" i="25" s="1"/>
  <c r="N155" i="23"/>
  <c r="A9" i="23" s="1"/>
  <c r="N154" i="23"/>
  <c r="A8" i="23" s="1"/>
  <c r="N152" i="23"/>
  <c r="A6" i="23" s="1"/>
  <c r="N153" i="23"/>
  <c r="N155" i="26"/>
  <c r="A9" i="26" s="1"/>
  <c r="N152" i="26"/>
  <c r="N154" i="26"/>
  <c r="N153" i="26"/>
  <c r="N154" i="29"/>
  <c r="A8" i="29" s="1"/>
  <c r="N155" i="29"/>
  <c r="A9" i="29" s="1"/>
  <c r="N153" i="29"/>
  <c r="A7" i="29" s="1"/>
  <c r="N152" i="29"/>
  <c r="P185" i="19"/>
  <c r="P183" i="19"/>
  <c r="P186" i="19"/>
  <c r="P184" i="19"/>
  <c r="A9" i="22" l="1"/>
  <c r="A6" i="26"/>
  <c r="A6" i="29"/>
  <c r="A7" i="26"/>
  <c r="A7" i="23"/>
  <c r="A7" i="21"/>
  <c r="A6" i="27"/>
  <c r="A7" i="22"/>
  <c r="A7" i="19"/>
  <c r="A7" i="25"/>
  <c r="A6" i="22"/>
  <c r="A7" i="20"/>
  <c r="A6" i="20"/>
  <c r="A8" i="26"/>
  <c r="A6" i="25"/>
  <c r="A8" i="30"/>
  <c r="A9" i="24"/>
  <c r="A8" i="28"/>
  <c r="A9" i="28"/>
  <c r="A8" i="22"/>
  <c r="A9" i="20"/>
  <c r="A8" i="20"/>
  <c r="G71" i="27" l="1"/>
  <c r="A288" i="27" s="1"/>
  <c r="G71" i="26"/>
  <c r="A288" i="26" s="1"/>
  <c r="G71" i="28"/>
  <c r="A288" i="28" s="1"/>
  <c r="G71" i="30"/>
  <c r="A288" i="30" s="1"/>
  <c r="G71" i="29"/>
  <c r="A288" i="29" s="1"/>
  <c r="M43" i="4"/>
  <c r="K43" i="4"/>
  <c r="I43" i="4"/>
  <c r="G43" i="4"/>
  <c r="E43" i="4"/>
  <c r="C43" i="4"/>
  <c r="M104" i="10"/>
  <c r="K104" i="10"/>
  <c r="I104" i="10"/>
  <c r="G104" i="10"/>
  <c r="E104" i="10"/>
  <c r="C104" i="10"/>
  <c r="M124" i="14"/>
  <c r="K124" i="14"/>
  <c r="I124" i="14"/>
  <c r="G124" i="14"/>
  <c r="E124" i="14"/>
  <c r="C124" i="14"/>
  <c r="M53" i="16"/>
  <c r="K53" i="16"/>
  <c r="I53" i="16"/>
  <c r="G53" i="16"/>
  <c r="E53" i="16"/>
  <c r="C53" i="16"/>
  <c r="M50" i="17"/>
  <c r="K50" i="17"/>
  <c r="I50" i="17"/>
  <c r="G50" i="17"/>
  <c r="E50" i="17"/>
  <c r="C50" i="17"/>
  <c r="M78" i="18"/>
  <c r="K78" i="18"/>
  <c r="I78" i="18"/>
  <c r="G78" i="18"/>
  <c r="E78" i="18"/>
  <c r="C78" i="18"/>
  <c r="M1" i="18"/>
  <c r="K1" i="18"/>
  <c r="I1" i="18"/>
  <c r="G1" i="18"/>
  <c r="E1" i="18"/>
  <c r="C1" i="18"/>
  <c r="M1" i="17"/>
  <c r="K1" i="17"/>
  <c r="I1" i="17"/>
  <c r="G1" i="17"/>
  <c r="E1" i="17"/>
  <c r="C1" i="17"/>
  <c r="M1" i="16"/>
  <c r="K1" i="16"/>
  <c r="I1" i="16"/>
  <c r="G1" i="16"/>
  <c r="E1" i="16"/>
  <c r="C1" i="16"/>
  <c r="M1" i="15"/>
  <c r="K1" i="15"/>
  <c r="I1" i="15"/>
  <c r="G1" i="15"/>
  <c r="E1" i="15"/>
  <c r="C1" i="15"/>
  <c r="M1" i="14"/>
  <c r="K1" i="14"/>
  <c r="I1" i="14"/>
  <c r="G1" i="14"/>
  <c r="E1" i="14"/>
  <c r="C1" i="14"/>
  <c r="M1" i="10"/>
  <c r="K1" i="10"/>
  <c r="I1" i="10"/>
  <c r="G1" i="10"/>
  <c r="E1" i="10"/>
  <c r="C1" i="10"/>
  <c r="M1" i="13"/>
  <c r="K1" i="13"/>
  <c r="I1" i="13"/>
  <c r="G1" i="13"/>
  <c r="E1" i="13"/>
  <c r="C1" i="13"/>
  <c r="M1" i="11"/>
  <c r="K1" i="11"/>
  <c r="I1" i="11"/>
  <c r="G1" i="11"/>
  <c r="E1" i="11"/>
  <c r="C1" i="11"/>
  <c r="M1" i="9"/>
  <c r="K1" i="9"/>
  <c r="I1" i="9"/>
  <c r="G1" i="9"/>
  <c r="E1" i="9"/>
  <c r="C1" i="9"/>
  <c r="M1" i="8"/>
  <c r="K1" i="8"/>
  <c r="I1" i="8"/>
  <c r="G1" i="8"/>
  <c r="E1" i="8"/>
  <c r="C1" i="8"/>
  <c r="M1" i="7"/>
  <c r="K1" i="7"/>
  <c r="I1" i="7"/>
  <c r="G1" i="7"/>
  <c r="E1" i="7"/>
  <c r="C1" i="7"/>
  <c r="M1" i="6"/>
  <c r="K1" i="6"/>
  <c r="I1" i="6"/>
  <c r="G1" i="6"/>
  <c r="E1" i="6"/>
  <c r="C1" i="6"/>
  <c r="M1" i="4"/>
  <c r="K1" i="4"/>
  <c r="I1" i="4"/>
  <c r="G1" i="4"/>
  <c r="E1" i="4"/>
  <c r="C1" i="4"/>
  <c r="M1" i="3"/>
  <c r="K1" i="3"/>
  <c r="I1" i="3"/>
  <c r="G1" i="3"/>
  <c r="E1" i="3"/>
  <c r="C1" i="3"/>
  <c r="M1" i="2"/>
  <c r="K1" i="2"/>
  <c r="I1" i="2"/>
  <c r="G1" i="2"/>
  <c r="E1" i="2"/>
  <c r="C1" i="2"/>
  <c r="Y278" i="29" l="1"/>
  <c r="Y277" i="29"/>
  <c r="Y278" i="28"/>
  <c r="Y277" i="28"/>
  <c r="Y278" i="27"/>
  <c r="Y277" i="27"/>
  <c r="Y278" i="30"/>
  <c r="Y277" i="30"/>
  <c r="Y277" i="26"/>
  <c r="Y278" i="26"/>
  <c r="Y280" i="29"/>
  <c r="Y279" i="29"/>
  <c r="Y280" i="28"/>
  <c r="Y279" i="28"/>
  <c r="Y280" i="27"/>
  <c r="Y279" i="27"/>
  <c r="Y280" i="30"/>
  <c r="Y279" i="30"/>
  <c r="Y280" i="26"/>
  <c r="Y279" i="26"/>
  <c r="G71" i="25"/>
  <c r="A288" i="25" s="1"/>
  <c r="H71" i="30"/>
  <c r="A71" i="30" s="1"/>
  <c r="H71" i="29"/>
  <c r="A71" i="29" s="1"/>
  <c r="H71" i="28"/>
  <c r="A71" i="28" s="1"/>
  <c r="H71" i="26"/>
  <c r="A71" i="26" s="1"/>
  <c r="H71" i="27"/>
  <c r="A71" i="27" s="1"/>
  <c r="D28" i="4"/>
  <c r="D23" i="4"/>
  <c r="D16" i="4"/>
  <c r="D9" i="4"/>
  <c r="D3" i="4"/>
  <c r="Y278" i="25" l="1"/>
  <c r="Y277" i="25"/>
  <c r="Y280" i="25"/>
  <c r="Y279" i="25"/>
  <c r="F173" i="19"/>
  <c r="R169" i="19" s="1"/>
  <c r="F172" i="19"/>
  <c r="Q169" i="19" s="1"/>
  <c r="F171" i="19"/>
  <c r="P171" i="19" s="1"/>
  <c r="F170" i="19"/>
  <c r="O171" i="19" s="1"/>
  <c r="F169" i="19"/>
  <c r="N172" i="19" s="1"/>
  <c r="Q171" i="19"/>
  <c r="N169" i="19"/>
  <c r="R172" i="19"/>
  <c r="H71" i="25"/>
  <c r="A71" i="25" s="1"/>
  <c r="G5" i="1"/>
  <c r="F5" i="1"/>
  <c r="D5" i="1"/>
  <c r="H5" i="1"/>
  <c r="D33" i="4"/>
  <c r="D34" i="4" s="1"/>
  <c r="D35" i="4" s="1"/>
  <c r="B5" i="1" s="1"/>
  <c r="I5" i="1"/>
  <c r="K5" i="1"/>
  <c r="L5" i="1"/>
  <c r="M5" i="1"/>
  <c r="J5" i="1"/>
  <c r="E5" i="1"/>
  <c r="C5" i="1"/>
  <c r="R171" i="19" l="1"/>
  <c r="R170" i="19"/>
  <c r="Q170" i="19"/>
  <c r="P170" i="19"/>
  <c r="P172" i="19"/>
  <c r="O172" i="19"/>
  <c r="O170" i="19"/>
  <c r="N171" i="19"/>
  <c r="O169" i="19"/>
  <c r="P169" i="19"/>
  <c r="J305" i="28"/>
  <c r="J305" i="26"/>
  <c r="J305" i="25"/>
  <c r="J305" i="23"/>
  <c r="J305" i="19"/>
  <c r="J305" i="30"/>
  <c r="J305" i="29"/>
  <c r="J305" i="27"/>
  <c r="J305" i="24"/>
  <c r="J305" i="22"/>
  <c r="J305" i="21"/>
  <c r="J305" i="20"/>
  <c r="L305" i="28"/>
  <c r="L305" i="26"/>
  <c r="L305" i="25"/>
  <c r="L305" i="23"/>
  <c r="L305" i="19"/>
  <c r="L305" i="30"/>
  <c r="L305" i="29"/>
  <c r="L305" i="27"/>
  <c r="L305" i="24"/>
  <c r="L305" i="22"/>
  <c r="L305" i="21"/>
  <c r="L305" i="20"/>
  <c r="I305" i="30"/>
  <c r="I305" i="29"/>
  <c r="I305" i="27"/>
  <c r="I305" i="24"/>
  <c r="I305" i="22"/>
  <c r="I305" i="21"/>
  <c r="I305" i="20"/>
  <c r="I305" i="28"/>
  <c r="I305" i="26"/>
  <c r="I305" i="25"/>
  <c r="I305" i="23"/>
  <c r="I305" i="19"/>
  <c r="H305" i="28"/>
  <c r="H305" i="26"/>
  <c r="H305" i="25"/>
  <c r="H305" i="23"/>
  <c r="H305" i="19"/>
  <c r="H305" i="30"/>
  <c r="H305" i="29"/>
  <c r="H305" i="27"/>
  <c r="H305" i="24"/>
  <c r="H305" i="22"/>
  <c r="H305" i="21"/>
  <c r="H305" i="20"/>
  <c r="M305" i="30"/>
  <c r="M305" i="29"/>
  <c r="M305" i="27"/>
  <c r="M305" i="24"/>
  <c r="M305" i="22"/>
  <c r="M305" i="21"/>
  <c r="M305" i="20"/>
  <c r="M305" i="28"/>
  <c r="M305" i="26"/>
  <c r="M305" i="25"/>
  <c r="M305" i="23"/>
  <c r="M305" i="19"/>
  <c r="K305" i="30"/>
  <c r="K305" i="29"/>
  <c r="K305" i="27"/>
  <c r="K305" i="24"/>
  <c r="K305" i="22"/>
  <c r="K305" i="21"/>
  <c r="K305" i="20"/>
  <c r="K305" i="28"/>
  <c r="K305" i="26"/>
  <c r="K305" i="25"/>
  <c r="K305" i="23"/>
  <c r="K305" i="19"/>
  <c r="Q172" i="19"/>
  <c r="A21" i="19" s="1"/>
  <c r="E305" i="29"/>
  <c r="E305" i="28"/>
  <c r="E305" i="27"/>
  <c r="E305" i="25"/>
  <c r="E305" i="23"/>
  <c r="E305" i="30"/>
  <c r="E305" i="26"/>
  <c r="E305" i="24"/>
  <c r="E305" i="22"/>
  <c r="E305" i="21"/>
  <c r="E305" i="20"/>
  <c r="E305" i="19"/>
  <c r="D305" i="30"/>
  <c r="D305" i="26"/>
  <c r="D305" i="24"/>
  <c r="D305" i="22"/>
  <c r="D305" i="21"/>
  <c r="D305" i="20"/>
  <c r="D305" i="19"/>
  <c r="D305" i="29"/>
  <c r="D305" i="28"/>
  <c r="D305" i="27"/>
  <c r="D305" i="25"/>
  <c r="D305" i="23"/>
  <c r="G305" i="29"/>
  <c r="G305" i="28"/>
  <c r="G305" i="27"/>
  <c r="G305" i="25"/>
  <c r="G305" i="23"/>
  <c r="G305" i="30"/>
  <c r="G305" i="26"/>
  <c r="G305" i="24"/>
  <c r="G305" i="22"/>
  <c r="G305" i="21"/>
  <c r="G305" i="20"/>
  <c r="G305" i="19"/>
  <c r="C305" i="29"/>
  <c r="C305" i="28"/>
  <c r="C305" i="27"/>
  <c r="C305" i="25"/>
  <c r="C305" i="23"/>
  <c r="C305" i="30"/>
  <c r="C305" i="26"/>
  <c r="C305" i="24"/>
  <c r="C305" i="22"/>
  <c r="C305" i="21"/>
  <c r="C305" i="20"/>
  <c r="G17" i="20"/>
  <c r="A279" i="20" s="1"/>
  <c r="C305" i="19"/>
  <c r="F305" i="30"/>
  <c r="F305" i="26"/>
  <c r="F305" i="24"/>
  <c r="F305" i="22"/>
  <c r="F305" i="21"/>
  <c r="F305" i="20"/>
  <c r="F305" i="19"/>
  <c r="F305" i="29"/>
  <c r="F305" i="28"/>
  <c r="F305" i="27"/>
  <c r="F305" i="25"/>
  <c r="F305" i="23"/>
  <c r="A305" i="23" s="1"/>
  <c r="R172" i="20"/>
  <c r="R170" i="20"/>
  <c r="R171" i="20"/>
  <c r="R169" i="20"/>
  <c r="R172" i="22"/>
  <c r="R169" i="22"/>
  <c r="R171" i="22"/>
  <c r="R170" i="22"/>
  <c r="R172" i="24"/>
  <c r="R169" i="24"/>
  <c r="R171" i="24"/>
  <c r="R170" i="24"/>
  <c r="R172" i="28"/>
  <c r="R169" i="28"/>
  <c r="R171" i="28"/>
  <c r="R170" i="28"/>
  <c r="R171" i="25"/>
  <c r="R169" i="25"/>
  <c r="R172" i="25"/>
  <c r="R170" i="25"/>
  <c r="R172" i="30"/>
  <c r="R170" i="30"/>
  <c r="R169" i="30"/>
  <c r="R171" i="30"/>
  <c r="R172" i="21"/>
  <c r="R170" i="21"/>
  <c r="R169" i="21"/>
  <c r="R171" i="21"/>
  <c r="R172" i="23"/>
  <c r="R169" i="23"/>
  <c r="R171" i="23"/>
  <c r="R170" i="23"/>
  <c r="R172" i="27"/>
  <c r="R170" i="27"/>
  <c r="R171" i="27"/>
  <c r="R169" i="27"/>
  <c r="R172" i="29"/>
  <c r="R170" i="29"/>
  <c r="R171" i="29"/>
  <c r="R169" i="29"/>
  <c r="R172" i="26"/>
  <c r="R170" i="26"/>
  <c r="R169" i="26"/>
  <c r="R171" i="26"/>
  <c r="Q172" i="20"/>
  <c r="Q171" i="20"/>
  <c r="Q170" i="20"/>
  <c r="Q169" i="20"/>
  <c r="Q172" i="25"/>
  <c r="Q171" i="25"/>
  <c r="Q170" i="25"/>
  <c r="Q169" i="25"/>
  <c r="Q172" i="30"/>
  <c r="Q170" i="30"/>
  <c r="Q169" i="30"/>
  <c r="Q171" i="30"/>
  <c r="Q172" i="23"/>
  <c r="Q170" i="23"/>
  <c r="Q171" i="23"/>
  <c r="Q169" i="23"/>
  <c r="Q172" i="26"/>
  <c r="Q170" i="26"/>
  <c r="Q171" i="26"/>
  <c r="Q169" i="26"/>
  <c r="Q172" i="29"/>
  <c r="Q171" i="29"/>
  <c r="Q170" i="29"/>
  <c r="Q169" i="29"/>
  <c r="Q172" i="22"/>
  <c r="Q171" i="22"/>
  <c r="Q169" i="22"/>
  <c r="Q170" i="22"/>
  <c r="Q172" i="27"/>
  <c r="Q171" i="27"/>
  <c r="Q170" i="27"/>
  <c r="Q169" i="27"/>
  <c r="Q172" i="21"/>
  <c r="Q170" i="21"/>
  <c r="Q171" i="21"/>
  <c r="Q169" i="21"/>
  <c r="Q172" i="24"/>
  <c r="Q170" i="24"/>
  <c r="Q171" i="24"/>
  <c r="Q169" i="24"/>
  <c r="Q172" i="28"/>
  <c r="Q170" i="28"/>
  <c r="Q171" i="28"/>
  <c r="Q169" i="28"/>
  <c r="P172" i="20"/>
  <c r="P171" i="20"/>
  <c r="P170" i="20"/>
  <c r="P169" i="20"/>
  <c r="P172" i="22"/>
  <c r="P169" i="22"/>
  <c r="P170" i="22"/>
  <c r="P171" i="22"/>
  <c r="P172" i="25"/>
  <c r="P171" i="25"/>
  <c r="P170" i="25"/>
  <c r="P169" i="25"/>
  <c r="P172" i="24"/>
  <c r="P169" i="24"/>
  <c r="P170" i="24"/>
  <c r="P171" i="24"/>
  <c r="P172" i="28"/>
  <c r="P169" i="28"/>
  <c r="P170" i="28"/>
  <c r="P171" i="28"/>
  <c r="P172" i="30"/>
  <c r="P169" i="30"/>
  <c r="P170" i="30"/>
  <c r="P171" i="30"/>
  <c r="P172" i="21"/>
  <c r="P169" i="21"/>
  <c r="P170" i="21"/>
  <c r="P171" i="21"/>
  <c r="P172" i="23"/>
  <c r="P169" i="23"/>
  <c r="P170" i="23"/>
  <c r="P171" i="23"/>
  <c r="P172" i="27"/>
  <c r="P171" i="27"/>
  <c r="P170" i="27"/>
  <c r="P169" i="27"/>
  <c r="P172" i="26"/>
  <c r="P169" i="26"/>
  <c r="P170" i="26"/>
  <c r="P171" i="26"/>
  <c r="P169" i="29"/>
  <c r="P172" i="29"/>
  <c r="P171" i="29"/>
  <c r="P170" i="29"/>
  <c r="O172" i="20"/>
  <c r="O169" i="20"/>
  <c r="O170" i="20"/>
  <c r="O171" i="20"/>
  <c r="O172" i="22"/>
  <c r="O169" i="22"/>
  <c r="O171" i="22"/>
  <c r="O170" i="22"/>
  <c r="O172" i="25"/>
  <c r="O169" i="25"/>
  <c r="O170" i="25"/>
  <c r="O171" i="25"/>
  <c r="O172" i="24"/>
  <c r="O169" i="24"/>
  <c r="O171" i="24"/>
  <c r="O170" i="24"/>
  <c r="O172" i="28"/>
  <c r="O169" i="28"/>
  <c r="O170" i="28"/>
  <c r="O171" i="28"/>
  <c r="O170" i="30"/>
  <c r="O169" i="30"/>
  <c r="O171" i="30"/>
  <c r="O172" i="30"/>
  <c r="O172" i="21"/>
  <c r="O169" i="21"/>
  <c r="O170" i="21"/>
  <c r="O171" i="21"/>
  <c r="O172" i="23"/>
  <c r="O169" i="23"/>
  <c r="O171" i="23"/>
  <c r="O170" i="23"/>
  <c r="O172" i="27"/>
  <c r="O169" i="27"/>
  <c r="O170" i="27"/>
  <c r="O171" i="27"/>
  <c r="O172" i="26"/>
  <c r="O169" i="26"/>
  <c r="O170" i="26"/>
  <c r="O171" i="26"/>
  <c r="O172" i="29"/>
  <c r="O169" i="29"/>
  <c r="O171" i="29"/>
  <c r="O170" i="29"/>
  <c r="N172" i="22"/>
  <c r="A21" i="22" s="1"/>
  <c r="N170" i="22"/>
  <c r="N169" i="22"/>
  <c r="N171" i="22"/>
  <c r="N172" i="25"/>
  <c r="A21" i="25" s="1"/>
  <c r="N170" i="25"/>
  <c r="N169" i="25"/>
  <c r="N171" i="25"/>
  <c r="N172" i="20"/>
  <c r="A21" i="20" s="1"/>
  <c r="N169" i="20"/>
  <c r="A18" i="20" s="1"/>
  <c r="N170" i="20"/>
  <c r="A19" i="20" s="1"/>
  <c r="N171" i="20"/>
  <c r="N172" i="26"/>
  <c r="A21" i="26" s="1"/>
  <c r="N170" i="26"/>
  <c r="N169" i="26"/>
  <c r="N171" i="26"/>
  <c r="N171" i="29"/>
  <c r="A20" i="29" s="1"/>
  <c r="N172" i="29"/>
  <c r="N170" i="29"/>
  <c r="N169" i="29"/>
  <c r="B305" i="30"/>
  <c r="B305" i="29"/>
  <c r="B305" i="27"/>
  <c r="B305" i="26"/>
  <c r="B305" i="25"/>
  <c r="B305" i="22"/>
  <c r="B305" i="20"/>
  <c r="B305" i="28"/>
  <c r="B305" i="24"/>
  <c r="B305" i="23"/>
  <c r="B305" i="21"/>
  <c r="B305" i="19"/>
  <c r="N172" i="21"/>
  <c r="A21" i="21" s="1"/>
  <c r="N169" i="21"/>
  <c r="N171" i="21"/>
  <c r="N170" i="21"/>
  <c r="N172" i="23"/>
  <c r="A21" i="23" s="1"/>
  <c r="N169" i="23"/>
  <c r="A18" i="23" s="1"/>
  <c r="N171" i="23"/>
  <c r="N170" i="23"/>
  <c r="N172" i="27"/>
  <c r="A21" i="27" s="1"/>
  <c r="N170" i="27"/>
  <c r="N169" i="27"/>
  <c r="N171" i="27"/>
  <c r="N172" i="24"/>
  <c r="A21" i="24" s="1"/>
  <c r="N169" i="24"/>
  <c r="A18" i="24" s="1"/>
  <c r="N171" i="24"/>
  <c r="A20" i="24" s="1"/>
  <c r="N170" i="24"/>
  <c r="N172" i="28"/>
  <c r="A21" i="28" s="1"/>
  <c r="N169" i="28"/>
  <c r="A18" i="28" s="1"/>
  <c r="N171" i="28"/>
  <c r="N170" i="28"/>
  <c r="N172" i="30"/>
  <c r="N169" i="30"/>
  <c r="N171" i="30"/>
  <c r="N170" i="30"/>
  <c r="N170" i="19"/>
  <c r="A19" i="19" s="1"/>
  <c r="G17" i="28"/>
  <c r="A279" i="28" s="1"/>
  <c r="G17" i="30"/>
  <c r="A279" i="30" s="1"/>
  <c r="G17" i="22"/>
  <c r="A279" i="22" s="1"/>
  <c r="G17" i="24"/>
  <c r="A279" i="24" s="1"/>
  <c r="G17" i="29"/>
  <c r="A279" i="29" s="1"/>
  <c r="G17" i="19"/>
  <c r="A279" i="19" s="1"/>
  <c r="G17" i="21"/>
  <c r="A279" i="21" s="1"/>
  <c r="G17" i="23"/>
  <c r="A279" i="23" s="1"/>
  <c r="G17" i="27"/>
  <c r="A279" i="27" s="1"/>
  <c r="G17" i="26"/>
  <c r="A279" i="26" s="1"/>
  <c r="G17" i="25"/>
  <c r="A279" i="25" s="1"/>
  <c r="F157" i="19"/>
  <c r="F177" i="19"/>
  <c r="D6" i="6"/>
  <c r="D3" i="6"/>
  <c r="F184" i="19"/>
  <c r="F188" i="19"/>
  <c r="F193" i="19"/>
  <c r="F203" i="19"/>
  <c r="D3" i="13"/>
  <c r="F227" i="19"/>
  <c r="F240" i="19"/>
  <c r="F254" i="19"/>
  <c r="F260" i="19"/>
  <c r="F248" i="19"/>
  <c r="F267" i="19"/>
  <c r="D3" i="18"/>
  <c r="A20" i="19" l="1"/>
  <c r="A20" i="30"/>
  <c r="A19" i="29"/>
  <c r="A20" i="28"/>
  <c r="A18" i="27"/>
  <c r="A18" i="26"/>
  <c r="D158" i="13"/>
  <c r="D159" i="13" s="1"/>
  <c r="D160" i="13" s="1"/>
  <c r="B11" i="1" s="1"/>
  <c r="F209" i="19"/>
  <c r="A18" i="19"/>
  <c r="A305" i="30"/>
  <c r="P277" i="23"/>
  <c r="P278" i="23"/>
  <c r="P277" i="19"/>
  <c r="P278" i="19"/>
  <c r="P277" i="20"/>
  <c r="P278" i="20"/>
  <c r="A305" i="24"/>
  <c r="A305" i="25"/>
  <c r="P277" i="24"/>
  <c r="P278" i="24"/>
  <c r="P277" i="21"/>
  <c r="P278" i="21"/>
  <c r="P277" i="22"/>
  <c r="P278" i="22"/>
  <c r="A305" i="20"/>
  <c r="A305" i="22"/>
  <c r="A305" i="26"/>
  <c r="A305" i="28"/>
  <c r="A305" i="29"/>
  <c r="P278" i="26"/>
  <c r="P277" i="26"/>
  <c r="P277" i="30"/>
  <c r="P278" i="30"/>
  <c r="P277" i="25"/>
  <c r="P278" i="25"/>
  <c r="P277" i="27"/>
  <c r="P278" i="27"/>
  <c r="P277" i="29"/>
  <c r="P278" i="29"/>
  <c r="P277" i="28"/>
  <c r="P278" i="28"/>
  <c r="A305" i="27"/>
  <c r="A21" i="30"/>
  <c r="A18" i="25"/>
  <c r="A20" i="23"/>
  <c r="A18" i="22"/>
  <c r="A20" i="21"/>
  <c r="P280" i="26"/>
  <c r="P279" i="26"/>
  <c r="P279" i="30"/>
  <c r="P280" i="30"/>
  <c r="P280" i="25"/>
  <c r="P279" i="25"/>
  <c r="P280" i="27"/>
  <c r="P279" i="27"/>
  <c r="P280" i="29"/>
  <c r="P279" i="29"/>
  <c r="P280" i="28"/>
  <c r="P279" i="28"/>
  <c r="O269" i="19"/>
  <c r="O267" i="19"/>
  <c r="O268" i="19"/>
  <c r="O266" i="19"/>
  <c r="F266" i="19"/>
  <c r="D68" i="18"/>
  <c r="D69" i="18" s="1"/>
  <c r="D70" i="18" s="1"/>
  <c r="B17" i="1" s="1"/>
  <c r="A305" i="21"/>
  <c r="P280" i="21"/>
  <c r="P279" i="21"/>
  <c r="P280" i="22"/>
  <c r="P279" i="22"/>
  <c r="P280" i="23"/>
  <c r="P279" i="23"/>
  <c r="P280" i="24"/>
  <c r="P279" i="24"/>
  <c r="P280" i="20"/>
  <c r="P279" i="20"/>
  <c r="A20" i="27"/>
  <c r="A18" i="21"/>
  <c r="A20" i="20"/>
  <c r="A20" i="25"/>
  <c r="F175" i="19"/>
  <c r="N175" i="19" s="1"/>
  <c r="A18" i="30"/>
  <c r="A20" i="26"/>
  <c r="A19" i="24"/>
  <c r="A19" i="23"/>
  <c r="A18" i="29"/>
  <c r="A19" i="22"/>
  <c r="A19" i="30"/>
  <c r="A19" i="28"/>
  <c r="A19" i="27"/>
  <c r="A19" i="21"/>
  <c r="A21" i="29"/>
  <c r="A19" i="26"/>
  <c r="A19" i="25"/>
  <c r="A20" i="22"/>
  <c r="P279" i="19"/>
  <c r="P280" i="19"/>
  <c r="O242" i="19"/>
  <c r="O241" i="19"/>
  <c r="O240" i="19"/>
  <c r="O239" i="19"/>
  <c r="N250" i="19"/>
  <c r="A74" i="19" s="1"/>
  <c r="N248" i="19"/>
  <c r="A72" i="19" s="1"/>
  <c r="N251" i="19"/>
  <c r="A75" i="19" s="1"/>
  <c r="N249" i="19"/>
  <c r="A73" i="19" s="1"/>
  <c r="N229" i="19"/>
  <c r="A62" i="19" s="1"/>
  <c r="N228" i="19"/>
  <c r="A61" i="19" s="1"/>
  <c r="N227" i="19"/>
  <c r="A60" i="19" s="1"/>
  <c r="N230" i="19"/>
  <c r="A63" i="19" s="1"/>
  <c r="N204" i="19"/>
  <c r="A50" i="19" s="1"/>
  <c r="N202" i="19"/>
  <c r="A48" i="19" s="1"/>
  <c r="N205" i="19"/>
  <c r="A51" i="19" s="1"/>
  <c r="N203" i="19"/>
  <c r="A49" i="19" s="1"/>
  <c r="F176" i="19"/>
  <c r="O177" i="19" s="1"/>
  <c r="D77" i="6"/>
  <c r="D78" i="6" s="1"/>
  <c r="D79" i="6" s="1"/>
  <c r="B6" i="1" s="1"/>
  <c r="N195" i="19"/>
  <c r="A44" i="19" s="1"/>
  <c r="N193" i="19"/>
  <c r="A42" i="19" s="1"/>
  <c r="N196" i="19"/>
  <c r="A45" i="19" s="1"/>
  <c r="N194" i="19"/>
  <c r="A43" i="19" s="1"/>
  <c r="N160" i="19"/>
  <c r="A15" i="19" s="1"/>
  <c r="N158" i="19"/>
  <c r="A13" i="19" s="1"/>
  <c r="N157" i="19"/>
  <c r="A12" i="19" s="1"/>
  <c r="N159" i="19"/>
  <c r="A14" i="19" s="1"/>
  <c r="P191" i="19"/>
  <c r="D39" i="8"/>
  <c r="P262" i="19"/>
  <c r="P260" i="19"/>
  <c r="P261" i="19"/>
  <c r="P263" i="19"/>
  <c r="O263" i="19"/>
  <c r="O261" i="19"/>
  <c r="O262" i="19"/>
  <c r="O260" i="19"/>
  <c r="R262" i="19"/>
  <c r="R260" i="19"/>
  <c r="R263" i="19"/>
  <c r="R261" i="19"/>
  <c r="N257" i="19"/>
  <c r="N254" i="19"/>
  <c r="N256" i="19"/>
  <c r="N255" i="19"/>
  <c r="Q256" i="19"/>
  <c r="Q255" i="19"/>
  <c r="Q257" i="19"/>
  <c r="Q254" i="19"/>
  <c r="P257" i="19"/>
  <c r="P254" i="19"/>
  <c r="P256" i="19"/>
  <c r="P255" i="19"/>
  <c r="P190" i="19"/>
  <c r="P188" i="19"/>
  <c r="O191" i="19"/>
  <c r="O190" i="19"/>
  <c r="O189" i="19"/>
  <c r="O188" i="19"/>
  <c r="N185" i="19"/>
  <c r="N183" i="19"/>
  <c r="N186" i="19"/>
  <c r="N184" i="19"/>
  <c r="P176" i="19"/>
  <c r="P175" i="19"/>
  <c r="P177" i="19"/>
  <c r="P178" i="19"/>
  <c r="R176" i="19"/>
  <c r="R175" i="19"/>
  <c r="R177" i="19"/>
  <c r="R178" i="19"/>
  <c r="T177" i="19"/>
  <c r="T178" i="19"/>
  <c r="T176" i="19"/>
  <c r="T175" i="19"/>
  <c r="N34" i="2"/>
  <c r="N35" i="2" s="1"/>
  <c r="N36" i="2" s="1"/>
  <c r="G3" i="1" s="1"/>
  <c r="H17" i="26"/>
  <c r="A17" i="26" s="1"/>
  <c r="H17" i="23"/>
  <c r="A17" i="23" s="1"/>
  <c r="H17" i="21"/>
  <c r="A17" i="21" s="1"/>
  <c r="H17" i="29"/>
  <c r="A17" i="29" s="1"/>
  <c r="H17" i="22"/>
  <c r="A17" i="22" s="1"/>
  <c r="H17" i="20"/>
  <c r="A17" i="20" s="1"/>
  <c r="H17" i="30"/>
  <c r="A17" i="30" s="1"/>
  <c r="N262" i="19"/>
  <c r="N260" i="19"/>
  <c r="N263" i="19"/>
  <c r="N261" i="19"/>
  <c r="Q263" i="19"/>
  <c r="Q261" i="19"/>
  <c r="Q260" i="19"/>
  <c r="Q262" i="19"/>
  <c r="O256" i="19"/>
  <c r="O255" i="19"/>
  <c r="O254" i="19"/>
  <c r="O257" i="19"/>
  <c r="R257" i="19"/>
  <c r="R254" i="19"/>
  <c r="R256" i="19"/>
  <c r="R255" i="19"/>
  <c r="N191" i="19"/>
  <c r="N190" i="19"/>
  <c r="N189" i="19"/>
  <c r="N188" i="19"/>
  <c r="Q191" i="19"/>
  <c r="Q190" i="19"/>
  <c r="Q189" i="19"/>
  <c r="Q188" i="19"/>
  <c r="O186" i="19"/>
  <c r="O184" i="19"/>
  <c r="O185" i="19"/>
  <c r="O183" i="19"/>
  <c r="Q177" i="19"/>
  <c r="Q178" i="19"/>
  <c r="Q176" i="19"/>
  <c r="Q175" i="19"/>
  <c r="S177" i="19"/>
  <c r="S176" i="19"/>
  <c r="S175" i="19"/>
  <c r="S178" i="19"/>
  <c r="U176" i="19"/>
  <c r="U177" i="19"/>
  <c r="U178" i="19"/>
  <c r="U175" i="19"/>
  <c r="H17" i="25"/>
  <c r="A17" i="25" s="1"/>
  <c r="H17" i="27"/>
  <c r="A17" i="27" s="1"/>
  <c r="H17" i="19"/>
  <c r="A17" i="19" s="1"/>
  <c r="H17" i="24"/>
  <c r="A17" i="24" s="1"/>
  <c r="H17" i="28"/>
  <c r="A17" i="28" s="1"/>
  <c r="J34" i="2"/>
  <c r="J35" i="2" s="1"/>
  <c r="J36" i="2" s="1"/>
  <c r="E3" i="1" s="1"/>
  <c r="F34" i="2"/>
  <c r="F35" i="2" s="1"/>
  <c r="F36" i="2" s="1"/>
  <c r="C3" i="1" s="1"/>
  <c r="L34" i="2"/>
  <c r="L35" i="2" s="1"/>
  <c r="L36" i="2" s="1"/>
  <c r="F3" i="1" s="1"/>
  <c r="H34" i="2"/>
  <c r="H35" i="2" s="1"/>
  <c r="H36" i="2" s="1"/>
  <c r="D3" i="1" s="1"/>
  <c r="D42" i="17"/>
  <c r="B16" i="1" s="1"/>
  <c r="D16" i="1"/>
  <c r="N212" i="19" l="1"/>
  <c r="A57" i="19" s="1"/>
  <c r="N210" i="19"/>
  <c r="N209" i="19"/>
  <c r="A54" i="19" s="1"/>
  <c r="N211" i="19"/>
  <c r="O175" i="19"/>
  <c r="O178" i="19"/>
  <c r="O176" i="19"/>
  <c r="A79" i="19"/>
  <c r="N177" i="19"/>
  <c r="N176" i="19"/>
  <c r="B317" i="30"/>
  <c r="B317" i="29"/>
  <c r="B317" i="25"/>
  <c r="B317" i="24"/>
  <c r="B317" i="23"/>
  <c r="B317" i="22"/>
  <c r="B317" i="19"/>
  <c r="B317" i="28"/>
  <c r="B317" i="27"/>
  <c r="B317" i="26"/>
  <c r="B317" i="21"/>
  <c r="B317" i="20"/>
  <c r="A317" i="20" s="1"/>
  <c r="N269" i="24"/>
  <c r="A93" i="24" s="1"/>
  <c r="N268" i="24"/>
  <c r="A92" i="24" s="1"/>
  <c r="N266" i="24"/>
  <c r="A90" i="24" s="1"/>
  <c r="N267" i="24"/>
  <c r="A91" i="24" s="1"/>
  <c r="N268" i="20"/>
  <c r="A92" i="20" s="1"/>
  <c r="N267" i="20"/>
  <c r="A91" i="20" s="1"/>
  <c r="N269" i="20"/>
  <c r="A93" i="20" s="1"/>
  <c r="N266" i="20"/>
  <c r="A90" i="20" s="1"/>
  <c r="N269" i="23"/>
  <c r="A93" i="23" s="1"/>
  <c r="N268" i="23"/>
  <c r="A92" i="23" s="1"/>
  <c r="N266" i="23"/>
  <c r="A90" i="23" s="1"/>
  <c r="N267" i="23"/>
  <c r="A91" i="23" s="1"/>
  <c r="N269" i="27"/>
  <c r="A93" i="27" s="1"/>
  <c r="N266" i="27"/>
  <c r="A90" i="27" s="1"/>
  <c r="N268" i="27"/>
  <c r="A92" i="27" s="1"/>
  <c r="N267" i="27"/>
  <c r="A91" i="27" s="1"/>
  <c r="N269" i="29"/>
  <c r="A93" i="29" s="1"/>
  <c r="N268" i="29"/>
  <c r="A92" i="29" s="1"/>
  <c r="N266" i="29"/>
  <c r="A90" i="29" s="1"/>
  <c r="N267" i="29"/>
  <c r="A91" i="29" s="1"/>
  <c r="N269" i="19"/>
  <c r="A93" i="19" s="1"/>
  <c r="N268" i="19"/>
  <c r="A92" i="19" s="1"/>
  <c r="N267" i="19"/>
  <c r="A91" i="19" s="1"/>
  <c r="N266" i="19"/>
  <c r="A90" i="19" s="1"/>
  <c r="N269" i="21"/>
  <c r="A93" i="21" s="1"/>
  <c r="N266" i="21"/>
  <c r="A90" i="21" s="1"/>
  <c r="N268" i="21"/>
  <c r="A92" i="21" s="1"/>
  <c r="N267" i="21"/>
  <c r="A91" i="21" s="1"/>
  <c r="N269" i="26"/>
  <c r="A93" i="26" s="1"/>
  <c r="N266" i="26"/>
  <c r="A90" i="26" s="1"/>
  <c r="N268" i="26"/>
  <c r="A92" i="26" s="1"/>
  <c r="N267" i="26"/>
  <c r="A91" i="26" s="1"/>
  <c r="N269" i="22"/>
  <c r="A93" i="22" s="1"/>
  <c r="N268" i="22"/>
  <c r="A92" i="22" s="1"/>
  <c r="N266" i="22"/>
  <c r="A90" i="22" s="1"/>
  <c r="N267" i="22"/>
  <c r="A91" i="22" s="1"/>
  <c r="N269" i="25"/>
  <c r="A93" i="25" s="1"/>
  <c r="N267" i="25"/>
  <c r="A91" i="25" s="1"/>
  <c r="N266" i="25"/>
  <c r="A90" i="25" s="1"/>
  <c r="N268" i="25"/>
  <c r="A92" i="25" s="1"/>
  <c r="N269" i="28"/>
  <c r="A93" i="28" s="1"/>
  <c r="N266" i="28"/>
  <c r="A90" i="28" s="1"/>
  <c r="N268" i="28"/>
  <c r="A92" i="28" s="1"/>
  <c r="N267" i="28"/>
  <c r="A91" i="28" s="1"/>
  <c r="N269" i="30"/>
  <c r="A93" i="30" s="1"/>
  <c r="N268" i="30"/>
  <c r="A92" i="30" s="1"/>
  <c r="N266" i="30"/>
  <c r="A90" i="30" s="1"/>
  <c r="N267" i="30"/>
  <c r="A91" i="30" s="1"/>
  <c r="D316" i="28"/>
  <c r="D316" i="27"/>
  <c r="D316" i="26"/>
  <c r="D316" i="20"/>
  <c r="D316" i="19"/>
  <c r="D316" i="30"/>
  <c r="D316" i="29"/>
  <c r="D316" i="25"/>
  <c r="D316" i="24"/>
  <c r="D316" i="23"/>
  <c r="D316" i="22"/>
  <c r="D316" i="21"/>
  <c r="B316" i="28"/>
  <c r="B316" i="27"/>
  <c r="B316" i="26"/>
  <c r="B316" i="20"/>
  <c r="B316" i="19"/>
  <c r="B316" i="30"/>
  <c r="B316" i="29"/>
  <c r="B316" i="25"/>
  <c r="B316" i="24"/>
  <c r="B316" i="23"/>
  <c r="B316" i="22"/>
  <c r="B316" i="21"/>
  <c r="A57" i="21"/>
  <c r="A54" i="21"/>
  <c r="A56" i="21"/>
  <c r="A55" i="21"/>
  <c r="A57" i="23"/>
  <c r="A54" i="23"/>
  <c r="A56" i="23"/>
  <c r="A55" i="23"/>
  <c r="A57" i="26"/>
  <c r="A55" i="26"/>
  <c r="A54" i="26"/>
  <c r="A56" i="26"/>
  <c r="A57" i="29"/>
  <c r="A55" i="29"/>
  <c r="A54" i="29"/>
  <c r="A56" i="29"/>
  <c r="A57" i="24"/>
  <c r="A54" i="24"/>
  <c r="A56" i="24"/>
  <c r="A55" i="24"/>
  <c r="A57" i="30"/>
  <c r="A54" i="30"/>
  <c r="A56" i="30"/>
  <c r="A55" i="30"/>
  <c r="A57" i="22"/>
  <c r="A54" i="22"/>
  <c r="A56" i="22"/>
  <c r="A55" i="22"/>
  <c r="A57" i="25"/>
  <c r="A54" i="25"/>
  <c r="A56" i="25"/>
  <c r="A55" i="25"/>
  <c r="A57" i="27"/>
  <c r="A55" i="27"/>
  <c r="A54" i="27"/>
  <c r="A56" i="27"/>
  <c r="A57" i="20"/>
  <c r="A54" i="20"/>
  <c r="A55" i="20"/>
  <c r="A56" i="20"/>
  <c r="A57" i="28"/>
  <c r="A54" i="28"/>
  <c r="A56" i="28"/>
  <c r="A55" i="28"/>
  <c r="O178" i="20"/>
  <c r="O175" i="20"/>
  <c r="O177" i="20"/>
  <c r="O176" i="20"/>
  <c r="O177" i="23"/>
  <c r="O178" i="23"/>
  <c r="O176" i="23"/>
  <c r="O175" i="23"/>
  <c r="O178" i="25"/>
  <c r="O177" i="25"/>
  <c r="O175" i="25"/>
  <c r="O176" i="25"/>
  <c r="O178" i="27"/>
  <c r="O175" i="27"/>
  <c r="O177" i="27"/>
  <c r="O176" i="27"/>
  <c r="O177" i="30"/>
  <c r="O178" i="30"/>
  <c r="O176" i="30"/>
  <c r="O175" i="30"/>
  <c r="O178" i="29"/>
  <c r="O177" i="29"/>
  <c r="O175" i="29"/>
  <c r="O176" i="29"/>
  <c r="O177" i="21"/>
  <c r="O178" i="21"/>
  <c r="O175" i="21"/>
  <c r="O176" i="21"/>
  <c r="O177" i="24"/>
  <c r="O176" i="24"/>
  <c r="O178" i="24"/>
  <c r="O175" i="24"/>
  <c r="O177" i="26"/>
  <c r="O176" i="26"/>
  <c r="O178" i="26"/>
  <c r="O175" i="26"/>
  <c r="O177" i="28"/>
  <c r="O178" i="28"/>
  <c r="O175" i="28"/>
  <c r="O176" i="28"/>
  <c r="O177" i="22"/>
  <c r="O178" i="22"/>
  <c r="O175" i="22"/>
  <c r="O176" i="22"/>
  <c r="G303" i="30"/>
  <c r="G303" i="26"/>
  <c r="G303" i="25"/>
  <c r="A303" i="25" s="1"/>
  <c r="G303" i="24"/>
  <c r="G303" i="21"/>
  <c r="G303" i="20"/>
  <c r="G303" i="29"/>
  <c r="G303" i="28"/>
  <c r="G303" i="27"/>
  <c r="G303" i="23"/>
  <c r="G303" i="22"/>
  <c r="G303" i="19"/>
  <c r="F303" i="28"/>
  <c r="F303" i="25"/>
  <c r="F303" i="20"/>
  <c r="F303" i="19"/>
  <c r="F303" i="30"/>
  <c r="F303" i="29"/>
  <c r="F303" i="27"/>
  <c r="F303" i="26"/>
  <c r="F303" i="24"/>
  <c r="F303" i="23"/>
  <c r="F303" i="22"/>
  <c r="F303" i="21"/>
  <c r="E303" i="30"/>
  <c r="E303" i="26"/>
  <c r="E303" i="25"/>
  <c r="E303" i="24"/>
  <c r="E303" i="22"/>
  <c r="E303" i="19"/>
  <c r="E303" i="29"/>
  <c r="E303" i="28"/>
  <c r="E303" i="27"/>
  <c r="E303" i="23"/>
  <c r="E303" i="21"/>
  <c r="E303" i="20"/>
  <c r="D303" i="30"/>
  <c r="D303" i="29"/>
  <c r="D303" i="27"/>
  <c r="D303" i="26"/>
  <c r="D303" i="24"/>
  <c r="D303" i="23"/>
  <c r="D303" i="22"/>
  <c r="D303" i="21"/>
  <c r="D303" i="28"/>
  <c r="D303" i="25"/>
  <c r="D303" i="20"/>
  <c r="D303" i="19"/>
  <c r="C303" i="28"/>
  <c r="C303" i="25"/>
  <c r="C303" i="24"/>
  <c r="C303" i="23"/>
  <c r="C303" i="22"/>
  <c r="C303" i="21"/>
  <c r="G5" i="20"/>
  <c r="A277" i="20" s="1"/>
  <c r="C303" i="19"/>
  <c r="C303" i="30"/>
  <c r="C303" i="29"/>
  <c r="C303" i="27"/>
  <c r="C303" i="26"/>
  <c r="C303" i="20"/>
  <c r="N178" i="21"/>
  <c r="A27" i="21" s="1"/>
  <c r="N177" i="21"/>
  <c r="N175" i="21"/>
  <c r="N176" i="21"/>
  <c r="A25" i="21" s="1"/>
  <c r="N178" i="24"/>
  <c r="N177" i="24"/>
  <c r="N175" i="24"/>
  <c r="A24" i="24" s="1"/>
  <c r="N176" i="24"/>
  <c r="N178" i="26"/>
  <c r="N177" i="26"/>
  <c r="N175" i="26"/>
  <c r="A24" i="26" s="1"/>
  <c r="N176" i="26"/>
  <c r="A25" i="26" s="1"/>
  <c r="N178" i="28"/>
  <c r="A27" i="28" s="1"/>
  <c r="N177" i="28"/>
  <c r="N175" i="28"/>
  <c r="N176" i="28"/>
  <c r="A25" i="28" s="1"/>
  <c r="N178" i="22"/>
  <c r="A27" i="22" s="1"/>
  <c r="N177" i="22"/>
  <c r="N175" i="22"/>
  <c r="N176" i="22"/>
  <c r="A25" i="22" s="1"/>
  <c r="B306" i="30"/>
  <c r="B306" i="29"/>
  <c r="B306" i="28"/>
  <c r="B306" i="27"/>
  <c r="B306" i="25"/>
  <c r="B306" i="24"/>
  <c r="B306" i="19"/>
  <c r="B306" i="26"/>
  <c r="B306" i="23"/>
  <c r="B306" i="22"/>
  <c r="B306" i="21"/>
  <c r="B306" i="20"/>
  <c r="A306" i="20" s="1"/>
  <c r="N177" i="20"/>
  <c r="N175" i="20"/>
  <c r="A24" i="20" s="1"/>
  <c r="N176" i="20"/>
  <c r="A25" i="20" s="1"/>
  <c r="N178" i="20"/>
  <c r="A27" i="20" s="1"/>
  <c r="N178" i="23"/>
  <c r="A27" i="23" s="1"/>
  <c r="N177" i="23"/>
  <c r="A26" i="23" s="1"/>
  <c r="N175" i="23"/>
  <c r="A24" i="23" s="1"/>
  <c r="N176" i="23"/>
  <c r="A25" i="23" s="1"/>
  <c r="N178" i="25"/>
  <c r="N175" i="25"/>
  <c r="A24" i="25" s="1"/>
  <c r="N177" i="25"/>
  <c r="A26" i="25" s="1"/>
  <c r="N176" i="25"/>
  <c r="N178" i="27"/>
  <c r="N177" i="27"/>
  <c r="A26" i="27" s="1"/>
  <c r="N175" i="27"/>
  <c r="A24" i="27" s="1"/>
  <c r="N176" i="27"/>
  <c r="A25" i="27" s="1"/>
  <c r="N178" i="30"/>
  <c r="A27" i="30" s="1"/>
  <c r="N177" i="30"/>
  <c r="A26" i="30" s="1"/>
  <c r="N175" i="30"/>
  <c r="A24" i="30" s="1"/>
  <c r="N176" i="30"/>
  <c r="A25" i="30" s="1"/>
  <c r="N178" i="29"/>
  <c r="N177" i="29"/>
  <c r="A26" i="29" s="1"/>
  <c r="N176" i="29"/>
  <c r="A25" i="29" s="1"/>
  <c r="N175" i="29"/>
  <c r="A24" i="29" s="1"/>
  <c r="N178" i="19"/>
  <c r="A27" i="19" s="1"/>
  <c r="A80" i="19"/>
  <c r="A55" i="19"/>
  <c r="A56" i="19"/>
  <c r="B8" i="1"/>
  <c r="P189" i="19"/>
  <c r="A37" i="19" s="1"/>
  <c r="D54" i="15"/>
  <c r="B14" i="1" s="1"/>
  <c r="G71" i="19" s="1"/>
  <c r="A288" i="19" s="1"/>
  <c r="G53" i="23"/>
  <c r="A285" i="23" s="1"/>
  <c r="G53" i="22"/>
  <c r="A285" i="22" s="1"/>
  <c r="G23" i="22"/>
  <c r="A280" i="22" s="1"/>
  <c r="D98" i="3"/>
  <c r="B4" i="1" s="1"/>
  <c r="A86" i="19"/>
  <c r="A81" i="19"/>
  <c r="G77" i="25"/>
  <c r="A289" i="25" s="1"/>
  <c r="G77" i="29"/>
  <c r="A289" i="29" s="1"/>
  <c r="G77" i="26"/>
  <c r="A289" i="26" s="1"/>
  <c r="G77" i="28"/>
  <c r="A289" i="28" s="1"/>
  <c r="G77" i="30"/>
  <c r="A289" i="30" s="1"/>
  <c r="G83" i="19"/>
  <c r="A290" i="19" s="1"/>
  <c r="G83" i="26"/>
  <c r="A290" i="26" s="1"/>
  <c r="G83" i="28"/>
  <c r="A290" i="28" s="1"/>
  <c r="G83" i="30"/>
  <c r="A290" i="30" s="1"/>
  <c r="G89" i="25"/>
  <c r="A291" i="25" s="1"/>
  <c r="G89" i="27"/>
  <c r="A291" i="27" s="1"/>
  <c r="G89" i="29"/>
  <c r="A291" i="29" s="1"/>
  <c r="G29" i="21"/>
  <c r="A281" i="21" s="1"/>
  <c r="G29" i="23"/>
  <c r="A281" i="23" s="1"/>
  <c r="G29" i="30"/>
  <c r="A281" i="30" s="1"/>
  <c r="G29" i="26"/>
  <c r="A281" i="26" s="1"/>
  <c r="G23" i="23"/>
  <c r="A280" i="23" s="1"/>
  <c r="G23" i="21"/>
  <c r="A280" i="21" s="1"/>
  <c r="G29" i="29"/>
  <c r="A281" i="29" s="1"/>
  <c r="G29" i="25"/>
  <c r="A281" i="25" s="1"/>
  <c r="G35" i="29"/>
  <c r="A282" i="29" s="1"/>
  <c r="G35" i="27"/>
  <c r="A282" i="27" s="1"/>
  <c r="G35" i="25"/>
  <c r="A282" i="25" s="1"/>
  <c r="G35" i="23"/>
  <c r="A282" i="23" s="1"/>
  <c r="G35" i="21"/>
  <c r="A282" i="21" s="1"/>
  <c r="G41" i="29"/>
  <c r="A283" i="29" s="1"/>
  <c r="G41" i="21"/>
  <c r="A283" i="21" s="1"/>
  <c r="G5" i="21"/>
  <c r="A277" i="21" s="1"/>
  <c r="G71" i="21"/>
  <c r="A288" i="21" s="1"/>
  <c r="G71" i="23"/>
  <c r="A288" i="23" s="1"/>
  <c r="G41" i="30"/>
  <c r="A283" i="30" s="1"/>
  <c r="G41" i="26"/>
  <c r="A283" i="26" s="1"/>
  <c r="G41" i="23"/>
  <c r="A283" i="23" s="1"/>
  <c r="G53" i="24"/>
  <c r="A285" i="24" s="1"/>
  <c r="G11" i="30"/>
  <c r="A278" i="30" s="1"/>
  <c r="G11" i="25"/>
  <c r="A278" i="25" s="1"/>
  <c r="G11" i="28"/>
  <c r="A278" i="28" s="1"/>
  <c r="G5" i="26"/>
  <c r="A277" i="26" s="1"/>
  <c r="G5" i="28"/>
  <c r="A277" i="28" s="1"/>
  <c r="G5" i="30"/>
  <c r="A277" i="30" s="1"/>
  <c r="G11" i="22"/>
  <c r="A278" i="22" s="1"/>
  <c r="A36" i="19"/>
  <c r="A38" i="19"/>
  <c r="A78" i="19"/>
  <c r="A85" i="19"/>
  <c r="A84" i="19"/>
  <c r="A24" i="19"/>
  <c r="A31" i="19"/>
  <c r="A30" i="19"/>
  <c r="G77" i="27"/>
  <c r="A289" i="27" s="1"/>
  <c r="G83" i="21"/>
  <c r="A290" i="21" s="1"/>
  <c r="G83" i="25"/>
  <c r="A290" i="25" s="1"/>
  <c r="G83" i="27"/>
  <c r="A290" i="27" s="1"/>
  <c r="G83" i="29"/>
  <c r="A290" i="29" s="1"/>
  <c r="G89" i="24"/>
  <c r="A291" i="24" s="1"/>
  <c r="G89" i="26"/>
  <c r="A291" i="26" s="1"/>
  <c r="G89" i="28"/>
  <c r="A291" i="28" s="1"/>
  <c r="G89" i="30"/>
  <c r="A291" i="30" s="1"/>
  <c r="G23" i="19"/>
  <c r="A280" i="19" s="1"/>
  <c r="G29" i="22"/>
  <c r="A281" i="22" s="1"/>
  <c r="G29" i="24"/>
  <c r="A281" i="24" s="1"/>
  <c r="G29" i="28"/>
  <c r="A281" i="28" s="1"/>
  <c r="G23" i="24"/>
  <c r="A280" i="24" s="1"/>
  <c r="G29" i="27"/>
  <c r="A281" i="27" s="1"/>
  <c r="G35" i="30"/>
  <c r="A282" i="30" s="1"/>
  <c r="G35" i="28"/>
  <c r="A282" i="28" s="1"/>
  <c r="G35" i="26"/>
  <c r="A282" i="26" s="1"/>
  <c r="G35" i="24"/>
  <c r="A282" i="24" s="1"/>
  <c r="G35" i="22"/>
  <c r="A282" i="22" s="1"/>
  <c r="G41" i="25"/>
  <c r="A283" i="25" s="1"/>
  <c r="G41" i="19"/>
  <c r="A283" i="19" s="1"/>
  <c r="G41" i="27"/>
  <c r="A283" i="27" s="1"/>
  <c r="G71" i="22"/>
  <c r="A288" i="22" s="1"/>
  <c r="G71" i="24"/>
  <c r="A288" i="24" s="1"/>
  <c r="G41" i="28"/>
  <c r="A283" i="28" s="1"/>
  <c r="G41" i="24"/>
  <c r="A283" i="24" s="1"/>
  <c r="G41" i="22"/>
  <c r="A283" i="22" s="1"/>
  <c r="G11" i="27"/>
  <c r="A278" i="27" s="1"/>
  <c r="G5" i="23"/>
  <c r="A277" i="23" s="1"/>
  <c r="G11" i="26"/>
  <c r="A278" i="26" s="1"/>
  <c r="G5" i="27"/>
  <c r="A277" i="27" s="1"/>
  <c r="G5" i="22"/>
  <c r="A277" i="22" s="1"/>
  <c r="G5" i="29"/>
  <c r="A277" i="29" s="1"/>
  <c r="G11" i="21"/>
  <c r="A278" i="21" s="1"/>
  <c r="G11" i="29"/>
  <c r="A278" i="29" s="1"/>
  <c r="A39" i="19"/>
  <c r="A87" i="19"/>
  <c r="G5" i="24"/>
  <c r="A277" i="24" s="1"/>
  <c r="G11" i="24"/>
  <c r="A278" i="24" s="1"/>
  <c r="G11" i="23"/>
  <c r="A278" i="23" s="1"/>
  <c r="A26" i="19"/>
  <c r="A33" i="19"/>
  <c r="A32" i="19"/>
  <c r="G16" i="1"/>
  <c r="F16" i="1"/>
  <c r="E16" i="1"/>
  <c r="C16" i="1"/>
  <c r="D65" i="11"/>
  <c r="B10" i="1" s="1"/>
  <c r="A25" i="19" l="1"/>
  <c r="A27" i="27"/>
  <c r="A24" i="28"/>
  <c r="A27" i="26"/>
  <c r="A27" i="24"/>
  <c r="A26" i="22"/>
  <c r="A26" i="28"/>
  <c r="A26" i="26"/>
  <c r="A26" i="24"/>
  <c r="A26" i="21"/>
  <c r="A303" i="21"/>
  <c r="N277" i="23"/>
  <c r="N278" i="23"/>
  <c r="N277" i="21"/>
  <c r="N278" i="21"/>
  <c r="N277" i="20"/>
  <c r="N278" i="20"/>
  <c r="A303" i="22"/>
  <c r="N277" i="24"/>
  <c r="N278" i="24"/>
  <c r="N277" i="22"/>
  <c r="N278" i="22"/>
  <c r="A303" i="23"/>
  <c r="A303" i="24"/>
  <c r="N277" i="29"/>
  <c r="N278" i="29"/>
  <c r="N277" i="27"/>
  <c r="N278" i="27"/>
  <c r="N277" i="28"/>
  <c r="N278" i="28"/>
  <c r="N277" i="30"/>
  <c r="N278" i="30"/>
  <c r="N278" i="26"/>
  <c r="N277" i="26"/>
  <c r="O278" i="24"/>
  <c r="O277" i="24"/>
  <c r="O277" i="22"/>
  <c r="O278" i="22"/>
  <c r="O277" i="23"/>
  <c r="O278" i="23"/>
  <c r="O278" i="21"/>
  <c r="O277" i="21"/>
  <c r="O278" i="29"/>
  <c r="O277" i="29"/>
  <c r="O278" i="28"/>
  <c r="O277" i="28"/>
  <c r="O278" i="30"/>
  <c r="O277" i="30"/>
  <c r="O278" i="26"/>
  <c r="O277" i="26"/>
  <c r="O278" i="27"/>
  <c r="O277" i="27"/>
  <c r="O278" i="25"/>
  <c r="O277" i="25"/>
  <c r="Q278" i="19"/>
  <c r="Q277" i="19"/>
  <c r="Q278" i="21"/>
  <c r="Q277" i="21"/>
  <c r="Q278" i="22"/>
  <c r="Q277" i="22"/>
  <c r="Q278" i="24"/>
  <c r="Q277" i="24"/>
  <c r="Q278" i="23"/>
  <c r="Q277" i="23"/>
  <c r="R277" i="24"/>
  <c r="R278" i="24"/>
  <c r="R277" i="23"/>
  <c r="R278" i="23"/>
  <c r="R277" i="22"/>
  <c r="R278" i="22"/>
  <c r="R277" i="21"/>
  <c r="R278" i="21"/>
  <c r="R277" i="25"/>
  <c r="R278" i="25"/>
  <c r="R278" i="26"/>
  <c r="R277" i="26"/>
  <c r="R277" i="27"/>
  <c r="R278" i="27"/>
  <c r="R277" i="28"/>
  <c r="R278" i="28"/>
  <c r="R277" i="29"/>
  <c r="R278" i="29"/>
  <c r="R277" i="30"/>
  <c r="R278" i="30"/>
  <c r="S278" i="22"/>
  <c r="S277" i="22"/>
  <c r="S278" i="23"/>
  <c r="S277" i="23"/>
  <c r="S278" i="24"/>
  <c r="S277" i="24"/>
  <c r="S278" i="21"/>
  <c r="S277" i="21"/>
  <c r="S277" i="26"/>
  <c r="S278" i="26"/>
  <c r="S278" i="30"/>
  <c r="S277" i="30"/>
  <c r="S278" i="27"/>
  <c r="S277" i="27"/>
  <c r="S278" i="28"/>
  <c r="S277" i="28"/>
  <c r="S278" i="25"/>
  <c r="S277" i="25"/>
  <c r="S278" i="29"/>
  <c r="S277" i="29"/>
  <c r="T277" i="22"/>
  <c r="T278" i="22"/>
  <c r="T277" i="19"/>
  <c r="T278" i="19"/>
  <c r="T277" i="23"/>
  <c r="T278" i="23"/>
  <c r="T277" i="24"/>
  <c r="T278" i="24"/>
  <c r="T277" i="21"/>
  <c r="T278" i="21"/>
  <c r="T277" i="28"/>
  <c r="T278" i="28"/>
  <c r="T277" i="30"/>
  <c r="T278" i="30"/>
  <c r="T277" i="29"/>
  <c r="T278" i="29"/>
  <c r="T277" i="27"/>
  <c r="T278" i="27"/>
  <c r="T277" i="25"/>
  <c r="T278" i="25"/>
  <c r="T278" i="26"/>
  <c r="T277" i="26"/>
  <c r="V277" i="23"/>
  <c r="V278" i="23"/>
  <c r="V277" i="24"/>
  <c r="V278" i="24"/>
  <c r="V277" i="22"/>
  <c r="V278" i="22"/>
  <c r="Y278" i="22"/>
  <c r="Y277" i="22"/>
  <c r="Y278" i="21"/>
  <c r="Y277" i="21"/>
  <c r="Y278" i="24"/>
  <c r="Y277" i="24"/>
  <c r="Y278" i="23"/>
  <c r="Y277" i="23"/>
  <c r="Y278" i="19"/>
  <c r="Y277" i="19"/>
  <c r="Z277" i="28"/>
  <c r="Z278" i="28"/>
  <c r="Z277" i="29"/>
  <c r="Z278" i="29"/>
  <c r="Z277" i="27"/>
  <c r="Z278" i="27"/>
  <c r="Z277" i="30"/>
  <c r="Z278" i="30"/>
  <c r="Z278" i="26"/>
  <c r="Z277" i="26"/>
  <c r="Z277" i="25"/>
  <c r="Z278" i="25"/>
  <c r="AA278" i="21"/>
  <c r="AA277" i="21"/>
  <c r="AA278" i="19"/>
  <c r="AA277" i="19"/>
  <c r="AA278" i="27"/>
  <c r="AA277" i="27"/>
  <c r="AA278" i="28"/>
  <c r="AA277" i="28"/>
  <c r="AA278" i="29"/>
  <c r="AA277" i="29"/>
  <c r="AA278" i="25"/>
  <c r="AA277" i="25"/>
  <c r="AA278" i="30"/>
  <c r="AA277" i="30"/>
  <c r="AA277" i="26"/>
  <c r="AA278" i="26"/>
  <c r="AB277" i="24"/>
  <c r="AB278" i="24"/>
  <c r="AB277" i="28"/>
  <c r="AB278" i="28"/>
  <c r="AB277" i="29"/>
  <c r="AB278" i="29"/>
  <c r="AB277" i="25"/>
  <c r="AB278" i="25"/>
  <c r="AB278" i="26"/>
  <c r="AB277" i="26"/>
  <c r="AB277" i="27"/>
  <c r="AB278" i="27"/>
  <c r="AB277" i="30"/>
  <c r="AB278" i="30"/>
  <c r="A27" i="29"/>
  <c r="A25" i="25"/>
  <c r="A27" i="25"/>
  <c r="A25" i="24"/>
  <c r="A24" i="22"/>
  <c r="A24" i="21"/>
  <c r="A26" i="20"/>
  <c r="AB280" i="28"/>
  <c r="AB279" i="28"/>
  <c r="AB280" i="29"/>
  <c r="AB279" i="29"/>
  <c r="AB280" i="25"/>
  <c r="AB279" i="25"/>
  <c r="AB279" i="30"/>
  <c r="AB280" i="30"/>
  <c r="AB279" i="26"/>
  <c r="AB280" i="26"/>
  <c r="AB280" i="27"/>
  <c r="AB279" i="27"/>
  <c r="AA280" i="27"/>
  <c r="AA279" i="27"/>
  <c r="AA280" i="28"/>
  <c r="AA279" i="28"/>
  <c r="AA280" i="29"/>
  <c r="AA279" i="29"/>
  <c r="AA280" i="25"/>
  <c r="AA279" i="25"/>
  <c r="AA280" i="30"/>
  <c r="AA279" i="30"/>
  <c r="AA280" i="26"/>
  <c r="AA279" i="26"/>
  <c r="Z280" i="28"/>
  <c r="Z279" i="28"/>
  <c r="Z279" i="29"/>
  <c r="Z280" i="29"/>
  <c r="Z279" i="27"/>
  <c r="Z280" i="27"/>
  <c r="Z280" i="30"/>
  <c r="Z279" i="30"/>
  <c r="Z280" i="26"/>
  <c r="Z279" i="26"/>
  <c r="Z279" i="25"/>
  <c r="Z280" i="25"/>
  <c r="T280" i="28"/>
  <c r="T279" i="28"/>
  <c r="T279" i="30"/>
  <c r="T280" i="30"/>
  <c r="T280" i="29"/>
  <c r="T279" i="29"/>
  <c r="T280" i="27"/>
  <c r="T279" i="27"/>
  <c r="T280" i="25"/>
  <c r="T279" i="25"/>
  <c r="T279" i="26"/>
  <c r="T280" i="26"/>
  <c r="S280" i="26"/>
  <c r="S279" i="26"/>
  <c r="S280" i="30"/>
  <c r="S279" i="30"/>
  <c r="S280" i="27"/>
  <c r="S279" i="27"/>
  <c r="S280" i="28"/>
  <c r="S279" i="28"/>
  <c r="S280" i="25"/>
  <c r="S279" i="25"/>
  <c r="S280" i="29"/>
  <c r="S279" i="29"/>
  <c r="R279" i="25"/>
  <c r="R280" i="25"/>
  <c r="R280" i="26"/>
  <c r="R279" i="26"/>
  <c r="R279" i="27"/>
  <c r="R280" i="27"/>
  <c r="R280" i="28"/>
  <c r="R279" i="28"/>
  <c r="R279" i="29"/>
  <c r="R280" i="29"/>
  <c r="R280" i="30"/>
  <c r="R279" i="30"/>
  <c r="O280" i="29"/>
  <c r="O279" i="29"/>
  <c r="O280" i="28"/>
  <c r="O279" i="28"/>
  <c r="O280" i="30"/>
  <c r="O279" i="30"/>
  <c r="O280" i="26"/>
  <c r="O279" i="26"/>
  <c r="O280" i="27"/>
  <c r="O279" i="27"/>
  <c r="O280" i="25"/>
  <c r="O279" i="25"/>
  <c r="N280" i="26"/>
  <c r="N279" i="26"/>
  <c r="N280" i="27"/>
  <c r="N279" i="27"/>
  <c r="N280" i="28"/>
  <c r="N279" i="28"/>
  <c r="N280" i="29"/>
  <c r="N279" i="29"/>
  <c r="N280" i="30"/>
  <c r="N279" i="30"/>
  <c r="AB279" i="24"/>
  <c r="AB280" i="24"/>
  <c r="E316" i="30"/>
  <c r="E316" i="29"/>
  <c r="E316" i="25"/>
  <c r="E316" i="24"/>
  <c r="E316" i="23"/>
  <c r="E316" i="22"/>
  <c r="A316" i="22" s="1"/>
  <c r="E316" i="21"/>
  <c r="E316" i="28"/>
  <c r="E316" i="27"/>
  <c r="E316" i="26"/>
  <c r="E316" i="20"/>
  <c r="E316" i="19"/>
  <c r="G316" i="30"/>
  <c r="G316" i="29"/>
  <c r="G316" i="25"/>
  <c r="A316" i="25" s="1"/>
  <c r="G316" i="24"/>
  <c r="G316" i="23"/>
  <c r="G316" i="22"/>
  <c r="G316" i="21"/>
  <c r="G316" i="28"/>
  <c r="G316" i="27"/>
  <c r="G316" i="26"/>
  <c r="G316" i="20"/>
  <c r="G316" i="19"/>
  <c r="AA280" i="21"/>
  <c r="AA279" i="21"/>
  <c r="AA280" i="19"/>
  <c r="AA279" i="19"/>
  <c r="C316" i="30"/>
  <c r="C316" i="29"/>
  <c r="C316" i="25"/>
  <c r="C316" i="24"/>
  <c r="C316" i="23"/>
  <c r="C316" i="22"/>
  <c r="C316" i="21"/>
  <c r="A316" i="21" s="1"/>
  <c r="C316" i="28"/>
  <c r="C316" i="27"/>
  <c r="C316" i="26"/>
  <c r="C316" i="20"/>
  <c r="A316" i="20" s="1"/>
  <c r="G83" i="20"/>
  <c r="A290" i="20" s="1"/>
  <c r="C316" i="19"/>
  <c r="F316" i="28"/>
  <c r="F316" i="27"/>
  <c r="F316" i="26"/>
  <c r="F316" i="20"/>
  <c r="F316" i="19"/>
  <c r="F316" i="30"/>
  <c r="F316" i="29"/>
  <c r="F316" i="25"/>
  <c r="F316" i="24"/>
  <c r="F316" i="23"/>
  <c r="A316" i="23" s="1"/>
  <c r="F316" i="22"/>
  <c r="F316" i="21"/>
  <c r="Y280" i="22"/>
  <c r="Y279" i="22"/>
  <c r="Y280" i="21"/>
  <c r="Y279" i="21"/>
  <c r="Y280" i="24"/>
  <c r="Y279" i="24"/>
  <c r="Y280" i="23"/>
  <c r="Y279" i="23"/>
  <c r="B314" i="30"/>
  <c r="B314" i="27"/>
  <c r="B314" i="21"/>
  <c r="B314" i="29"/>
  <c r="B314" i="28"/>
  <c r="B314" i="26"/>
  <c r="B314" i="25"/>
  <c r="B314" i="24"/>
  <c r="B314" i="23"/>
  <c r="B314" i="22"/>
  <c r="B314" i="20"/>
  <c r="A314" i="20" s="1"/>
  <c r="D114" i="14"/>
  <c r="D115" i="14" s="1"/>
  <c r="D116" i="14" s="1"/>
  <c r="B13" i="1" s="1"/>
  <c r="V279" i="23"/>
  <c r="V280" i="23"/>
  <c r="V279" i="24"/>
  <c r="V280" i="24"/>
  <c r="V280" i="22"/>
  <c r="V279" i="22"/>
  <c r="B310" i="29"/>
  <c r="B310" i="25"/>
  <c r="B310" i="23"/>
  <c r="B310" i="22"/>
  <c r="B310" i="21"/>
  <c r="B310" i="19"/>
  <c r="B310" i="30"/>
  <c r="B310" i="28"/>
  <c r="B310" i="27"/>
  <c r="B310" i="26"/>
  <c r="B310" i="24"/>
  <c r="B310" i="20"/>
  <c r="A310" i="20" s="1"/>
  <c r="T280" i="22"/>
  <c r="T279" i="22"/>
  <c r="T280" i="19"/>
  <c r="T279" i="19"/>
  <c r="T280" i="23"/>
  <c r="T279" i="23"/>
  <c r="T279" i="24"/>
  <c r="T280" i="24"/>
  <c r="T280" i="21"/>
  <c r="T279" i="21"/>
  <c r="S280" i="22"/>
  <c r="S279" i="22"/>
  <c r="S280" i="23"/>
  <c r="S279" i="23"/>
  <c r="S280" i="24"/>
  <c r="S279" i="24"/>
  <c r="S280" i="21"/>
  <c r="S279" i="21"/>
  <c r="R279" i="24"/>
  <c r="R280" i="24"/>
  <c r="R279" i="23"/>
  <c r="R280" i="23"/>
  <c r="R280" i="22"/>
  <c r="R279" i="22"/>
  <c r="R279" i="21"/>
  <c r="R280" i="21"/>
  <c r="Q280" i="24"/>
  <c r="Q279" i="24"/>
  <c r="Q280" i="21"/>
  <c r="Q279" i="21"/>
  <c r="Q280" i="22"/>
  <c r="Q279" i="22"/>
  <c r="Q280" i="23"/>
  <c r="Q279" i="23"/>
  <c r="O280" i="24"/>
  <c r="O279" i="24"/>
  <c r="O280" i="22"/>
  <c r="O279" i="22"/>
  <c r="O280" i="23"/>
  <c r="O279" i="23"/>
  <c r="O280" i="21"/>
  <c r="O279" i="21"/>
  <c r="N280" i="24"/>
  <c r="N279" i="24"/>
  <c r="N280" i="23"/>
  <c r="N279" i="23"/>
  <c r="N280" i="22"/>
  <c r="N279" i="22"/>
  <c r="N280" i="21"/>
  <c r="N279" i="21"/>
  <c r="N280" i="20"/>
  <c r="N279" i="20"/>
  <c r="B308" i="28"/>
  <c r="B308" i="24"/>
  <c r="B308" i="23"/>
  <c r="B308" i="22"/>
  <c r="B308" i="30"/>
  <c r="B308" i="29"/>
  <c r="B308" i="27"/>
  <c r="B308" i="26"/>
  <c r="B308" i="25"/>
  <c r="B308" i="21"/>
  <c r="B308" i="20"/>
  <c r="A308" i="20" s="1"/>
  <c r="B308" i="19"/>
  <c r="Q279" i="19"/>
  <c r="Q280" i="19"/>
  <c r="B304" i="28"/>
  <c r="B304" i="23"/>
  <c r="B304" i="22"/>
  <c r="B304" i="30"/>
  <c r="B304" i="29"/>
  <c r="B304" i="27"/>
  <c r="B304" i="26"/>
  <c r="B304" i="25"/>
  <c r="B304" i="24"/>
  <c r="B304" i="21"/>
  <c r="B304" i="20"/>
  <c r="A304" i="20" s="1"/>
  <c r="B304" i="19"/>
  <c r="Y280" i="19"/>
  <c r="Y279" i="19"/>
  <c r="B314" i="19"/>
  <c r="G11" i="19"/>
  <c r="A278" i="19" s="1"/>
  <c r="G53" i="21"/>
  <c r="H53" i="20"/>
  <c r="A53" i="20" s="1"/>
  <c r="D24" i="7"/>
  <c r="B7" i="1" s="1"/>
  <c r="G5" i="25"/>
  <c r="A277" i="25" s="1"/>
  <c r="G47" i="26"/>
  <c r="A284" i="26" s="1"/>
  <c r="G47" i="30"/>
  <c r="A284" i="30" s="1"/>
  <c r="G59" i="28"/>
  <c r="A286" i="28" s="1"/>
  <c r="G65" i="25"/>
  <c r="A287" i="25" s="1"/>
  <c r="G65" i="29"/>
  <c r="A287" i="29" s="1"/>
  <c r="G83" i="23"/>
  <c r="A290" i="23" s="1"/>
  <c r="G89" i="22"/>
  <c r="A291" i="22" s="1"/>
  <c r="H11" i="23"/>
  <c r="A11" i="23" s="1"/>
  <c r="H11" i="24"/>
  <c r="A11" i="24" s="1"/>
  <c r="H5" i="24"/>
  <c r="A5" i="24" s="1"/>
  <c r="H11" i="21"/>
  <c r="A11" i="21" s="1"/>
  <c r="H5" i="22"/>
  <c r="A5" i="22" s="1"/>
  <c r="H11" i="26"/>
  <c r="A11" i="26" s="1"/>
  <c r="H11" i="27"/>
  <c r="A11" i="27" s="1"/>
  <c r="H41" i="22"/>
  <c r="A41" i="22" s="1"/>
  <c r="H41" i="28"/>
  <c r="A41" i="28" s="1"/>
  <c r="H71" i="24"/>
  <c r="A71" i="24" s="1"/>
  <c r="H41" i="19"/>
  <c r="A41" i="19" s="1"/>
  <c r="H35" i="24"/>
  <c r="A35" i="24" s="1"/>
  <c r="H35" i="28"/>
  <c r="A35" i="28" s="1"/>
  <c r="H29" i="27"/>
  <c r="A29" i="27" s="1"/>
  <c r="H23" i="20"/>
  <c r="A23" i="20" s="1"/>
  <c r="H23" i="22"/>
  <c r="A23" i="22" s="1"/>
  <c r="H29" i="28"/>
  <c r="A29" i="28" s="1"/>
  <c r="H29" i="24"/>
  <c r="A29" i="24" s="1"/>
  <c r="H23" i="19"/>
  <c r="A23" i="19" s="1"/>
  <c r="H89" i="30"/>
  <c r="A89" i="30" s="1"/>
  <c r="H89" i="28"/>
  <c r="A89" i="28" s="1"/>
  <c r="H89" i="24"/>
  <c r="A89" i="24" s="1"/>
  <c r="H83" i="27"/>
  <c r="A83" i="27" s="1"/>
  <c r="H11" i="22"/>
  <c r="A11" i="22" s="1"/>
  <c r="H5" i="20"/>
  <c r="A5" i="20" s="1"/>
  <c r="H5" i="26"/>
  <c r="A5" i="26" s="1"/>
  <c r="H11" i="25"/>
  <c r="A11" i="25" s="1"/>
  <c r="H53" i="24"/>
  <c r="A53" i="24" s="1"/>
  <c r="H41" i="23"/>
  <c r="A41" i="23" s="1"/>
  <c r="H29" i="20"/>
  <c r="A29" i="20" s="1"/>
  <c r="H71" i="23"/>
  <c r="A71" i="23" s="1"/>
  <c r="H71" i="19"/>
  <c r="A71" i="19" s="1"/>
  <c r="H35" i="21"/>
  <c r="A35" i="21" s="1"/>
  <c r="H35" i="25"/>
  <c r="A35" i="25" s="1"/>
  <c r="H35" i="29"/>
  <c r="A35" i="29" s="1"/>
  <c r="H23" i="23"/>
  <c r="A23" i="23" s="1"/>
  <c r="H29" i="26"/>
  <c r="A29" i="26" s="1"/>
  <c r="H29" i="23"/>
  <c r="A29" i="23" s="1"/>
  <c r="H89" i="29"/>
  <c r="A89" i="29" s="1"/>
  <c r="H89" i="25"/>
  <c r="A89" i="25" s="1"/>
  <c r="H83" i="28"/>
  <c r="A83" i="28" s="1"/>
  <c r="H83" i="19"/>
  <c r="A83" i="19" s="1"/>
  <c r="H77" i="29"/>
  <c r="A77" i="29" s="1"/>
  <c r="G47" i="28"/>
  <c r="A284" i="28" s="1"/>
  <c r="G59" i="26"/>
  <c r="A286" i="26" s="1"/>
  <c r="G59" i="30"/>
  <c r="A286" i="30" s="1"/>
  <c r="G65" i="27"/>
  <c r="A287" i="27" s="1"/>
  <c r="G89" i="23"/>
  <c r="A291" i="23" s="1"/>
  <c r="G47" i="25"/>
  <c r="A284" i="25" s="1"/>
  <c r="G47" i="27"/>
  <c r="A284" i="27" s="1"/>
  <c r="G47" i="29"/>
  <c r="A284" i="29" s="1"/>
  <c r="G59" i="25"/>
  <c r="A286" i="25" s="1"/>
  <c r="G59" i="27"/>
  <c r="A286" i="27" s="1"/>
  <c r="G59" i="29"/>
  <c r="A286" i="29" s="1"/>
  <c r="F239" i="19"/>
  <c r="G65" i="26"/>
  <c r="A287" i="26" s="1"/>
  <c r="G65" i="28"/>
  <c r="A287" i="28" s="1"/>
  <c r="G65" i="30"/>
  <c r="A287" i="30" s="1"/>
  <c r="G83" i="22"/>
  <c r="A290" i="22" s="1"/>
  <c r="G83" i="24"/>
  <c r="A290" i="24" s="1"/>
  <c r="G89" i="21"/>
  <c r="A291" i="21" s="1"/>
  <c r="G35" i="19"/>
  <c r="A282" i="19" s="1"/>
  <c r="H11" i="20"/>
  <c r="A11" i="20" s="1"/>
  <c r="H11" i="29"/>
  <c r="A11" i="29" s="1"/>
  <c r="H5" i="29"/>
  <c r="A5" i="29" s="1"/>
  <c r="H5" i="27"/>
  <c r="A5" i="27" s="1"/>
  <c r="H5" i="23"/>
  <c r="A5" i="23" s="1"/>
  <c r="H53" i="23"/>
  <c r="A53" i="23" s="1"/>
  <c r="H53" i="22"/>
  <c r="A53" i="22" s="1"/>
  <c r="H41" i="24"/>
  <c r="A41" i="24" s="1"/>
  <c r="H71" i="22"/>
  <c r="A71" i="22" s="1"/>
  <c r="H71" i="20"/>
  <c r="A71" i="20" s="1"/>
  <c r="H41" i="27"/>
  <c r="A41" i="27" s="1"/>
  <c r="H41" i="25"/>
  <c r="A41" i="25" s="1"/>
  <c r="H35" i="20"/>
  <c r="A35" i="20" s="1"/>
  <c r="H35" i="22"/>
  <c r="A35" i="22" s="1"/>
  <c r="H35" i="26"/>
  <c r="A35" i="26" s="1"/>
  <c r="H35" i="30"/>
  <c r="A35" i="30" s="1"/>
  <c r="H23" i="24"/>
  <c r="A23" i="24" s="1"/>
  <c r="H29" i="22"/>
  <c r="A29" i="22" s="1"/>
  <c r="H89" i="26"/>
  <c r="A89" i="26" s="1"/>
  <c r="H83" i="29"/>
  <c r="A83" i="29" s="1"/>
  <c r="H83" i="25"/>
  <c r="A83" i="25" s="1"/>
  <c r="H83" i="21"/>
  <c r="A83" i="21" s="1"/>
  <c r="H77" i="27"/>
  <c r="A77" i="27" s="1"/>
  <c r="H5" i="30"/>
  <c r="A5" i="30" s="1"/>
  <c r="H5" i="28"/>
  <c r="A5" i="28" s="1"/>
  <c r="H11" i="28"/>
  <c r="A11" i="28" s="1"/>
  <c r="H11" i="30"/>
  <c r="A11" i="30" s="1"/>
  <c r="H41" i="20"/>
  <c r="A41" i="20" s="1"/>
  <c r="H41" i="26"/>
  <c r="A41" i="26" s="1"/>
  <c r="H41" i="30"/>
  <c r="A41" i="30" s="1"/>
  <c r="H71" i="21"/>
  <c r="A71" i="21" s="1"/>
  <c r="H5" i="21"/>
  <c r="A5" i="21" s="1"/>
  <c r="H41" i="21"/>
  <c r="A41" i="21" s="1"/>
  <c r="H41" i="29"/>
  <c r="A41" i="29" s="1"/>
  <c r="H35" i="23"/>
  <c r="A35" i="23" s="1"/>
  <c r="H35" i="27"/>
  <c r="A35" i="27" s="1"/>
  <c r="H29" i="25"/>
  <c r="A29" i="25" s="1"/>
  <c r="H29" i="29"/>
  <c r="A29" i="29" s="1"/>
  <c r="H23" i="21"/>
  <c r="A23" i="21" s="1"/>
  <c r="H29" i="30"/>
  <c r="A29" i="30" s="1"/>
  <c r="H29" i="21"/>
  <c r="A29" i="21" s="1"/>
  <c r="H89" i="27"/>
  <c r="A89" i="27" s="1"/>
  <c r="H83" i="30"/>
  <c r="A83" i="30" s="1"/>
  <c r="H83" i="26"/>
  <c r="A83" i="26" s="1"/>
  <c r="H77" i="30"/>
  <c r="A77" i="30" s="1"/>
  <c r="H77" i="28"/>
  <c r="A77" i="28" s="1"/>
  <c r="H77" i="26"/>
  <c r="A77" i="26" s="1"/>
  <c r="H77" i="25"/>
  <c r="A77" i="25" s="1"/>
  <c r="G89" i="19"/>
  <c r="A291" i="19" s="1"/>
  <c r="F15" i="1"/>
  <c r="D15" i="1"/>
  <c r="D45" i="16"/>
  <c r="B15" i="1" s="1"/>
  <c r="G15" i="1"/>
  <c r="E15" i="1"/>
  <c r="C15" i="1"/>
  <c r="N277" i="25" l="1"/>
  <c r="N278" i="25"/>
  <c r="O278" i="19"/>
  <c r="O277" i="19"/>
  <c r="S278" i="19"/>
  <c r="S277" i="19"/>
  <c r="U278" i="27"/>
  <c r="U277" i="27"/>
  <c r="U278" i="28"/>
  <c r="U277" i="28"/>
  <c r="U278" i="26"/>
  <c r="U277" i="26"/>
  <c r="U278" i="29"/>
  <c r="U277" i="29"/>
  <c r="U278" i="25"/>
  <c r="U277" i="25"/>
  <c r="U278" i="30"/>
  <c r="U277" i="30"/>
  <c r="W278" i="29"/>
  <c r="W277" i="29"/>
  <c r="W278" i="25"/>
  <c r="W277" i="25"/>
  <c r="W278" i="30"/>
  <c r="W277" i="30"/>
  <c r="W278" i="28"/>
  <c r="W277" i="28"/>
  <c r="W278" i="27"/>
  <c r="W277" i="27"/>
  <c r="W277" i="26"/>
  <c r="W278" i="26"/>
  <c r="X277" i="30"/>
  <c r="X278" i="30"/>
  <c r="X278" i="26"/>
  <c r="X277" i="26"/>
  <c r="X277" i="29"/>
  <c r="X278" i="29"/>
  <c r="X277" i="28"/>
  <c r="X278" i="28"/>
  <c r="X277" i="27"/>
  <c r="X278" i="27"/>
  <c r="X277" i="25"/>
  <c r="X278" i="25"/>
  <c r="AA278" i="20"/>
  <c r="AA277" i="20"/>
  <c r="A316" i="24"/>
  <c r="AA278" i="24"/>
  <c r="AA277" i="24"/>
  <c r="AA278" i="22"/>
  <c r="AA277" i="22"/>
  <c r="AA278" i="23"/>
  <c r="AA277" i="23"/>
  <c r="AB277" i="23"/>
  <c r="AB278" i="23"/>
  <c r="AB277" i="22"/>
  <c r="AB278" i="22"/>
  <c r="AB277" i="19"/>
  <c r="AB278" i="19"/>
  <c r="AB277" i="21"/>
  <c r="AB278" i="21"/>
  <c r="X280" i="28"/>
  <c r="X279" i="28"/>
  <c r="X280" i="27"/>
  <c r="X279" i="27"/>
  <c r="X280" i="25"/>
  <c r="X279" i="25"/>
  <c r="X279" i="30"/>
  <c r="X280" i="30"/>
  <c r="X279" i="26"/>
  <c r="X280" i="26"/>
  <c r="X280" i="29"/>
  <c r="X279" i="29"/>
  <c r="W280" i="27"/>
  <c r="W279" i="27"/>
  <c r="W280" i="26"/>
  <c r="W279" i="26"/>
  <c r="W280" i="29"/>
  <c r="W279" i="29"/>
  <c r="W280" i="25"/>
  <c r="W279" i="25"/>
  <c r="W280" i="30"/>
  <c r="W279" i="30"/>
  <c r="W280" i="28"/>
  <c r="W279" i="28"/>
  <c r="U280" i="29"/>
  <c r="U279" i="29"/>
  <c r="U280" i="25"/>
  <c r="U279" i="25"/>
  <c r="U280" i="30"/>
  <c r="U279" i="30"/>
  <c r="U280" i="27"/>
  <c r="U279" i="27"/>
  <c r="U280" i="28"/>
  <c r="U279" i="28"/>
  <c r="U280" i="26"/>
  <c r="U279" i="26"/>
  <c r="N280" i="25"/>
  <c r="N279" i="25"/>
  <c r="AB279" i="23"/>
  <c r="AB280" i="23"/>
  <c r="AB280" i="19"/>
  <c r="AB279" i="19"/>
  <c r="AB280" i="21"/>
  <c r="AB279" i="21"/>
  <c r="AB279" i="22"/>
  <c r="AB280" i="22"/>
  <c r="AA280" i="20"/>
  <c r="AA279" i="20"/>
  <c r="AA280" i="24"/>
  <c r="AA279" i="24"/>
  <c r="AA280" i="22"/>
  <c r="AA279" i="22"/>
  <c r="AA280" i="23"/>
  <c r="AA279" i="23"/>
  <c r="B315" i="28"/>
  <c r="B315" i="27"/>
  <c r="B315" i="26"/>
  <c r="B315" i="23"/>
  <c r="B315" i="21"/>
  <c r="B315" i="30"/>
  <c r="B315" i="29"/>
  <c r="B315" i="25"/>
  <c r="B315" i="24"/>
  <c r="B315" i="22"/>
  <c r="B315" i="20"/>
  <c r="B315" i="19"/>
  <c r="F315" i="28"/>
  <c r="F315" i="27"/>
  <c r="F315" i="26"/>
  <c r="F315" i="23"/>
  <c r="F315" i="21"/>
  <c r="F315" i="30"/>
  <c r="F315" i="29"/>
  <c r="F315" i="25"/>
  <c r="F315" i="24"/>
  <c r="F315" i="22"/>
  <c r="F315" i="20"/>
  <c r="F315" i="19"/>
  <c r="E315" i="30"/>
  <c r="E315" i="29"/>
  <c r="E315" i="25"/>
  <c r="E315" i="24"/>
  <c r="E315" i="22"/>
  <c r="E315" i="20"/>
  <c r="E315" i="19"/>
  <c r="E315" i="28"/>
  <c r="E315" i="27"/>
  <c r="E315" i="26"/>
  <c r="E315" i="23"/>
  <c r="E315" i="21"/>
  <c r="C315" i="30"/>
  <c r="C315" i="29"/>
  <c r="C315" i="25"/>
  <c r="C315" i="24"/>
  <c r="C315" i="22"/>
  <c r="C315" i="20"/>
  <c r="C315" i="19"/>
  <c r="C315" i="28"/>
  <c r="C315" i="27"/>
  <c r="C315" i="26"/>
  <c r="C315" i="23"/>
  <c r="C315" i="21"/>
  <c r="G77" i="20"/>
  <c r="A289" i="20" s="1"/>
  <c r="G315" i="30"/>
  <c r="G315" i="29"/>
  <c r="G315" i="25"/>
  <c r="A315" i="25" s="1"/>
  <c r="G315" i="24"/>
  <c r="A315" i="24" s="1"/>
  <c r="G315" i="22"/>
  <c r="G315" i="20"/>
  <c r="G315" i="19"/>
  <c r="G315" i="28"/>
  <c r="G315" i="27"/>
  <c r="G315" i="26"/>
  <c r="G315" i="23"/>
  <c r="G315" i="21"/>
  <c r="D315" i="28"/>
  <c r="D315" i="27"/>
  <c r="D315" i="26"/>
  <c r="D315" i="23"/>
  <c r="D315" i="21"/>
  <c r="A315" i="21" s="1"/>
  <c r="D315" i="30"/>
  <c r="D315" i="29"/>
  <c r="D315" i="25"/>
  <c r="D315" i="24"/>
  <c r="D315" i="22"/>
  <c r="D315" i="20"/>
  <c r="D315" i="19"/>
  <c r="B313" i="19"/>
  <c r="B313" i="25"/>
  <c r="B313" i="20"/>
  <c r="A313" i="20" s="1"/>
  <c r="B313" i="28"/>
  <c r="B313" i="26"/>
  <c r="B313" i="23"/>
  <c r="B313" i="29"/>
  <c r="B313" i="21"/>
  <c r="B313" i="30"/>
  <c r="B313" i="27"/>
  <c r="B313" i="24"/>
  <c r="B313" i="22"/>
  <c r="N241" i="23"/>
  <c r="A68" i="23" s="1"/>
  <c r="N240" i="23"/>
  <c r="A67" i="23" s="1"/>
  <c r="N242" i="23"/>
  <c r="A69" i="23" s="1"/>
  <c r="N239" i="23"/>
  <c r="A66" i="23" s="1"/>
  <c r="N241" i="25"/>
  <c r="A68" i="25" s="1"/>
  <c r="N240" i="25"/>
  <c r="A67" i="25" s="1"/>
  <c r="N242" i="25"/>
  <c r="A69" i="25" s="1"/>
  <c r="N239" i="25"/>
  <c r="A66" i="25" s="1"/>
  <c r="N241" i="28"/>
  <c r="A68" i="28" s="1"/>
  <c r="N242" i="28"/>
  <c r="A69" i="28" s="1"/>
  <c r="N239" i="28"/>
  <c r="A66" i="28" s="1"/>
  <c r="N240" i="28"/>
  <c r="A67" i="28" s="1"/>
  <c r="N241" i="30"/>
  <c r="A68" i="30" s="1"/>
  <c r="N240" i="30"/>
  <c r="A67" i="30" s="1"/>
  <c r="N242" i="30"/>
  <c r="A69" i="30" s="1"/>
  <c r="N239" i="30"/>
  <c r="A66" i="30" s="1"/>
  <c r="N241" i="22"/>
  <c r="A68" i="22" s="1"/>
  <c r="N242" i="22"/>
  <c r="A69" i="22" s="1"/>
  <c r="N239" i="22"/>
  <c r="A66" i="22" s="1"/>
  <c r="N240" i="22"/>
  <c r="A67" i="22" s="1"/>
  <c r="N242" i="20"/>
  <c r="A69" i="20" s="1"/>
  <c r="N239" i="20"/>
  <c r="A66" i="20" s="1"/>
  <c r="N241" i="20"/>
  <c r="A68" i="20" s="1"/>
  <c r="N240" i="20"/>
  <c r="A67" i="20" s="1"/>
  <c r="N241" i="24"/>
  <c r="A68" i="24" s="1"/>
  <c r="N240" i="24"/>
  <c r="A67" i="24" s="1"/>
  <c r="N242" i="24"/>
  <c r="A69" i="24" s="1"/>
  <c r="N239" i="24"/>
  <c r="A66" i="24" s="1"/>
  <c r="N242" i="27"/>
  <c r="A69" i="27" s="1"/>
  <c r="N239" i="27"/>
  <c r="A66" i="27" s="1"/>
  <c r="N241" i="27"/>
  <c r="A68" i="27" s="1"/>
  <c r="N240" i="27"/>
  <c r="A67" i="27" s="1"/>
  <c r="N241" i="29"/>
  <c r="A68" i="29" s="1"/>
  <c r="N239" i="29"/>
  <c r="A66" i="29" s="1"/>
  <c r="N240" i="29"/>
  <c r="A67" i="29" s="1"/>
  <c r="N242" i="29"/>
  <c r="A69" i="29" s="1"/>
  <c r="N241" i="21"/>
  <c r="A68" i="21" s="1"/>
  <c r="N242" i="21"/>
  <c r="A69" i="21" s="1"/>
  <c r="N240" i="21"/>
  <c r="A67" i="21" s="1"/>
  <c r="N239" i="21"/>
  <c r="A66" i="21" s="1"/>
  <c r="N241" i="26"/>
  <c r="A68" i="26" s="1"/>
  <c r="N240" i="26"/>
  <c r="A67" i="26" s="1"/>
  <c r="N242" i="26"/>
  <c r="A69" i="26" s="1"/>
  <c r="N239" i="26"/>
  <c r="A66" i="26" s="1"/>
  <c r="B311" i="30"/>
  <c r="B311" i="29"/>
  <c r="B311" i="28"/>
  <c r="B311" i="26"/>
  <c r="B311" i="25"/>
  <c r="B311" i="22"/>
  <c r="B311" i="21"/>
  <c r="B311" i="27"/>
  <c r="B311" i="24"/>
  <c r="B311" i="23"/>
  <c r="B311" i="20"/>
  <c r="A311" i="20" s="1"/>
  <c r="B311" i="19"/>
  <c r="H53" i="21"/>
  <c r="A53" i="21" s="1"/>
  <c r="A285" i="21"/>
  <c r="S280" i="19"/>
  <c r="S279" i="19"/>
  <c r="B307" i="19"/>
  <c r="B307" i="28"/>
  <c r="B307" i="24"/>
  <c r="B307" i="23"/>
  <c r="B307" i="22"/>
  <c r="B307" i="30"/>
  <c r="B307" i="29"/>
  <c r="B307" i="27"/>
  <c r="B307" i="26"/>
  <c r="B307" i="25"/>
  <c r="B307" i="21"/>
  <c r="B307" i="20"/>
  <c r="A307" i="20" s="1"/>
  <c r="O280" i="19"/>
  <c r="O279" i="19"/>
  <c r="N242" i="19"/>
  <c r="A69" i="19" s="1"/>
  <c r="N241" i="19"/>
  <c r="A68" i="19" s="1"/>
  <c r="N240" i="19"/>
  <c r="A67" i="19" s="1"/>
  <c r="N239" i="19"/>
  <c r="A66" i="19" s="1"/>
  <c r="G53" i="19"/>
  <c r="A285" i="19" s="1"/>
  <c r="G29" i="19"/>
  <c r="A281" i="19" s="1"/>
  <c r="H11" i="19"/>
  <c r="A11" i="19" s="1"/>
  <c r="G23" i="30"/>
  <c r="A280" i="30" s="1"/>
  <c r="G23" i="26"/>
  <c r="A280" i="26" s="1"/>
  <c r="G23" i="27"/>
  <c r="A280" i="27" s="1"/>
  <c r="G23" i="25"/>
  <c r="A280" i="25" s="1"/>
  <c r="G23" i="28"/>
  <c r="A280" i="28" s="1"/>
  <c r="G23" i="29"/>
  <c r="A280" i="29" s="1"/>
  <c r="G47" i="22"/>
  <c r="A284" i="22" s="1"/>
  <c r="G59" i="24"/>
  <c r="A286" i="24" s="1"/>
  <c r="G47" i="23"/>
  <c r="A284" i="23" s="1"/>
  <c r="G47" i="19"/>
  <c r="A284" i="19" s="1"/>
  <c r="G59" i="23"/>
  <c r="A286" i="23" s="1"/>
  <c r="G59" i="21"/>
  <c r="A286" i="21" s="1"/>
  <c r="G59" i="19"/>
  <c r="A286" i="19" s="1"/>
  <c r="G65" i="22"/>
  <c r="A287" i="22" s="1"/>
  <c r="G65" i="23"/>
  <c r="A287" i="23" s="1"/>
  <c r="G77" i="22"/>
  <c r="A289" i="22" s="1"/>
  <c r="G77" i="19"/>
  <c r="A289" i="19" s="1"/>
  <c r="G77" i="23"/>
  <c r="A289" i="23" s="1"/>
  <c r="H35" i="19"/>
  <c r="A35" i="19" s="1"/>
  <c r="H83" i="22"/>
  <c r="A83" i="22" s="1"/>
  <c r="H65" i="28"/>
  <c r="A65" i="28" s="1"/>
  <c r="H59" i="29"/>
  <c r="A59" i="29" s="1"/>
  <c r="H59" i="25"/>
  <c r="A59" i="25" s="1"/>
  <c r="H47" i="27"/>
  <c r="A47" i="27" s="1"/>
  <c r="H89" i="23"/>
  <c r="A89" i="23" s="1"/>
  <c r="H83" i="20"/>
  <c r="A83" i="20" s="1"/>
  <c r="H65" i="27"/>
  <c r="A65" i="27" s="1"/>
  <c r="H59" i="30"/>
  <c r="A59" i="30" s="1"/>
  <c r="H47" i="28"/>
  <c r="A47" i="28" s="1"/>
  <c r="H89" i="22"/>
  <c r="A89" i="22" s="1"/>
  <c r="H65" i="29"/>
  <c r="A65" i="29" s="1"/>
  <c r="H59" i="28"/>
  <c r="A59" i="28" s="1"/>
  <c r="H47" i="26"/>
  <c r="A47" i="26" s="1"/>
  <c r="G47" i="24"/>
  <c r="A284" i="24" s="1"/>
  <c r="G47" i="21"/>
  <c r="A284" i="21" s="1"/>
  <c r="G59" i="22"/>
  <c r="A286" i="22" s="1"/>
  <c r="G65" i="21"/>
  <c r="A287" i="21" s="1"/>
  <c r="G77" i="24"/>
  <c r="A289" i="24" s="1"/>
  <c r="G77" i="21"/>
  <c r="A289" i="21" s="1"/>
  <c r="H89" i="21"/>
  <c r="A89" i="21" s="1"/>
  <c r="H83" i="24"/>
  <c r="A83" i="24" s="1"/>
  <c r="H65" i="30"/>
  <c r="A65" i="30" s="1"/>
  <c r="H65" i="26"/>
  <c r="A65" i="26" s="1"/>
  <c r="G65" i="19"/>
  <c r="A287" i="19" s="1"/>
  <c r="H59" i="27"/>
  <c r="A59" i="27" s="1"/>
  <c r="H47" i="29"/>
  <c r="A47" i="29" s="1"/>
  <c r="H47" i="25"/>
  <c r="A47" i="25" s="1"/>
  <c r="H59" i="26"/>
  <c r="A59" i="26" s="1"/>
  <c r="H83" i="23"/>
  <c r="A83" i="23" s="1"/>
  <c r="H65" i="25"/>
  <c r="A65" i="25" s="1"/>
  <c r="H47" i="30"/>
  <c r="A47" i="30" s="1"/>
  <c r="H5" i="25"/>
  <c r="A5" i="25" s="1"/>
  <c r="H89" i="20"/>
  <c r="A89" i="20" s="1"/>
  <c r="H89" i="19"/>
  <c r="A89" i="19" s="1"/>
  <c r="D34" i="2"/>
  <c r="D35" i="2" s="1"/>
  <c r="A315" i="20" l="1"/>
  <c r="Q278" i="29"/>
  <c r="Q277" i="29"/>
  <c r="Q278" i="25"/>
  <c r="Q277" i="25"/>
  <c r="Q277" i="26"/>
  <c r="Q278" i="26"/>
  <c r="Q278" i="28"/>
  <c r="Q277" i="28"/>
  <c r="Q278" i="27"/>
  <c r="Q277" i="27"/>
  <c r="Q277" i="30"/>
  <c r="Q278" i="30"/>
  <c r="R277" i="19"/>
  <c r="R278" i="19"/>
  <c r="U278" i="24"/>
  <c r="U277" i="24"/>
  <c r="U278" i="19"/>
  <c r="U277" i="19"/>
  <c r="U278" i="21"/>
  <c r="U277" i="21"/>
  <c r="U278" i="23"/>
  <c r="U277" i="23"/>
  <c r="U278" i="22"/>
  <c r="U277" i="22"/>
  <c r="V277" i="19"/>
  <c r="V278" i="19"/>
  <c r="V277" i="21"/>
  <c r="V278" i="21"/>
  <c r="W278" i="22"/>
  <c r="W277" i="22"/>
  <c r="W277" i="21"/>
  <c r="W278" i="21"/>
  <c r="W278" i="24"/>
  <c r="W277" i="24"/>
  <c r="W278" i="19"/>
  <c r="W277" i="19"/>
  <c r="W277" i="23"/>
  <c r="W278" i="23"/>
  <c r="X277" i="21"/>
  <c r="X278" i="21"/>
  <c r="X277" i="19"/>
  <c r="X278" i="19"/>
  <c r="X277" i="22"/>
  <c r="X278" i="22"/>
  <c r="X277" i="23"/>
  <c r="X278" i="23"/>
  <c r="Z277" i="23"/>
  <c r="Z278" i="23"/>
  <c r="Z277" i="22"/>
  <c r="Z278" i="22"/>
  <c r="A315" i="23"/>
  <c r="Z277" i="24"/>
  <c r="Z278" i="24"/>
  <c r="Z277" i="21"/>
  <c r="Z278" i="21"/>
  <c r="Z277" i="19"/>
  <c r="Z278" i="19"/>
  <c r="Z277" i="20"/>
  <c r="Z278" i="20"/>
  <c r="A98" i="20" s="1"/>
  <c r="A117" i="20" s="1"/>
  <c r="A315" i="22"/>
  <c r="Q280" i="28"/>
  <c r="Q279" i="28"/>
  <c r="Q280" i="27"/>
  <c r="Q279" i="27"/>
  <c r="Q280" i="30"/>
  <c r="Q279" i="30"/>
  <c r="Q280" i="29"/>
  <c r="Q279" i="29"/>
  <c r="Q280" i="25"/>
  <c r="Q279" i="25"/>
  <c r="Q280" i="26"/>
  <c r="Q279" i="26"/>
  <c r="Z279" i="21"/>
  <c r="Z280" i="21"/>
  <c r="Z279" i="19"/>
  <c r="Z280" i="19"/>
  <c r="Z279" i="20"/>
  <c r="A99" i="20" s="1"/>
  <c r="A97" i="20"/>
  <c r="Z280" i="20"/>
  <c r="A100" i="20" s="1"/>
  <c r="Z279" i="24"/>
  <c r="Z280" i="24"/>
  <c r="Z280" i="23"/>
  <c r="Z279" i="23"/>
  <c r="Z280" i="22"/>
  <c r="Z279" i="22"/>
  <c r="X279" i="21"/>
  <c r="X280" i="21"/>
  <c r="X280" i="23"/>
  <c r="X279" i="23"/>
  <c r="X280" i="22"/>
  <c r="X279" i="22"/>
  <c r="W280" i="23"/>
  <c r="W279" i="23"/>
  <c r="W280" i="22"/>
  <c r="W279" i="22"/>
  <c r="W280" i="21"/>
  <c r="W279" i="21"/>
  <c r="W280" i="24"/>
  <c r="W279" i="24"/>
  <c r="H53" i="19"/>
  <c r="A53" i="19" s="1"/>
  <c r="V279" i="19"/>
  <c r="V280" i="19"/>
  <c r="V279" i="21"/>
  <c r="V280" i="21"/>
  <c r="U280" i="24"/>
  <c r="U279" i="24"/>
  <c r="U280" i="19"/>
  <c r="U279" i="19"/>
  <c r="U280" i="21"/>
  <c r="U279" i="21"/>
  <c r="U280" i="23"/>
  <c r="U279" i="23"/>
  <c r="U280" i="22"/>
  <c r="U279" i="22"/>
  <c r="R280" i="19"/>
  <c r="R279" i="19"/>
  <c r="X280" i="19"/>
  <c r="X279" i="19"/>
  <c r="W280" i="19"/>
  <c r="W279" i="19"/>
  <c r="H29" i="19"/>
  <c r="A29" i="19" s="1"/>
  <c r="G53" i="30"/>
  <c r="A285" i="30" s="1"/>
  <c r="G53" i="28"/>
  <c r="A285" i="28" s="1"/>
  <c r="G53" i="29"/>
  <c r="A285" i="29" s="1"/>
  <c r="G53" i="26"/>
  <c r="A285" i="26" s="1"/>
  <c r="G53" i="27"/>
  <c r="A285" i="27" s="1"/>
  <c r="G53" i="25"/>
  <c r="A285" i="25" s="1"/>
  <c r="H23" i="28"/>
  <c r="A23" i="28" s="1"/>
  <c r="H23" i="27"/>
  <c r="A23" i="27" s="1"/>
  <c r="H23" i="26"/>
  <c r="A23" i="26" s="1"/>
  <c r="H23" i="30"/>
  <c r="A23" i="30" s="1"/>
  <c r="H23" i="29"/>
  <c r="A23" i="29" s="1"/>
  <c r="H23" i="25"/>
  <c r="A23" i="25" s="1"/>
  <c r="H77" i="21"/>
  <c r="A77" i="21" s="1"/>
  <c r="H65" i="21"/>
  <c r="A65" i="21" s="1"/>
  <c r="H47" i="21"/>
  <c r="A47" i="21" s="1"/>
  <c r="H77" i="23"/>
  <c r="A77" i="23" s="1"/>
  <c r="H77" i="22"/>
  <c r="A77" i="22" s="1"/>
  <c r="H65" i="22"/>
  <c r="A65" i="22" s="1"/>
  <c r="H59" i="19"/>
  <c r="A59" i="19" s="1"/>
  <c r="H59" i="21"/>
  <c r="A59" i="21" s="1"/>
  <c r="H47" i="19"/>
  <c r="A47" i="19" s="1"/>
  <c r="H59" i="20"/>
  <c r="A59" i="20" s="1"/>
  <c r="H65" i="19"/>
  <c r="A65" i="19" s="1"/>
  <c r="H77" i="24"/>
  <c r="A77" i="24" s="1"/>
  <c r="H77" i="20"/>
  <c r="A77" i="20" s="1"/>
  <c r="H65" i="20"/>
  <c r="A65" i="20" s="1"/>
  <c r="H59" i="22"/>
  <c r="A59" i="22" s="1"/>
  <c r="H47" i="24"/>
  <c r="A47" i="24" s="1"/>
  <c r="H77" i="19"/>
  <c r="A77" i="19" s="1"/>
  <c r="H65" i="23"/>
  <c r="A65" i="23" s="1"/>
  <c r="H59" i="23"/>
  <c r="A59" i="23" s="1"/>
  <c r="H47" i="23"/>
  <c r="A47" i="23" s="1"/>
  <c r="H47" i="20"/>
  <c r="A47" i="20" s="1"/>
  <c r="H59" i="24"/>
  <c r="A59" i="24" s="1"/>
  <c r="H47" i="22"/>
  <c r="A47" i="22" s="1"/>
  <c r="D36" i="2"/>
  <c r="B3" i="1" s="1"/>
  <c r="L18" i="1"/>
  <c r="H18" i="1"/>
  <c r="M18" i="1"/>
  <c r="I18" i="1"/>
  <c r="F18" i="1"/>
  <c r="E18" i="1"/>
  <c r="C18" i="1"/>
  <c r="A98" i="23" l="1"/>
  <c r="A117" i="23" s="1"/>
  <c r="A97" i="22"/>
  <c r="A99" i="21"/>
  <c r="V277" i="25"/>
  <c r="A97" i="25" s="1"/>
  <c r="A114" i="25" s="1"/>
  <c r="V278" i="25"/>
  <c r="A98" i="25" s="1"/>
  <c r="A117" i="25" s="1"/>
  <c r="V278" i="26"/>
  <c r="A98" i="26" s="1"/>
  <c r="A117" i="26" s="1"/>
  <c r="V277" i="26"/>
  <c r="A97" i="26" s="1"/>
  <c r="A114" i="26" s="1"/>
  <c r="V277" i="28"/>
  <c r="A97" i="28" s="1"/>
  <c r="A114" i="28" s="1"/>
  <c r="V278" i="28"/>
  <c r="A98" i="28" s="1"/>
  <c r="V277" i="27"/>
  <c r="A97" i="27" s="1"/>
  <c r="A114" i="27" s="1"/>
  <c r="V278" i="27"/>
  <c r="A98" i="27" s="1"/>
  <c r="A117" i="27" s="1"/>
  <c r="V277" i="29"/>
  <c r="A97" i="29" s="1"/>
  <c r="A114" i="29" s="1"/>
  <c r="V278" i="29"/>
  <c r="A98" i="29" s="1"/>
  <c r="A117" i="29" s="1"/>
  <c r="V277" i="30"/>
  <c r="V278" i="30"/>
  <c r="A98" i="30" s="1"/>
  <c r="A117" i="30" s="1"/>
  <c r="A99" i="22"/>
  <c r="A99" i="23"/>
  <c r="V279" i="27"/>
  <c r="A99" i="27" s="1"/>
  <c r="V280" i="27"/>
  <c r="A100" i="27" s="1"/>
  <c r="V279" i="29"/>
  <c r="A99" i="29" s="1"/>
  <c r="V280" i="29"/>
  <c r="A100" i="29" s="1"/>
  <c r="V280" i="30"/>
  <c r="A100" i="30" s="1"/>
  <c r="V279" i="30"/>
  <c r="A99" i="30" s="1"/>
  <c r="A97" i="30"/>
  <c r="A114" i="30" s="1"/>
  <c r="V279" i="25"/>
  <c r="A99" i="25" s="1"/>
  <c r="V280" i="25"/>
  <c r="A100" i="25" s="1"/>
  <c r="V280" i="26"/>
  <c r="A100" i="26" s="1"/>
  <c r="V279" i="26"/>
  <c r="A99" i="26" s="1"/>
  <c r="V280" i="28"/>
  <c r="A100" i="28" s="1"/>
  <c r="V279" i="28"/>
  <c r="A99" i="28" s="1"/>
  <c r="A114" i="20"/>
  <c r="A111" i="20"/>
  <c r="A97" i="23"/>
  <c r="A114" i="23" s="1"/>
  <c r="A98" i="22"/>
  <c r="A117" i="22" s="1"/>
  <c r="A97" i="21"/>
  <c r="A114" i="21" s="1"/>
  <c r="A100" i="22"/>
  <c r="A100" i="23"/>
  <c r="A100" i="21"/>
  <c r="A98" i="21"/>
  <c r="A117" i="21" s="1"/>
  <c r="A114" i="22"/>
  <c r="B303" i="27"/>
  <c r="B303" i="25"/>
  <c r="B303" i="24"/>
  <c r="B303" i="19"/>
  <c r="B303" i="30"/>
  <c r="B303" i="29"/>
  <c r="B303" i="28"/>
  <c r="B303" i="26"/>
  <c r="B303" i="23"/>
  <c r="B303" i="22"/>
  <c r="B303" i="21"/>
  <c r="B303" i="20"/>
  <c r="A303" i="20" s="1"/>
  <c r="H53" i="25"/>
  <c r="A53" i="25" s="1"/>
  <c r="H53" i="27"/>
  <c r="A53" i="27" s="1"/>
  <c r="H53" i="26"/>
  <c r="A53" i="26" s="1"/>
  <c r="H53" i="29"/>
  <c r="A53" i="29" s="1"/>
  <c r="H53" i="28"/>
  <c r="A53" i="28" s="1"/>
  <c r="H53" i="30"/>
  <c r="A53" i="30" s="1"/>
  <c r="F20" i="1"/>
  <c r="J3" i="23"/>
  <c r="K3" i="23" s="1"/>
  <c r="P6" i="26"/>
  <c r="Q6" i="26" s="1"/>
  <c r="P6" i="25"/>
  <c r="Q6" i="25" s="1"/>
  <c r="P6" i="24"/>
  <c r="Q6" i="24" s="1"/>
  <c r="P6" i="23"/>
  <c r="Q6" i="23" s="1"/>
  <c r="P6" i="20"/>
  <c r="Q6" i="20" s="1"/>
  <c r="P6" i="19"/>
  <c r="Q6" i="19" s="1"/>
  <c r="P6" i="30"/>
  <c r="Q6" i="30" s="1"/>
  <c r="P6" i="29"/>
  <c r="Q6" i="29" s="1"/>
  <c r="P6" i="28"/>
  <c r="Q6" i="28" s="1"/>
  <c r="P6" i="27"/>
  <c r="Q6" i="27" s="1"/>
  <c r="P6" i="22"/>
  <c r="Q6" i="22" s="1"/>
  <c r="P6" i="21"/>
  <c r="Q6" i="21" s="1"/>
  <c r="M20" i="1"/>
  <c r="J3" i="30"/>
  <c r="K3" i="30" s="1"/>
  <c r="P13" i="30"/>
  <c r="Q13" i="30" s="1"/>
  <c r="P13" i="26"/>
  <c r="Q13" i="26" s="1"/>
  <c r="P13" i="25"/>
  <c r="Q13" i="25" s="1"/>
  <c r="P13" i="24"/>
  <c r="Q13" i="24" s="1"/>
  <c r="P13" i="22"/>
  <c r="Q13" i="22" s="1"/>
  <c r="P13" i="21"/>
  <c r="Q13" i="21" s="1"/>
  <c r="P13" i="29"/>
  <c r="Q13" i="29" s="1"/>
  <c r="P13" i="28"/>
  <c r="Q13" i="28" s="1"/>
  <c r="P13" i="27"/>
  <c r="Q13" i="27" s="1"/>
  <c r="P13" i="23"/>
  <c r="Q13" i="23" s="1"/>
  <c r="P13" i="20"/>
  <c r="Q13" i="20" s="1"/>
  <c r="P13" i="19"/>
  <c r="Q13" i="19" s="1"/>
  <c r="L20" i="1"/>
  <c r="P12" i="30"/>
  <c r="Q12" i="30" s="1"/>
  <c r="P12" i="26"/>
  <c r="Q12" i="26" s="1"/>
  <c r="P12" i="25"/>
  <c r="Q12" i="25" s="1"/>
  <c r="J3" i="29"/>
  <c r="K3" i="29" s="1"/>
  <c r="P12" i="24"/>
  <c r="Q12" i="24" s="1"/>
  <c r="P12" i="22"/>
  <c r="Q12" i="22" s="1"/>
  <c r="P12" i="21"/>
  <c r="Q12" i="21" s="1"/>
  <c r="P12" i="19"/>
  <c r="Q12" i="19" s="1"/>
  <c r="P12" i="29"/>
  <c r="Q12" i="29" s="1"/>
  <c r="P12" i="28"/>
  <c r="Q12" i="28" s="1"/>
  <c r="P12" i="27"/>
  <c r="Q12" i="27" s="1"/>
  <c r="P12" i="23"/>
  <c r="Q12" i="23" s="1"/>
  <c r="P12" i="20"/>
  <c r="Q12" i="20" s="1"/>
  <c r="G5" i="19"/>
  <c r="A277" i="19" s="1"/>
  <c r="B18" i="1"/>
  <c r="P3" i="27"/>
  <c r="Q3" i="27" s="1"/>
  <c r="P3" i="26"/>
  <c r="Q3" i="26" s="1"/>
  <c r="P3" i="25"/>
  <c r="Q3" i="25" s="1"/>
  <c r="P3" i="29"/>
  <c r="Q3" i="29" s="1"/>
  <c r="P3" i="28"/>
  <c r="Q3" i="28" s="1"/>
  <c r="P3" i="23"/>
  <c r="Q3" i="23" s="1"/>
  <c r="P3" i="30"/>
  <c r="Q3" i="30" s="1"/>
  <c r="P3" i="24"/>
  <c r="Q3" i="24" s="1"/>
  <c r="P3" i="22"/>
  <c r="Q3" i="22" s="1"/>
  <c r="E20" i="1"/>
  <c r="J3" i="22"/>
  <c r="K3" i="22" s="1"/>
  <c r="P5" i="26"/>
  <c r="Q5" i="26" s="1"/>
  <c r="P5" i="25"/>
  <c r="Q5" i="25" s="1"/>
  <c r="P5" i="24"/>
  <c r="Q5" i="24" s="1"/>
  <c r="P5" i="23"/>
  <c r="Q5" i="23" s="1"/>
  <c r="P5" i="20"/>
  <c r="Q5" i="20" s="1"/>
  <c r="P5" i="30"/>
  <c r="Q5" i="30" s="1"/>
  <c r="P5" i="29"/>
  <c r="Q5" i="29" s="1"/>
  <c r="P5" i="28"/>
  <c r="Q5" i="28" s="1"/>
  <c r="P5" i="27"/>
  <c r="Q5" i="27" s="1"/>
  <c r="P5" i="19"/>
  <c r="Q5" i="19" s="1"/>
  <c r="P5" i="22"/>
  <c r="Q5" i="22" s="1"/>
  <c r="P5" i="21"/>
  <c r="Q5" i="21" s="1"/>
  <c r="I20" i="1"/>
  <c r="J3" i="26"/>
  <c r="K3" i="26" s="1"/>
  <c r="P9" i="26"/>
  <c r="Q9" i="26" s="1"/>
  <c r="P9" i="25"/>
  <c r="Q9" i="25" s="1"/>
  <c r="P9" i="24"/>
  <c r="Q9" i="24" s="1"/>
  <c r="P9" i="23"/>
  <c r="Q9" i="23" s="1"/>
  <c r="P9" i="20"/>
  <c r="Q9" i="20" s="1"/>
  <c r="P9" i="30"/>
  <c r="Q9" i="30" s="1"/>
  <c r="P9" i="29"/>
  <c r="Q9" i="29" s="1"/>
  <c r="P9" i="28"/>
  <c r="Q9" i="28" s="1"/>
  <c r="P9" i="27"/>
  <c r="Q9" i="27" s="1"/>
  <c r="P9" i="19"/>
  <c r="Q9" i="19" s="1"/>
  <c r="P9" i="22"/>
  <c r="Q9" i="22" s="1"/>
  <c r="P9" i="21"/>
  <c r="Q9" i="21" s="1"/>
  <c r="H20" i="1"/>
  <c r="P7" i="22"/>
  <c r="Q7" i="22" s="1"/>
  <c r="P8" i="26"/>
  <c r="Q8" i="26" s="1"/>
  <c r="P8" i="25"/>
  <c r="Q8" i="25" s="1"/>
  <c r="P8" i="22"/>
  <c r="Q8" i="22" s="1"/>
  <c r="P8" i="24"/>
  <c r="Q8" i="24" s="1"/>
  <c r="P8" i="23"/>
  <c r="Q8" i="23" s="1"/>
  <c r="P8" i="20"/>
  <c r="Q8" i="20" s="1"/>
  <c r="P8" i="19"/>
  <c r="Q8" i="19" s="1"/>
  <c r="J3" i="25"/>
  <c r="K3" i="25" s="1"/>
  <c r="P8" i="30"/>
  <c r="Q8" i="30" s="1"/>
  <c r="P8" i="29"/>
  <c r="Q8" i="29" s="1"/>
  <c r="P8" i="28"/>
  <c r="Q8" i="28" s="1"/>
  <c r="P8" i="27"/>
  <c r="Q8" i="27" s="1"/>
  <c r="P8" i="21"/>
  <c r="Q8" i="21" s="1"/>
  <c r="G18" i="1"/>
  <c r="G65" i="24"/>
  <c r="A287" i="24" s="1"/>
  <c r="P3" i="21"/>
  <c r="Q3" i="21" s="1"/>
  <c r="J3" i="20"/>
  <c r="K3" i="20" s="1"/>
  <c r="P3" i="20"/>
  <c r="Q3" i="20" s="1"/>
  <c r="C20" i="1"/>
  <c r="P3" i="19"/>
  <c r="Q3" i="19" s="1"/>
  <c r="K18" i="1"/>
  <c r="J18" i="1"/>
  <c r="D18" i="1"/>
  <c r="N277" i="19" l="1"/>
  <c r="A97" i="19" s="1"/>
  <c r="N278" i="19"/>
  <c r="A98" i="19" s="1"/>
  <c r="A111" i="23"/>
  <c r="A111" i="22"/>
  <c r="X277" i="24"/>
  <c r="A97" i="24" s="1"/>
  <c r="X278" i="24"/>
  <c r="A111" i="29"/>
  <c r="A111" i="30"/>
  <c r="A111" i="27"/>
  <c r="A111" i="25"/>
  <c r="A117" i="28"/>
  <c r="A111" i="28"/>
  <c r="A111" i="26"/>
  <c r="A120" i="25"/>
  <c r="A96" i="25"/>
  <c r="A3" i="25"/>
  <c r="A120" i="26"/>
  <c r="A96" i="26"/>
  <c r="A3" i="26"/>
  <c r="A120" i="29"/>
  <c r="A96" i="29"/>
  <c r="A3" i="29"/>
  <c r="A120" i="30"/>
  <c r="A96" i="30"/>
  <c r="A3" i="30"/>
  <c r="A111" i="21"/>
  <c r="X280" i="24"/>
  <c r="A100" i="24" s="1"/>
  <c r="A98" i="24"/>
  <c r="A117" i="24" s="1"/>
  <c r="X279" i="24"/>
  <c r="A99" i="24" s="1"/>
  <c r="A120" i="23"/>
  <c r="A96" i="23"/>
  <c r="A3" i="23"/>
  <c r="A120" i="22"/>
  <c r="A96" i="22"/>
  <c r="A3" i="22"/>
  <c r="A120" i="20"/>
  <c r="A96" i="20"/>
  <c r="A3" i="20"/>
  <c r="N280" i="19"/>
  <c r="A100" i="19" s="1"/>
  <c r="N279" i="19"/>
  <c r="A99" i="19" s="1"/>
  <c r="J20" i="1"/>
  <c r="J3" i="27"/>
  <c r="K3" i="27" s="1"/>
  <c r="P10" i="26"/>
  <c r="Q10" i="26" s="1"/>
  <c r="P10" i="25"/>
  <c r="Q10" i="25" s="1"/>
  <c r="P10" i="24"/>
  <c r="Q10" i="24" s="1"/>
  <c r="P10" i="23"/>
  <c r="Q10" i="23" s="1"/>
  <c r="P10" i="20"/>
  <c r="Q10" i="20" s="1"/>
  <c r="P10" i="19"/>
  <c r="Q10" i="19" s="1"/>
  <c r="P10" i="30"/>
  <c r="Q10" i="30" s="1"/>
  <c r="P10" i="29"/>
  <c r="Q10" i="29" s="1"/>
  <c r="P10" i="28"/>
  <c r="Q10" i="28" s="1"/>
  <c r="P10" i="27"/>
  <c r="Q10" i="27" s="1"/>
  <c r="P10" i="22"/>
  <c r="Q10" i="22" s="1"/>
  <c r="P10" i="21"/>
  <c r="Q10" i="21" s="1"/>
  <c r="D20" i="1"/>
  <c r="P4" i="27"/>
  <c r="Q4" i="27" s="1"/>
  <c r="P4" i="26"/>
  <c r="Q4" i="26" s="1"/>
  <c r="P4" i="25"/>
  <c r="Q4" i="25" s="1"/>
  <c r="P4" i="29"/>
  <c r="Q4" i="29" s="1"/>
  <c r="P4" i="28"/>
  <c r="Q4" i="28" s="1"/>
  <c r="P4" i="23"/>
  <c r="Q4" i="23" s="1"/>
  <c r="J3" i="21"/>
  <c r="K3" i="21" s="1"/>
  <c r="P4" i="20"/>
  <c r="Q4" i="20" s="1"/>
  <c r="P4" i="19"/>
  <c r="Q4" i="19" s="1"/>
  <c r="P4" i="30"/>
  <c r="Q4" i="30" s="1"/>
  <c r="P4" i="24"/>
  <c r="Q4" i="24" s="1"/>
  <c r="P4" i="22"/>
  <c r="Q4" i="22" s="1"/>
  <c r="P4" i="21"/>
  <c r="Q4" i="21" s="1"/>
  <c r="K20" i="1"/>
  <c r="J3" i="28"/>
  <c r="K3" i="28" s="1"/>
  <c r="P11" i="30"/>
  <c r="Q11" i="30" s="1"/>
  <c r="P11" i="26"/>
  <c r="Q11" i="26" s="1"/>
  <c r="P11" i="25"/>
  <c r="Q11" i="25" s="1"/>
  <c r="P11" i="24"/>
  <c r="Q11" i="24" s="1"/>
  <c r="P11" i="22"/>
  <c r="Q11" i="22" s="1"/>
  <c r="P11" i="21"/>
  <c r="Q11" i="21" s="1"/>
  <c r="P11" i="29"/>
  <c r="Q11" i="29" s="1"/>
  <c r="P11" i="28"/>
  <c r="Q11" i="28" s="1"/>
  <c r="P11" i="27"/>
  <c r="Q11" i="27" s="1"/>
  <c r="P11" i="23"/>
  <c r="Q11" i="23" s="1"/>
  <c r="P11" i="20"/>
  <c r="Q11" i="20" s="1"/>
  <c r="P11" i="19"/>
  <c r="Q11" i="19" s="1"/>
  <c r="O3" i="30"/>
  <c r="R3" i="30" s="1"/>
  <c r="O3" i="29"/>
  <c r="R3" i="29" s="1"/>
  <c r="O3" i="28"/>
  <c r="R3" i="28" s="1"/>
  <c r="O3" i="24"/>
  <c r="R3" i="24" s="1"/>
  <c r="O3" i="27"/>
  <c r="R3" i="27" s="1"/>
  <c r="O3" i="26"/>
  <c r="R3" i="26" s="1"/>
  <c r="O3" i="22"/>
  <c r="R3" i="22" s="1"/>
  <c r="O3" i="25"/>
  <c r="R3" i="25" s="1"/>
  <c r="O3" i="23"/>
  <c r="R3" i="23" s="1"/>
  <c r="H65" i="24"/>
  <c r="A65" i="24" s="1"/>
  <c r="O8" i="30"/>
  <c r="R8" i="30" s="1"/>
  <c r="O8" i="29"/>
  <c r="R8" i="29" s="1"/>
  <c r="O8" i="28"/>
  <c r="R8" i="28" s="1"/>
  <c r="O8" i="27"/>
  <c r="R8" i="27" s="1"/>
  <c r="O8" i="24"/>
  <c r="R8" i="24" s="1"/>
  <c r="O8" i="26"/>
  <c r="R8" i="26" s="1"/>
  <c r="O8" i="21"/>
  <c r="R8" i="21" s="1"/>
  <c r="O8" i="19"/>
  <c r="R8" i="19" s="1"/>
  <c r="O8" i="25"/>
  <c r="R8" i="25" s="1"/>
  <c r="O8" i="23"/>
  <c r="R8" i="23" s="1"/>
  <c r="O8" i="20"/>
  <c r="R8" i="20" s="1"/>
  <c r="O8" i="22"/>
  <c r="R8" i="22" s="1"/>
  <c r="O9" i="30"/>
  <c r="R9" i="30" s="1"/>
  <c r="O9" i="29"/>
  <c r="R9" i="29" s="1"/>
  <c r="O9" i="28"/>
  <c r="R9" i="28" s="1"/>
  <c r="O9" i="27"/>
  <c r="R9" i="27" s="1"/>
  <c r="O9" i="24"/>
  <c r="R9" i="24" s="1"/>
  <c r="O9" i="25"/>
  <c r="R9" i="25" s="1"/>
  <c r="O9" i="22"/>
  <c r="R9" i="22" s="1"/>
  <c r="O9" i="21"/>
  <c r="R9" i="21" s="1"/>
  <c r="O9" i="26"/>
  <c r="R9" i="26" s="1"/>
  <c r="A126" i="26" s="1"/>
  <c r="O9" i="23"/>
  <c r="R9" i="23" s="1"/>
  <c r="O9" i="19"/>
  <c r="R9" i="19" s="1"/>
  <c r="O9" i="20"/>
  <c r="R9" i="20" s="1"/>
  <c r="O5" i="30"/>
  <c r="R5" i="30" s="1"/>
  <c r="O5" i="29"/>
  <c r="R5" i="29" s="1"/>
  <c r="O5" i="28"/>
  <c r="R5" i="28" s="1"/>
  <c r="O5" i="27"/>
  <c r="R5" i="27" s="1"/>
  <c r="O5" i="24"/>
  <c r="R5" i="24" s="1"/>
  <c r="O5" i="25"/>
  <c r="R5" i="25" s="1"/>
  <c r="O5" i="22"/>
  <c r="R5" i="22" s="1"/>
  <c r="O5" i="21"/>
  <c r="R5" i="21" s="1"/>
  <c r="O5" i="26"/>
  <c r="R5" i="26" s="1"/>
  <c r="O5" i="23"/>
  <c r="R5" i="23" s="1"/>
  <c r="O5" i="19"/>
  <c r="R5" i="19" s="1"/>
  <c r="O5" i="20"/>
  <c r="R5" i="20" s="1"/>
  <c r="P2" i="29"/>
  <c r="Q2" i="29" s="1"/>
  <c r="P2" i="28"/>
  <c r="Q2" i="28" s="1"/>
  <c r="P2" i="27"/>
  <c r="Q2" i="27" s="1"/>
  <c r="P2" i="26"/>
  <c r="Q2" i="26" s="1"/>
  <c r="P2" i="30"/>
  <c r="Q2" i="30" s="1"/>
  <c r="P2" i="25"/>
  <c r="Q2" i="25" s="1"/>
  <c r="P2" i="24"/>
  <c r="Q2" i="24" s="1"/>
  <c r="P2" i="23"/>
  <c r="Q2" i="23" s="1"/>
  <c r="P2" i="22"/>
  <c r="Q2" i="22" s="1"/>
  <c r="P2" i="20"/>
  <c r="Q2" i="20" s="1"/>
  <c r="P2" i="21"/>
  <c r="Q2" i="21" s="1"/>
  <c r="P2" i="19"/>
  <c r="Q2" i="19" s="1"/>
  <c r="J3" i="19"/>
  <c r="K3" i="19" s="1"/>
  <c r="G20" i="1"/>
  <c r="J3" i="24"/>
  <c r="K3" i="24" s="1"/>
  <c r="P7" i="26"/>
  <c r="Q7" i="26" s="1"/>
  <c r="P7" i="25"/>
  <c r="Q7" i="25" s="1"/>
  <c r="P7" i="24"/>
  <c r="Q7" i="24" s="1"/>
  <c r="P7" i="23"/>
  <c r="Q7" i="23" s="1"/>
  <c r="P7" i="20"/>
  <c r="Q7" i="20" s="1"/>
  <c r="P7" i="30"/>
  <c r="Q7" i="30" s="1"/>
  <c r="P7" i="29"/>
  <c r="Q7" i="29" s="1"/>
  <c r="P7" i="28"/>
  <c r="Q7" i="28" s="1"/>
  <c r="P7" i="27"/>
  <c r="Q7" i="27" s="1"/>
  <c r="P7" i="21"/>
  <c r="Q7" i="21" s="1"/>
  <c r="P7" i="19"/>
  <c r="Q7" i="19" s="1"/>
  <c r="H5" i="19"/>
  <c r="A5" i="19" s="1"/>
  <c r="O12" i="30"/>
  <c r="R12" i="30" s="1"/>
  <c r="O12" i="29"/>
  <c r="R12" i="29" s="1"/>
  <c r="O12" i="28"/>
  <c r="R12" i="28" s="1"/>
  <c r="O12" i="27"/>
  <c r="R12" i="27" s="1"/>
  <c r="O12" i="24"/>
  <c r="R12" i="24" s="1"/>
  <c r="O12" i="26"/>
  <c r="R12" i="26" s="1"/>
  <c r="O12" i="23"/>
  <c r="R12" i="23" s="1"/>
  <c r="O12" i="20"/>
  <c r="R12" i="20" s="1"/>
  <c r="O12" i="19"/>
  <c r="R12" i="19" s="1"/>
  <c r="O12" i="25"/>
  <c r="R12" i="25" s="1"/>
  <c r="O12" i="22"/>
  <c r="R12" i="22" s="1"/>
  <c r="O12" i="21"/>
  <c r="R12" i="21" s="1"/>
  <c r="O13" i="29"/>
  <c r="R13" i="29" s="1"/>
  <c r="O13" i="28"/>
  <c r="R13" i="28" s="1"/>
  <c r="O13" i="27"/>
  <c r="R13" i="27" s="1"/>
  <c r="O13" i="24"/>
  <c r="R13" i="24" s="1"/>
  <c r="O13" i="25"/>
  <c r="R13" i="25" s="1"/>
  <c r="O13" i="23"/>
  <c r="R13" i="23" s="1"/>
  <c r="O13" i="20"/>
  <c r="R13" i="20" s="1"/>
  <c r="O13" i="30"/>
  <c r="R13" i="30" s="1"/>
  <c r="A126" i="30" s="1"/>
  <c r="O13" i="26"/>
  <c r="R13" i="26" s="1"/>
  <c r="O13" i="22"/>
  <c r="R13" i="22" s="1"/>
  <c r="O13" i="19"/>
  <c r="R13" i="19" s="1"/>
  <c r="O13" i="21"/>
  <c r="R13" i="21" s="1"/>
  <c r="O6" i="30"/>
  <c r="R6" i="30" s="1"/>
  <c r="O6" i="29"/>
  <c r="R6" i="29" s="1"/>
  <c r="O6" i="28"/>
  <c r="R6" i="28" s="1"/>
  <c r="O6" i="27"/>
  <c r="R6" i="27" s="1"/>
  <c r="O6" i="24"/>
  <c r="R6" i="24" s="1"/>
  <c r="O6" i="26"/>
  <c r="R6" i="26" s="1"/>
  <c r="O6" i="22"/>
  <c r="R6" i="22" s="1"/>
  <c r="O6" i="21"/>
  <c r="R6" i="21" s="1"/>
  <c r="O6" i="19"/>
  <c r="R6" i="19" s="1"/>
  <c r="O6" i="25"/>
  <c r="R6" i="25" s="1"/>
  <c r="O6" i="23"/>
  <c r="R6" i="23" s="1"/>
  <c r="A126" i="23" s="1"/>
  <c r="O6" i="20"/>
  <c r="R6" i="20" s="1"/>
  <c r="O3" i="19"/>
  <c r="R3" i="19" s="1"/>
  <c r="O3" i="20"/>
  <c r="R3" i="20" s="1"/>
  <c r="O3" i="21"/>
  <c r="R3" i="21" s="1"/>
  <c r="B20" i="1"/>
  <c r="A126" i="25" l="1"/>
  <c r="A126" i="22"/>
  <c r="A126" i="20"/>
  <c r="A126" i="29"/>
  <c r="A120" i="27"/>
  <c r="A96" i="27"/>
  <c r="A3" i="27"/>
  <c r="A120" i="28"/>
  <c r="A96" i="28"/>
  <c r="A3" i="28"/>
  <c r="A111" i="24"/>
  <c r="A114" i="24"/>
  <c r="A120" i="24"/>
  <c r="A96" i="24"/>
  <c r="A3" i="24"/>
  <c r="A120" i="21"/>
  <c r="A96" i="21"/>
  <c r="A3" i="21"/>
  <c r="A96" i="19"/>
  <c r="A120" i="19"/>
  <c r="A117" i="19"/>
  <c r="O7" i="30"/>
  <c r="R7" i="30" s="1"/>
  <c r="O7" i="29"/>
  <c r="R7" i="29" s="1"/>
  <c r="O7" i="28"/>
  <c r="R7" i="28" s="1"/>
  <c r="O7" i="27"/>
  <c r="R7" i="27" s="1"/>
  <c r="O7" i="24"/>
  <c r="R7" i="24" s="1"/>
  <c r="A126" i="24" s="1"/>
  <c r="O7" i="25"/>
  <c r="R7" i="25" s="1"/>
  <c r="O7" i="22"/>
  <c r="R7" i="22" s="1"/>
  <c r="O7" i="21"/>
  <c r="R7" i="21" s="1"/>
  <c r="O7" i="26"/>
  <c r="R7" i="26" s="1"/>
  <c r="O7" i="23"/>
  <c r="R7" i="23" s="1"/>
  <c r="O7" i="20"/>
  <c r="R7" i="20" s="1"/>
  <c r="O7" i="19"/>
  <c r="R7" i="19" s="1"/>
  <c r="A3" i="19"/>
  <c r="O11" i="29"/>
  <c r="R11" i="29" s="1"/>
  <c r="O11" i="28"/>
  <c r="R11" i="28" s="1"/>
  <c r="A126" i="28" s="1"/>
  <c r="O11" i="27"/>
  <c r="R11" i="27" s="1"/>
  <c r="O11" i="24"/>
  <c r="R11" i="24" s="1"/>
  <c r="O11" i="25"/>
  <c r="R11" i="25" s="1"/>
  <c r="O11" i="23"/>
  <c r="R11" i="23" s="1"/>
  <c r="O11" i="20"/>
  <c r="R11" i="20" s="1"/>
  <c r="O11" i="30"/>
  <c r="R11" i="30" s="1"/>
  <c r="O11" i="26"/>
  <c r="R11" i="26" s="1"/>
  <c r="O11" i="22"/>
  <c r="R11" i="22" s="1"/>
  <c r="O11" i="21"/>
  <c r="R11" i="21" s="1"/>
  <c r="O11" i="19"/>
  <c r="R11" i="19" s="1"/>
  <c r="O4" i="30"/>
  <c r="R4" i="30" s="1"/>
  <c r="O4" i="29"/>
  <c r="R4" i="29" s="1"/>
  <c r="O4" i="28"/>
  <c r="R4" i="28" s="1"/>
  <c r="O4" i="24"/>
  <c r="R4" i="24" s="1"/>
  <c r="O4" i="25"/>
  <c r="R4" i="25" s="1"/>
  <c r="O4" i="22"/>
  <c r="R4" i="22" s="1"/>
  <c r="O4" i="21"/>
  <c r="R4" i="21" s="1"/>
  <c r="A126" i="21" s="1"/>
  <c r="O4" i="19"/>
  <c r="R4" i="19" s="1"/>
  <c r="O4" i="27"/>
  <c r="R4" i="27" s="1"/>
  <c r="O4" i="26"/>
  <c r="R4" i="26" s="1"/>
  <c r="O4" i="23"/>
  <c r="R4" i="23" s="1"/>
  <c r="O4" i="20"/>
  <c r="R4" i="20" s="1"/>
  <c r="O2" i="19"/>
  <c r="R2" i="19" s="1"/>
  <c r="O2" i="30"/>
  <c r="R2" i="30" s="1"/>
  <c r="O2" i="26"/>
  <c r="R2" i="26" s="1"/>
  <c r="O2" i="25"/>
  <c r="R2" i="25" s="1"/>
  <c r="O2" i="24"/>
  <c r="R2" i="24" s="1"/>
  <c r="O2" i="29"/>
  <c r="R2" i="29" s="1"/>
  <c r="O2" i="28"/>
  <c r="R2" i="28" s="1"/>
  <c r="O2" i="23"/>
  <c r="R2" i="23" s="1"/>
  <c r="O2" i="22"/>
  <c r="R2" i="22" s="1"/>
  <c r="O2" i="21"/>
  <c r="R2" i="21" s="1"/>
  <c r="O2" i="20"/>
  <c r="R2" i="20" s="1"/>
  <c r="O2" i="27"/>
  <c r="R2" i="27" s="1"/>
  <c r="O10" i="30"/>
  <c r="R10" i="30" s="1"/>
  <c r="O10" i="29"/>
  <c r="R10" i="29" s="1"/>
  <c r="O10" i="28"/>
  <c r="R10" i="28" s="1"/>
  <c r="O10" i="27"/>
  <c r="R10" i="27" s="1"/>
  <c r="A126" i="27" s="1"/>
  <c r="O10" i="24"/>
  <c r="R10" i="24" s="1"/>
  <c r="O10" i="26"/>
  <c r="R10" i="26" s="1"/>
  <c r="O10" i="22"/>
  <c r="R10" i="22" s="1"/>
  <c r="O10" i="21"/>
  <c r="R10" i="21" s="1"/>
  <c r="O10" i="19"/>
  <c r="R10" i="19" s="1"/>
  <c r="O10" i="25"/>
  <c r="R10" i="25" s="1"/>
  <c r="O10" i="23"/>
  <c r="R10" i="23" s="1"/>
  <c r="O10" i="20"/>
  <c r="R10" i="20" s="1"/>
  <c r="A114" i="19" l="1"/>
  <c r="A111" i="19"/>
</calcChain>
</file>

<file path=xl/sharedStrings.xml><?xml version="1.0" encoding="utf-8"?>
<sst xmlns="http://schemas.openxmlformats.org/spreadsheetml/2006/main" count="5464" uniqueCount="1155">
  <si>
    <t>3. Fast Food Restaurants</t>
  </si>
  <si>
    <t>5. Sit Down Restaurants</t>
  </si>
  <si>
    <t>1. Basic Skills</t>
  </si>
  <si>
    <t>2. Types Of Grips</t>
  </si>
  <si>
    <t>Orientation Skills &amp; GPS</t>
  </si>
  <si>
    <t>Public Transportation</t>
  </si>
  <si>
    <t>Atypical O&amp;M</t>
  </si>
  <si>
    <t>Rural Travel</t>
  </si>
  <si>
    <t>Vision Specific O&amp;M Skills</t>
  </si>
  <si>
    <t xml:space="preserve">Community </t>
  </si>
  <si>
    <t>Street Crossings</t>
  </si>
  <si>
    <t>Cane Skills</t>
  </si>
  <si>
    <t>Guided Travel</t>
  </si>
  <si>
    <t>Self Protection</t>
  </si>
  <si>
    <t>Indoor O&amp;M</t>
  </si>
  <si>
    <t>Single Room O&amp;M</t>
  </si>
  <si>
    <t>Movement</t>
  </si>
  <si>
    <t>Concepts</t>
  </si>
  <si>
    <t>Totals</t>
  </si>
  <si>
    <t>Input
Data</t>
  </si>
  <si>
    <t>Auto
Score</t>
  </si>
  <si>
    <t>1. Cardinality</t>
  </si>
  <si>
    <t>2. Landmarks</t>
  </si>
  <si>
    <t>4. Indoor Numbering Systems</t>
  </si>
  <si>
    <t>5. Outdoor Numbering (Address) Systems</t>
  </si>
  <si>
    <t>1. Human Guide</t>
  </si>
  <si>
    <t>3. Menus</t>
  </si>
  <si>
    <t>1. Upper Hand Protective Technique</t>
  </si>
  <si>
    <t>2. Lower Forearm Protective Technique</t>
  </si>
  <si>
    <t>1. Hand Trailing</t>
  </si>
  <si>
    <t>2. Navigating Open Spaces</t>
  </si>
  <si>
    <t>3. Doors</t>
  </si>
  <si>
    <t>1. Familiar Rooms</t>
  </si>
  <si>
    <t>2. Unfamiliar Rooms</t>
  </si>
  <si>
    <t>3. Seating (Rows Of Desks Or Theater/Stadium Seating)</t>
  </si>
  <si>
    <t>4. Seating (Tables)</t>
  </si>
  <si>
    <t>5. Locate Dropped Object</t>
  </si>
  <si>
    <t>1. Vocabulary</t>
  </si>
  <si>
    <t>2. Laterality</t>
  </si>
  <si>
    <t>3. Parallel/Perpendicular</t>
  </si>
  <si>
    <t>4. Time and Distance</t>
  </si>
  <si>
    <t>RATING SCALE</t>
  </si>
  <si>
    <t>1 = Student does not demonstrate skill but may/will learn skill</t>
  </si>
  <si>
    <t>2 = Student only demonstrates skill with verbal and/or physical prompting</t>
  </si>
  <si>
    <t>3 = Student sometimes demonstrates skill without verbal and/or physical prompting</t>
  </si>
  <si>
    <t>4 = Student demonstrates skill and verbal and/or physical prompting are rarely needed</t>
  </si>
  <si>
    <t>5 = Student has totally mastered skill and does not require verbal and/or physical prompting</t>
  </si>
  <si>
    <t>4. Re-establish total body alignment (due to turn or misalign)</t>
  </si>
  <si>
    <t>Date</t>
  </si>
  <si>
    <t>raw score for section</t>
  </si>
  <si>
    <t>average score for section</t>
  </si>
  <si>
    <t>percentage score for section</t>
  </si>
  <si>
    <t>1. Identify Common Public Transportation Options</t>
  </si>
  <si>
    <t>Percent</t>
  </si>
  <si>
    <t>1. Fences</t>
  </si>
  <si>
    <t>2. Fields (in urban settings)</t>
  </si>
  <si>
    <t>3. Parks/Playgrounds</t>
  </si>
  <si>
    <t>1. Understand Unique Dangers Related To Rural Travel</t>
  </si>
  <si>
    <t>4. Identify, Traverse And/Or Go Around Items Found In Rural Areas</t>
  </si>
  <si>
    <t>5. Rural Street Crossings</t>
  </si>
  <si>
    <t>1. Scanning Materials</t>
  </si>
  <si>
    <t>2. Scanning Environment</t>
  </si>
  <si>
    <t>5. Visual Traveler</t>
  </si>
  <si>
    <t>1. Comparison Shopping From Home</t>
  </si>
  <si>
    <t>2. Stores</t>
  </si>
  <si>
    <t xml:space="preserve">Sidewalk Travel </t>
  </si>
  <si>
    <t>Notes</t>
  </si>
  <si>
    <t>notes</t>
  </si>
  <si>
    <t>4. Getting Rides</t>
  </si>
  <si>
    <t>Goal</t>
  </si>
  <si>
    <t>Progress To Goal</t>
  </si>
  <si>
    <t>0 = Student not capable of demonstrating skill or does not need skill</t>
  </si>
  <si>
    <t>CONCEPTS (1st Data Set--First 6 Columns On Front Page)</t>
  </si>
  <si>
    <t>CONCEPTS (2nd Data Set--Last 6 Columns On Front Page)</t>
  </si>
  <si>
    <t>MOVEMENT (1st Data Set--First 6 Columns On Front Page)</t>
  </si>
  <si>
    <t>MOVEMENT (2nd Data Set--Last 6 Columns On Front Page)</t>
  </si>
  <si>
    <t>SINGLE ROOM O&amp;M (2nd Data Set--Last 6 Columns On Front Page)</t>
  </si>
  <si>
    <t>SINGLE ROOM O&amp;M (1st Data Set--First 6 Columns On Front Page)</t>
  </si>
  <si>
    <t>INDOOR O&amp;M (1st Data Set--First 6 Columns On Front Page)</t>
  </si>
  <si>
    <t>SELF PROTECTION (1st Data Set--First 6 Columns On Front Page)</t>
  </si>
  <si>
    <t>3. Protective Clothing</t>
  </si>
  <si>
    <t>SELF PROTECTION (2nd Data Set--Last 6 Columns On Front Page)</t>
  </si>
  <si>
    <t>GUIDED SKILLS (1st Data Set--First 6 Columns On Front Page)</t>
  </si>
  <si>
    <t>raw score for domain</t>
  </si>
  <si>
    <t>average score for domain</t>
  </si>
  <si>
    <t>percentage score for domain</t>
  </si>
  <si>
    <t>SIDEWALK TRAVEL (1st Data Set--First 6 Columns On Front Page)</t>
  </si>
  <si>
    <t>SIDEWALK TRAVEL (2nd Data Set--Last 6 Columns On Front Page)</t>
  </si>
  <si>
    <t>STREET CROSSINGS (1st Data Set--First 6 Columns On Front Page)</t>
  </si>
  <si>
    <t>STREET CROSSINGS (2st Data Set--Last 6 Columns On Front Page)</t>
  </si>
  <si>
    <t>PUBLIC TRANSPORTATION (First 6 Columns On Front Page)</t>
  </si>
  <si>
    <t>ORIENTATION SKILLS (Last 6 Columns On Front Page)</t>
  </si>
  <si>
    <t>ORIENTATION SKILLS (First 6 Columns On Front Page)</t>
  </si>
  <si>
    <t>ATYPICAL O&amp;M (1st Data Set--First 6 Columns On Front Page)</t>
  </si>
  <si>
    <t>ATYPICAL O&amp;M (2nd Data Set--Last 6 Columns On Front Page)</t>
  </si>
  <si>
    <t>RURAL O&amp;M (1st Data Set--First 6 Columns On Front Page)</t>
  </si>
  <si>
    <t>RURAL O&amp;M (2nd Data Set--Last 6 Columns On Front Page)</t>
  </si>
  <si>
    <t>VISION SPECIFIC SKILLS (First 6 Columns On Front Page)</t>
  </si>
  <si>
    <t>VISION SPECIFIC SKILLS (Last 6 Columns On Front Page)</t>
  </si>
  <si>
    <t>COMMUNITY SKILLS (2nd Data Set--Last 6 Columns On Front Page)</t>
  </si>
  <si>
    <t>COMMUNITY SKILLS (1st Data Set--First 6 Columns On Front Page)</t>
  </si>
  <si>
    <t>CANE SKILLS (2nd Data Set--Last 6 Columns On Front Page)</t>
  </si>
  <si>
    <t>CANE SKILLS (1st Data Set--First 6 Columns On Front Page)</t>
  </si>
  <si>
    <t>4. Cafeteria/Buffet Restaurants</t>
  </si>
  <si>
    <t>1. Anticipate/Detect Upcoming Street Crossing</t>
  </si>
  <si>
    <t>via time and distance</t>
  </si>
  <si>
    <t>identify location of parallel street</t>
  </si>
  <si>
    <t>identify location of perpendicular street</t>
  </si>
  <si>
    <t>identify masking sounds (e.g. construction, loud car)</t>
  </si>
  <si>
    <t>identify sound shadows (e.g. sounds blocked by parked van)</t>
  </si>
  <si>
    <t>consistently locate roundabout crosswalks</t>
  </si>
  <si>
    <t>maintain orientation and resume route after crossing</t>
  </si>
  <si>
    <t>identify that traffic control can be different at each part of the significantly offset intersection</t>
  </si>
  <si>
    <t>align to cross intended street at intersection if permitted by traffic engineer design and also safe</t>
  </si>
  <si>
    <t>Identify that drivers can be inattentive/distracted</t>
  </si>
  <si>
    <t>Identify that driver making a right turn may direct his attention to his left and not to a pedestrian in the crosswalk</t>
  </si>
  <si>
    <t>Identify that driver making a left turn may direct her attention to parallel traffic in the opposite lane and not to pedestrian in the crosswalk</t>
  </si>
  <si>
    <r>
      <t xml:space="preserve">locate pedestrian signal while maintaining orientation and quickly re-establishing </t>
    </r>
    <r>
      <rPr>
        <sz val="10"/>
        <color rgb="FFFF0000"/>
        <rFont val="Arial"/>
        <family val="2"/>
      </rPr>
      <t>L.O.T.</t>
    </r>
  </si>
  <si>
    <t>identify barriers placed by traffic engineers to prevent pedestrians from crossing such as hedges, fences, or concrete obstructions and identify need to cross elsewhere</t>
  </si>
  <si>
    <t>Identify that some drivers will turn in front of or behind pedestrian in the crosswalk</t>
  </si>
  <si>
    <r>
      <t xml:space="preserve">Set up to recover quickly from veering while crossing </t>
    </r>
    <r>
      <rPr>
        <b/>
        <sz val="10"/>
        <rFont val="Arial"/>
        <family val="2"/>
      </rPr>
      <t>Step 2: identify current directional corner of intersection and desired directional corner of intersection</t>
    </r>
  </si>
  <si>
    <r>
      <t>Detect veer while crossing</t>
    </r>
    <r>
      <rPr>
        <b/>
        <sz val="10"/>
        <rFont val="Arial"/>
        <family val="2"/>
      </rPr>
      <t xml:space="preserve"> Step 1: time and distance--crossing taking too  long for estimated street width</t>
    </r>
  </si>
  <si>
    <r>
      <t xml:space="preserve">Detect veer while crossing </t>
    </r>
    <r>
      <rPr>
        <b/>
        <sz val="10"/>
        <rFont val="Arial"/>
        <family val="2"/>
      </rPr>
      <t>Step 2:  traffic no longer sounds parallel and perpendicular</t>
    </r>
  </si>
  <si>
    <r>
      <t xml:space="preserve">Detect veer while crossing </t>
    </r>
    <r>
      <rPr>
        <b/>
        <sz val="10"/>
        <rFont val="Arial"/>
        <family val="2"/>
      </rPr>
      <t>Step 3: crown of street not sensed rising then falling</t>
    </r>
  </si>
  <si>
    <r>
      <t xml:space="preserve">Detect veer while crossing </t>
    </r>
    <r>
      <rPr>
        <b/>
        <sz val="10"/>
        <rFont val="Arial"/>
        <family val="2"/>
      </rPr>
      <t>Step 4: other environmental cues out of kilter (e.g. dog barking on desired corner no longer sounds straight ahead)</t>
    </r>
  </si>
  <si>
    <r>
      <t xml:space="preserve">Correct for veer while crossing </t>
    </r>
    <r>
      <rPr>
        <b/>
        <sz val="10"/>
        <rFont val="Arial"/>
        <family val="2"/>
      </rPr>
      <t>Step 1: make 90 degree turn away from parallel street</t>
    </r>
  </si>
  <si>
    <r>
      <t xml:space="preserve">Correct for veer while crossing </t>
    </r>
    <r>
      <rPr>
        <b/>
        <sz val="10"/>
        <rFont val="Arial"/>
        <family val="2"/>
      </rPr>
      <t>Step 2: increase pace</t>
    </r>
  </si>
  <si>
    <r>
      <t xml:space="preserve">Recover from veer once out of street </t>
    </r>
    <r>
      <rPr>
        <b/>
        <sz val="10"/>
        <rFont val="Arial"/>
        <family val="2"/>
      </rPr>
      <t>Step 1: determine current directional corner of intersection</t>
    </r>
  </si>
  <si>
    <r>
      <t xml:space="preserve">Recover from veer once out of street </t>
    </r>
    <r>
      <rPr>
        <b/>
        <sz val="10"/>
        <rFont val="Arial"/>
        <family val="2"/>
      </rPr>
      <t>Step 2: if needed return to intersection and cross again to reach desired directional corner</t>
    </r>
  </si>
  <si>
    <r>
      <t xml:space="preserve">Recover from veer once out of street </t>
    </r>
    <r>
      <rPr>
        <b/>
        <sz val="10"/>
        <rFont val="Arial"/>
        <family val="2"/>
      </rPr>
      <t xml:space="preserve">Step 3: re-establish </t>
    </r>
    <r>
      <rPr>
        <b/>
        <sz val="10"/>
        <color rgb="FFFF0000"/>
        <rFont val="Arial"/>
        <family val="2"/>
      </rPr>
      <t>L.O.T</t>
    </r>
    <r>
      <rPr>
        <b/>
        <sz val="10"/>
        <rFont val="Arial"/>
        <family val="2"/>
      </rPr>
      <t>. and resume route</t>
    </r>
  </si>
  <si>
    <t>identify retailers with item of interest</t>
  </si>
  <si>
    <t>call local retailers to get info/prices, availability</t>
  </si>
  <si>
    <t>identify way to get to store and way to get back with needs of merchandise in mind (e.g. can't bring couch home in taxi, ice cream will melt on the bus)</t>
  </si>
  <si>
    <t>ensure all items are those that are sought--check packages</t>
  </si>
  <si>
    <t>get pricing information when selecting items</t>
  </si>
  <si>
    <t xml:space="preserve">place items on counter/conveyor </t>
  </si>
  <si>
    <t>locate exit (with employee assistance if needed)</t>
  </si>
  <si>
    <t>locate transportation (e.g. bus stop, taxi, friend's car)</t>
  </si>
  <si>
    <t>locate entrance</t>
  </si>
  <si>
    <t xml:space="preserve">move up in line when appropriate </t>
  </si>
  <si>
    <t>order and pay for meal</t>
  </si>
  <si>
    <t>take tray and keep it level, locate unoccupied table</t>
  </si>
  <si>
    <t>locate trash, empty tray (most restaurants)</t>
  </si>
  <si>
    <t>locate exit</t>
  </si>
  <si>
    <t>Find line or navigate maze to reach buffet or cafeteria line</t>
  </si>
  <si>
    <t>keep tray/plate level and find or return to table</t>
  </si>
  <si>
    <t>eat meal, leave dishes and tip</t>
  </si>
  <si>
    <t>pay check at table or counter at exit</t>
  </si>
  <si>
    <t>locate register (sometimes before getting food, sometimes after)</t>
  </si>
  <si>
    <t>pay for meal (sometimes before getting food, sometimes after)</t>
  </si>
  <si>
    <t>locate table with assistance of wait staff (some buffets)</t>
  </si>
  <si>
    <r>
      <t xml:space="preserve">locate counter area, use as </t>
    </r>
    <r>
      <rPr>
        <sz val="10"/>
        <color rgb="FFFF0000"/>
        <rFont val="Arial"/>
        <family val="2"/>
      </rPr>
      <t>Point Of Reference (P.O.R.)</t>
    </r>
  </si>
  <si>
    <t>scan uncluttered picture for specific item(s)</t>
  </si>
  <si>
    <t>scan cluttered picture for specific item(s)</t>
  </si>
  <si>
    <t>scan uncluttered map (printed or on phone) for specific street/item</t>
  </si>
  <si>
    <t>scan cluttered map (printed or on phone) for specific street/item</t>
  </si>
  <si>
    <t>use internet map to locate streets/areas of interest</t>
  </si>
  <si>
    <t>scan area to be traveled for obstacles on ground</t>
  </si>
  <si>
    <t>scan area to be traveled for low hanging obstacles</t>
  </si>
  <si>
    <t>scan house/building/mailbox/curb for address</t>
  </si>
  <si>
    <t>scan intersection for traffic control/street signs</t>
  </si>
  <si>
    <t>scan streets at intersection for approaching vehicles</t>
  </si>
  <si>
    <t>scan business names for places of interest</t>
  </si>
  <si>
    <t>use screen enlargement software to locate streets on internet map and print map as needed</t>
  </si>
  <si>
    <t>visually detect all changes in terrain in all lighting conditions</t>
  </si>
  <si>
    <t>visually detect all curbs/drop offs in all lighting conditions</t>
  </si>
  <si>
    <t>visually detect all hanging obstacles in all lighting conditions</t>
  </si>
  <si>
    <t>visually detect all ramps/blended curbs in all lighting conditions</t>
  </si>
  <si>
    <t>visually detect and interpret all traffic control signals</t>
  </si>
  <si>
    <t>visually detect all vehicles approaching intersection far enough away to allow for safe crossing in all lighting conditions</t>
  </si>
  <si>
    <t>cross without veering in all lighting conditions</t>
  </si>
  <si>
    <t>understand that drivers on rural roads often exceed speed limits and that drivers don't anticipate pedestrians in road</t>
  </si>
  <si>
    <t>understand that rock/gravel can be sent airborne by vehicle prevalent in rural areas</t>
  </si>
  <si>
    <t>understand that fences often have rusted and sharp projections</t>
  </si>
  <si>
    <t>understand that ditches, gullies, and arroyos could indicate water run off and not be traversable in all weather conditions</t>
  </si>
  <si>
    <t>move as far off the road as safely possible when vehicle approaches</t>
  </si>
  <si>
    <t>identify driveways and intersections</t>
  </si>
  <si>
    <t>maintain orientation while on rural roads</t>
  </si>
  <si>
    <t>identify different types of fencing (wood, metal tube, wire)</t>
  </si>
  <si>
    <t>detect and go around rural road hardware like mailboxes</t>
  </si>
  <si>
    <t>detect and go around vehicles/trailers parked on side of road, using protective technique if appropriate to shield face from tools overhanging edge of truck/trailer bed</t>
  </si>
  <si>
    <t>understand that most rural crossings will offer lulls</t>
  </si>
  <si>
    <t>understand that rural traffic tends to move quickly</t>
  </si>
  <si>
    <t>use clues unique to rural areas (e.g. openness, speed of vehicles, loud road surfaces) to assist in choosing crossing time</t>
  </si>
  <si>
    <t>cross with a lull whenever possible</t>
  </si>
  <si>
    <t>go around fence obstructing path</t>
  </si>
  <si>
    <t>return to previous line of travel (L.O.T.)</t>
  </si>
  <si>
    <t>detect lack of sidewalk along line of travel</t>
  </si>
  <si>
    <t>identify (sound) clues that will assist in maintaining line of travel (e.g. distant traffic)</t>
  </si>
  <si>
    <t>cross field while maintaining line of travel</t>
  </si>
  <si>
    <t>use cane/protective techniques that allow safe passage through field</t>
  </si>
  <si>
    <t>resume route after completing crossing of field</t>
  </si>
  <si>
    <t>locate entrance to park/playground</t>
  </si>
  <si>
    <t>define basic parameters of park/playground (walk perimeter, apply grid system, etc)</t>
  </si>
  <si>
    <t>establish Point Of Reference (P.O.R.)</t>
  </si>
  <si>
    <t>locate prominent features of park/playground (e.g. playground equipment, BBQ area)</t>
  </si>
  <si>
    <t>use cane/protective techniques that allow safe passage through park/playground</t>
  </si>
  <si>
    <t>locate exit to park/playground</t>
  </si>
  <si>
    <t>locate puddles at intersections, reposition to cross if possible, traverse through puddle if not possible to reposition at intersection</t>
  </si>
  <si>
    <t>identify effect snow/ice has on drivers' ability to control vehicles and increase time allowances for street crossings</t>
  </si>
  <si>
    <t>locate sidewalks, curbs and obstacles through snow/ice on sidewalks, trail curbs along streets in absence of sidewalk</t>
  </si>
  <si>
    <t>identify effect high wind has on ability to hear traffic accurately</t>
  </si>
  <si>
    <t>maintain body alignment at street crossings even if facing into high wind (which could contain abrasive sand or even small rocks)</t>
  </si>
  <si>
    <t>identify positives/negatives of bus travel</t>
  </si>
  <si>
    <t>obtain information about bus routes</t>
  </si>
  <si>
    <t>obtain information about bus schedule</t>
  </si>
  <si>
    <t>obtain information about fare/bus pass</t>
  </si>
  <si>
    <t>Identify potential bus transfer points</t>
  </si>
  <si>
    <t>estimate time bus route will take</t>
  </si>
  <si>
    <t>locate bus stop</t>
  </si>
  <si>
    <t>board bus, locate payment box/show pass</t>
  </si>
  <si>
    <t>ensure it is correct bus</t>
  </si>
  <si>
    <t>ask to be informed of stop if bus doesn't have auto announcement system</t>
  </si>
  <si>
    <t>ask for orientation info when exiting bus (e.g. Is Main St in front of or behind the bus?)</t>
  </si>
  <si>
    <t>exit bus at correct stop</t>
  </si>
  <si>
    <t>re-establish orientation</t>
  </si>
  <si>
    <t>wait at stop for next bus to arrive if that is transfer point</t>
  </si>
  <si>
    <t>travel to transfer point stop if needed (possibly different corner of intersection or different intersection altogether)</t>
  </si>
  <si>
    <t>quickly locate needed bus when several are present</t>
  </si>
  <si>
    <t>obtain information about fare/discounts</t>
  </si>
  <si>
    <t>identify positives/negatives of taxi/private service travel</t>
  </si>
  <si>
    <t>obtain phone numbers for available taxi companies/apps for private service</t>
  </si>
  <si>
    <t>pay fare, tip if appropriate</t>
  </si>
  <si>
    <t>ask directions from vehicle to door of destination</t>
  </si>
  <si>
    <t>obtain eligibility information for Para Transit</t>
  </si>
  <si>
    <t>identify positives/negatives of air travel</t>
  </si>
  <si>
    <t>locate appropriate check in area at airport</t>
  </si>
  <si>
    <t>check in and check any luggage</t>
  </si>
  <si>
    <t>locate airport security with assistance if needed</t>
  </si>
  <si>
    <t>follow procedures to clear security checkpoint</t>
  </si>
  <si>
    <t>locate correct gate with assistance if needed</t>
  </si>
  <si>
    <t>board plane and locate seat (assigned or empty)</t>
  </si>
  <si>
    <t>locate transportation from airport with assistance if needed</t>
  </si>
  <si>
    <t>identify positives/negatives of subway/light rail travel</t>
  </si>
  <si>
    <t>Identify potential subway/light rail transfer points</t>
  </si>
  <si>
    <t>estimate time subway/light rail route will take</t>
  </si>
  <si>
    <t>locate subway/light rail station</t>
  </si>
  <si>
    <t>locate correct platform area for needed subway/light rail</t>
  </si>
  <si>
    <t>exit subway/light rail at appropriate stop</t>
  </si>
  <si>
    <t>transfer to second subway/light rail to continue route if necessary</t>
  </si>
  <si>
    <t>exit subway/light rail station</t>
  </si>
  <si>
    <t>identify names of cardinal directions</t>
  </si>
  <si>
    <t>identify east opposite west, north opposite south</t>
  </si>
  <si>
    <t>use clue (e.g. position of sun, noise from passing train) or landmark (e.g. mountains) to determine one direction</t>
  </si>
  <si>
    <t>use one known direction to extrapolate other three</t>
  </si>
  <si>
    <t>identify SE, SW, NE, NW</t>
  </si>
  <si>
    <t>identify direction to object or building</t>
  </si>
  <si>
    <t>identify directional relationship to object or building (e.g. the building is to east so I am west of building)</t>
  </si>
  <si>
    <t>identify directional corner of intersection</t>
  </si>
  <si>
    <t>complete single turn route using cardinal directions</t>
  </si>
  <si>
    <t>complete two turn route using cardinal directions</t>
  </si>
  <si>
    <t>complete multi-turn route using cardinal directions</t>
  </si>
  <si>
    <t>identify landmarks as permanent fixtures in environment</t>
  </si>
  <si>
    <t>identify landmarks unique to commonly used routes</t>
  </si>
  <si>
    <t xml:space="preserve">complete single turn using landmark </t>
  </si>
  <si>
    <t>complete two turn route using landmarks</t>
  </si>
  <si>
    <t>complete multi-turn route using landmarks</t>
  </si>
  <si>
    <t xml:space="preserve">identify clues as transitory </t>
  </si>
  <si>
    <t>identify clues unique to commonly used routes</t>
  </si>
  <si>
    <t xml:space="preserve">complete single turn route using clue </t>
  </si>
  <si>
    <t>complete two turn route using clues</t>
  </si>
  <si>
    <t>complete multi-turn route using clues</t>
  </si>
  <si>
    <t>identify that rooms in buildings often have numbers</t>
  </si>
  <si>
    <t>identify where braille/large print sign is found on/by door</t>
  </si>
  <si>
    <t>identify that indoor numbering systems vary widely</t>
  </si>
  <si>
    <t>identify numbers generally get bigger/smaller heading in one direction, evens sometimes found on one side of hall</t>
  </si>
  <si>
    <t>identify that houses/businesses have street addresses</t>
  </si>
  <si>
    <t>identify where (print) address can be found on house (e.g. by door, on curb, mailbox)</t>
  </si>
  <si>
    <t>identify where (print) address can be found on business (e.g. on/above door, on window)</t>
  </si>
  <si>
    <t>identify that outdoor numbering systems are similar from one city to another</t>
  </si>
  <si>
    <t>identify that even number addresses are on either east or west side of streets and either north or south side of streets, depending on the city</t>
  </si>
  <si>
    <t>identify 'checkerboard' pattern of grid system</t>
  </si>
  <si>
    <t>complete single block straight line route</t>
  </si>
  <si>
    <t>complete single block 'L' route</t>
  </si>
  <si>
    <t>complete single block 'U' route</t>
  </si>
  <si>
    <t>complete multi block straight line route</t>
  </si>
  <si>
    <t>complete multi block 'L' route</t>
  </si>
  <si>
    <t>complete multi block 'U' route</t>
  </si>
  <si>
    <t>complete multi block zig-zag route</t>
  </si>
  <si>
    <t>complete route and then return to starting point by a new route created by student</t>
  </si>
  <si>
    <t>identify that block numbers generally run in the 100s</t>
  </si>
  <si>
    <t xml:space="preserve">use address to determine approximate number of blocks to divisor and estimate time to reach divisor </t>
  </si>
  <si>
    <t>use second address to determine number of blocks to other divisor, center of town and time to reach both</t>
  </si>
  <si>
    <t>use two addresses to determine location in city and determine direction and approximate distance and time to reach another address elsewhere in the town/city</t>
  </si>
  <si>
    <t>identify methods for determining divisors in other cities/towns</t>
  </si>
  <si>
    <t>identify GPS options accessible by this particular student</t>
  </si>
  <si>
    <t>use GPS device to determine cardinal direction</t>
  </si>
  <si>
    <t>use GPS to plot route by using Point Of Interest or business name</t>
  </si>
  <si>
    <t>use GPS to plot route by address</t>
  </si>
  <si>
    <t>create simple map of familiar route</t>
  </si>
  <si>
    <t>use simple map to complete route</t>
  </si>
  <si>
    <t>detect and go around or close open gates</t>
  </si>
  <si>
    <t>detect and identify sidewalk blockages due to construction (e.g. caution tape, barrels)</t>
  </si>
  <si>
    <t>detect and go around street hardware (e.g. mailbox, pole)</t>
  </si>
  <si>
    <t>detect and go around other pedestrians on sidewalk</t>
  </si>
  <si>
    <r>
      <t>maintain</t>
    </r>
    <r>
      <rPr>
        <sz val="10"/>
        <color rgb="FFFF0000"/>
        <rFont val="Arial"/>
        <family val="2"/>
      </rPr>
      <t xml:space="preserve"> Line Of Travel (L.O.T.)</t>
    </r>
    <r>
      <rPr>
        <sz val="10"/>
        <rFont val="Arial"/>
        <family val="2"/>
      </rPr>
      <t xml:space="preserve"> on broken sidewalk</t>
    </r>
  </si>
  <si>
    <r>
      <t xml:space="preserve">maintain </t>
    </r>
    <r>
      <rPr>
        <sz val="10"/>
        <color rgb="FFFF0000"/>
        <rFont val="Arial"/>
        <family val="2"/>
      </rPr>
      <t>L.O.T.</t>
    </r>
    <r>
      <rPr>
        <sz val="10"/>
        <rFont val="Arial"/>
        <family val="2"/>
      </rPr>
      <t xml:space="preserve"> briefly when sidewalk is covered by dirt, rocks, grass or gravel</t>
    </r>
  </si>
  <si>
    <t>transition to street if sidewalk becomes impassable</t>
  </si>
  <si>
    <r>
      <t xml:space="preserve">take sidewalk that allows continuation of </t>
    </r>
    <r>
      <rPr>
        <sz val="10"/>
        <color rgb="FFFF0000"/>
        <rFont val="Arial"/>
        <family val="2"/>
      </rPr>
      <t>L.O.T.</t>
    </r>
  </si>
  <si>
    <r>
      <t xml:space="preserve">if no sidewalk found, move first towards the parallel street while checking for sidewalk, resume </t>
    </r>
    <r>
      <rPr>
        <sz val="10"/>
        <color rgb="FFFF0000"/>
        <rFont val="Arial"/>
        <family val="2"/>
      </rPr>
      <t>L.O.T.</t>
    </r>
    <r>
      <rPr>
        <sz val="10"/>
        <rFont val="Arial"/>
        <family val="2"/>
      </rPr>
      <t xml:space="preserve"> if found</t>
    </r>
  </si>
  <si>
    <r>
      <t xml:space="preserve">if no sidewalk found, move next away from parallel street while checking for sidewalk, resume </t>
    </r>
    <r>
      <rPr>
        <sz val="10"/>
        <color rgb="FFFF0000"/>
        <rFont val="Arial"/>
        <family val="2"/>
      </rPr>
      <t>L.O.T.</t>
    </r>
    <r>
      <rPr>
        <sz val="10"/>
        <rFont val="Arial"/>
        <family val="2"/>
      </rPr>
      <t xml:space="preserve"> if found</t>
    </r>
  </si>
  <si>
    <t>if sidewalk ended, transition to street</t>
  </si>
  <si>
    <t>detect curb/ramp/street at end of block</t>
  </si>
  <si>
    <t>grasp cane handle firmly enough to keep from dropping</t>
  </si>
  <si>
    <t>maintain grip when cane encounters object</t>
  </si>
  <si>
    <t>identify when cane has contacted object</t>
  </si>
  <si>
    <t>identify when cane has encountered drop off or curb</t>
  </si>
  <si>
    <t>identify when cane has encountered change in terrain</t>
  </si>
  <si>
    <t>demonstrate handshake grip held to the side near hip</t>
  </si>
  <si>
    <t>identify benefits/limitations of each grip type</t>
  </si>
  <si>
    <t>identify situations where various cane grips are beneficial</t>
  </si>
  <si>
    <t>identify situations where constant contact is appropriate</t>
  </si>
  <si>
    <t>keep cane in front of body at all times</t>
  </si>
  <si>
    <t>keep cane on the ground at all times</t>
  </si>
  <si>
    <t>identify situations where diagonal is appropriate</t>
  </si>
  <si>
    <t>count doors/intersecting hallways when trailing</t>
  </si>
  <si>
    <t>identify situations where two point touch is appropriate</t>
  </si>
  <si>
    <t>lift cane slightly off ground, maintaining low arc</t>
  </si>
  <si>
    <t>when trailing, tap a bit farther to the side to locate intersecting sidewalk</t>
  </si>
  <si>
    <t>identify situations were touch and drag is appropriate</t>
  </si>
  <si>
    <t>drag cane in constant contact arc across body, contact surface being trailed</t>
  </si>
  <si>
    <t>identify situations where three point touch is appropriate</t>
  </si>
  <si>
    <t>maintain same pace as other person/people</t>
  </si>
  <si>
    <t>stay with other person/people instead of trailing behind</t>
  </si>
  <si>
    <t>maintain running conversation to keep track of pace and any turns other person/people make</t>
  </si>
  <si>
    <t>check menu online before going out to eat</t>
  </si>
  <si>
    <t>understand dining companions don't want to read entire menu aloud</t>
  </si>
  <si>
    <t>ask about general menu categories and narrow selection</t>
  </si>
  <si>
    <t>identify costs (e.g. gas, time, tolls) involved in giving rides</t>
  </si>
  <si>
    <t>identify need to offer to help with driving expenses</t>
  </si>
  <si>
    <t>understand some drivers will refuse cash</t>
  </si>
  <si>
    <t>identify barter options (e.g. sit for their kids for rides)</t>
  </si>
  <si>
    <t>identify need to synchronize schedule with drivers particularly when rides are needed with regularity</t>
  </si>
  <si>
    <t>identify times when upper hand might be needed</t>
  </si>
  <si>
    <t>arm held at midline, elbow straight but not locked</t>
  </si>
  <si>
    <t>arm held about a foot in front of body, hand relaxed</t>
  </si>
  <si>
    <t>identify times when lower forearm protective technique might be needed</t>
  </si>
  <si>
    <t>dress for the weather</t>
  </si>
  <si>
    <t>wear hat with 3" brim to protect against branches</t>
  </si>
  <si>
    <t xml:space="preserve">wear sunglasses to protect against branches </t>
  </si>
  <si>
    <t>identify need for light/reflective clothing at night</t>
  </si>
  <si>
    <t>detect doorway, break contact with wall, pass door using clues and time/distance, re-establish contact with wall and continue</t>
  </si>
  <si>
    <t>identify presence of door</t>
  </si>
  <si>
    <t>detect presence of stairs</t>
  </si>
  <si>
    <t>identify presence of escalator</t>
  </si>
  <si>
    <t>identify presence of elevator</t>
  </si>
  <si>
    <t>determine whether elevator door is open or closed</t>
  </si>
  <si>
    <t>ask others if elevator is heading up or down if no signal</t>
  </si>
  <si>
    <t>determine whether elevator is heading up or down</t>
  </si>
  <si>
    <t>count beeps if floor is not announced</t>
  </si>
  <si>
    <t>exit elevator and confirm floor number</t>
  </si>
  <si>
    <t>identify presence of moving sidewalk</t>
  </si>
  <si>
    <t xml:space="preserve">determine if at entry or exit of moving sidewalk (handrail moves toward traveler if at exit and away from traveler if at entry) </t>
  </si>
  <si>
    <t xml:space="preserve">"A" anchor cane at edge of moving sidewalk </t>
  </si>
  <si>
    <t>"C" clear to confirm width of moving sidewalk</t>
  </si>
  <si>
    <t>"D" diagonal angle of cane across body</t>
  </si>
  <si>
    <t xml:space="preserve">determine presence of turnstile </t>
  </si>
  <si>
    <t>locate payment slot (if present)</t>
  </si>
  <si>
    <t>clear turnstile exit quickly and re-establish orientation</t>
  </si>
  <si>
    <r>
      <t xml:space="preserve">identify and use </t>
    </r>
    <r>
      <rPr>
        <sz val="10"/>
        <color rgb="FFFF0000"/>
        <rFont val="Arial"/>
        <family val="2"/>
      </rPr>
      <t>Point Of Reference (P.O.R.)</t>
    </r>
  </si>
  <si>
    <t>demonstrate cardinality</t>
  </si>
  <si>
    <t>locate parts of room and items in room</t>
  </si>
  <si>
    <t>use location of familiar item in room to find unfamiliar item described as being next to, under, on top of, etc</t>
  </si>
  <si>
    <t>use cane and/or protective techniques as appropriate</t>
  </si>
  <si>
    <t>establish and maintain cardinality</t>
  </si>
  <si>
    <r>
      <t xml:space="preserve">establish </t>
    </r>
    <r>
      <rPr>
        <sz val="10"/>
        <color rgb="FFFF0000"/>
        <rFont val="Arial"/>
        <family val="2"/>
      </rPr>
      <t>P.O.R</t>
    </r>
    <r>
      <rPr>
        <sz val="10"/>
        <color indexed="8"/>
        <rFont val="Arial"/>
        <family val="2"/>
      </rPr>
      <t>., either a physical landmark (e.g. door, piece of furniture) or nearly constant clue (e.g. radio, noise in hallway)</t>
    </r>
  </si>
  <si>
    <t>demonstrate systematic pattern of exploration of room (e.g. grid pattern)</t>
  </si>
  <si>
    <t>identify directional relationships of major features of the room (e.g. the tub is to the left of the sink, the board is on the north side of the room)</t>
  </si>
  <si>
    <t>use location of found item in room to find undiscovered item described as being next to, under, on top of, etc</t>
  </si>
  <si>
    <t>identify side(s) of room seating faces</t>
  </si>
  <si>
    <t>identify beginning of row of seats</t>
  </si>
  <si>
    <t>identify need to minimize space occupied as others may need to pass while getting seated</t>
  </si>
  <si>
    <t>identify location of table</t>
  </si>
  <si>
    <t>identify need to pull chair as close to table as possible as others may need to pass behind</t>
  </si>
  <si>
    <t>identify that an object has been dropped</t>
  </si>
  <si>
    <t>listen for clues as to where object may have come to rest</t>
  </si>
  <si>
    <t>identify that a turn is needed (e.g. hallway ends)</t>
  </si>
  <si>
    <t>identify that a turn has occurred when need is obvious</t>
  </si>
  <si>
    <t>identify 90, 180, 270 and 360 degree turns</t>
  </si>
  <si>
    <t>identify body parts relevant to O&amp;M</t>
  </si>
  <si>
    <t>point or hold object up, down, to the side, in front, behind</t>
  </si>
  <si>
    <t>respond to 'stop' quickly and in multiple contexts</t>
  </si>
  <si>
    <t>identify people as having left and right sides</t>
  </si>
  <si>
    <t>consistently identify left/right hand</t>
  </si>
  <si>
    <t>point or hold object to the left/right</t>
  </si>
  <si>
    <t>follow route based on single left/right direction</t>
  </si>
  <si>
    <t>follow route based on several left/right directions</t>
  </si>
  <si>
    <t>put wall or object on left/right (e.g walk with wall on left)</t>
  </si>
  <si>
    <t>identify that left/right changes by making 180 degree turn</t>
  </si>
  <si>
    <t>identify that people facing one another have opposite left/right</t>
  </si>
  <si>
    <t>consistently identify intersecting sidewalks/hallways as perpendicular</t>
  </si>
  <si>
    <t>identify that parallel/perpendicular changes by making a 90 degree turn</t>
  </si>
  <si>
    <t>identify common units of length (e.g. inch/centimeter, foot, yard/meter, mile/kilometer)</t>
  </si>
  <si>
    <t>identify most appropriate unit of measurement for common objects (e.g. inch/centimeter for pencil, mile/kilometer for street)</t>
  </si>
  <si>
    <t>develop an awareness of the amount of time needed to cross quiet residential street</t>
  </si>
  <si>
    <t>identify tie between time and distance as it relates to walking or driving (e.g. 5 minute drive can equate to 30 minute walk)</t>
  </si>
  <si>
    <t>develop an awareness of the amount of time needed to cross a wide commercial area street</t>
  </si>
  <si>
    <t>in crowded areas or areas with lots of turns (e.g. stores) ask open ended questions to draw more verbosity from other(s) to keep track of other(s)</t>
  </si>
  <si>
    <t>Concepts Score:</t>
  </si>
  <si>
    <t>Vocabulary</t>
  </si>
  <si>
    <t>Laterality</t>
  </si>
  <si>
    <t>Parallel/Perpendicular</t>
  </si>
  <si>
    <t>Time And Distance</t>
  </si>
  <si>
    <t>Balance</t>
  </si>
  <si>
    <t>Turns</t>
  </si>
  <si>
    <t>Movement Score:</t>
  </si>
  <si>
    <t>Familiar Rooms</t>
  </si>
  <si>
    <t>Unfamiliar Rooms</t>
  </si>
  <si>
    <t>Locating Dropped Objects</t>
  </si>
  <si>
    <t>Hand Trailing</t>
  </si>
  <si>
    <t>Navigating Open Spaces</t>
  </si>
  <si>
    <t>Doors</t>
  </si>
  <si>
    <t>Elevators</t>
  </si>
  <si>
    <t>Moving Sidewalks</t>
  </si>
  <si>
    <t>Turnstiles</t>
  </si>
  <si>
    <t>Upper Hand Protective Technique</t>
  </si>
  <si>
    <t>Lower Forearm Protective Technique</t>
  </si>
  <si>
    <t>Protective Clothing</t>
  </si>
  <si>
    <t>Human Guide</t>
  </si>
  <si>
    <t>Menus</t>
  </si>
  <si>
    <t>Getting Rides</t>
  </si>
  <si>
    <t>Basic Skills</t>
  </si>
  <si>
    <t>Types Of Grips</t>
  </si>
  <si>
    <t>Constant Contact</t>
  </si>
  <si>
    <t>Diagonal/Diagonal Trail</t>
  </si>
  <si>
    <t>Two Point Touch/Touch Trail</t>
  </si>
  <si>
    <t>Touch And Drag</t>
  </si>
  <si>
    <t>Three Point Touch</t>
  </si>
  <si>
    <t>Correcting for Veering On Sidewalks</t>
  </si>
  <si>
    <t>Anticipating Street Crossings</t>
  </si>
  <si>
    <t>Re-establishing Body Alignment</t>
  </si>
  <si>
    <t>Analyzing Intersections</t>
  </si>
  <si>
    <t>Plus Intersections</t>
  </si>
  <si>
    <t>T Intersections</t>
  </si>
  <si>
    <t>Y Intersections</t>
  </si>
  <si>
    <t>Roundabouts</t>
  </si>
  <si>
    <t>Significantly Offset Intersections</t>
  </si>
  <si>
    <t>Atypical Intersections</t>
  </si>
  <si>
    <t>Newly Developed Intersections</t>
  </si>
  <si>
    <t>Channelized Right Turn Lanes</t>
  </si>
  <si>
    <t>Veering</t>
  </si>
  <si>
    <t>Understanding Drivers’ Perspectives</t>
  </si>
  <si>
    <t>Pedestrian Signals</t>
  </si>
  <si>
    <t>Cardinality</t>
  </si>
  <si>
    <t>Clues</t>
  </si>
  <si>
    <t>Landmarks</t>
  </si>
  <si>
    <t>Indoor Numbering Systems</t>
  </si>
  <si>
    <t>Outdoor Numbering Systems</t>
  </si>
  <si>
    <t>Grid System</t>
  </si>
  <si>
    <t>Divisors And Block Numbering</t>
  </si>
  <si>
    <t>Transferability</t>
  </si>
  <si>
    <t>GPS</t>
  </si>
  <si>
    <t>Identifying Common Public Transportation Options</t>
  </si>
  <si>
    <t>Intra-City Bus Travel</t>
  </si>
  <si>
    <t>Inter-City Bus Travel</t>
  </si>
  <si>
    <t>Taxi/Ride Service</t>
  </si>
  <si>
    <t>Air Travel</t>
  </si>
  <si>
    <t>Subway/Light Rail</t>
  </si>
  <si>
    <t>Fences</t>
  </si>
  <si>
    <t>Fields (Urban)</t>
  </si>
  <si>
    <t>Parks/Playgrounds</t>
  </si>
  <si>
    <t>Inclement Weather</t>
  </si>
  <si>
    <t>Understanding Unique Dangers Related To Rural Travel</t>
  </si>
  <si>
    <t>Identifying And Going Around Items In Rural Areas</t>
  </si>
  <si>
    <t>Rural Street Crossings</t>
  </si>
  <si>
    <t>Scanning Materials</t>
  </si>
  <si>
    <t>Scanning Environments</t>
  </si>
  <si>
    <t>Visual Traveling</t>
  </si>
  <si>
    <t>Comparison Shopping From Home</t>
  </si>
  <si>
    <t>Stores</t>
  </si>
  <si>
    <t>Fast Food Restaurants</t>
  </si>
  <si>
    <t>Cafeteria Restaurants</t>
  </si>
  <si>
    <t>Sit Down Restaurants</t>
  </si>
  <si>
    <t>Single Room O&amp;M Score:</t>
  </si>
  <si>
    <t>Indoor O&amp;M Score:</t>
  </si>
  <si>
    <t>Self Protection Score:</t>
  </si>
  <si>
    <t>Guided Travel Score:</t>
  </si>
  <si>
    <t>Cane Skills Score:</t>
  </si>
  <si>
    <t>Sidewalk Travel Score:</t>
  </si>
  <si>
    <t>Street Crossings Score:</t>
  </si>
  <si>
    <t>Orientation Skills and GPS Score:</t>
  </si>
  <si>
    <t>Public Transportation Score:</t>
  </si>
  <si>
    <t>Atypical O&amp;M Score:</t>
  </si>
  <si>
    <t>Rural Travel Score:</t>
  </si>
  <si>
    <t>Vision Specific O&amp;M Skills Score:</t>
  </si>
  <si>
    <t>Community Score:</t>
  </si>
  <si>
    <t>had room for improvement with the skills that made up the area(s) of</t>
  </si>
  <si>
    <t>hadn't had the opportunity to work on the skills in the area(s) of</t>
  </si>
  <si>
    <t>didn't need the skills in the area(s) of</t>
  </si>
  <si>
    <t>did well with the skills that made up the area(s) of</t>
  </si>
  <si>
    <t>Seating (Tables)</t>
  </si>
  <si>
    <t>Seating (Rows)</t>
  </si>
  <si>
    <t>Maps</t>
  </si>
  <si>
    <t>Summary</t>
  </si>
  <si>
    <t>demonstrated</t>
  </si>
  <si>
    <t>of the skills needed to travel independently as an adult.</t>
  </si>
  <si>
    <t>Present Level of Educational Performance</t>
  </si>
  <si>
    <t>Strengths</t>
  </si>
  <si>
    <t>Concerns</t>
  </si>
  <si>
    <t>will demonstrate improved skills in Orientation &amp; Mobility by increasing the score on the O&amp;M Inventory from</t>
  </si>
  <si>
    <t>to a minimum of</t>
  </si>
  <si>
    <t>by the next annual IEP date.</t>
  </si>
  <si>
    <t>Progress Report</t>
  </si>
  <si>
    <t>Over the previous grading period</t>
  </si>
  <si>
    <t>increased the score on the O&amp;M Inventory from</t>
  </si>
  <si>
    <t>to</t>
  </si>
  <si>
    <t>and is now</t>
  </si>
  <si>
    <t>of the way to the goal of</t>
  </si>
  <si>
    <t>goal</t>
  </si>
  <si>
    <t>%prog</t>
  </si>
  <si>
    <t>tot round</t>
  </si>
  <si>
    <t>total</t>
  </si>
  <si>
    <t xml:space="preserve">Please see the attached chart. </t>
  </si>
  <si>
    <t>%pr rnd</t>
  </si>
  <si>
    <t xml:space="preserve">Sorry. This is the first data set and can't show progress without having 2 O&amp;M Inventory data sets. You're just going to have to (gasp!) type. </t>
  </si>
  <si>
    <t>← TYPE STUDENT NAME IN GREEN BOX</t>
  </si>
  <si>
    <t>↑ Don't worry about this chart</t>
  </si>
  <si>
    <t>← Don't worry about these 2 numbers</t>
  </si>
  <si>
    <t xml:space="preserve">↓Don't worry about any of this. It fills in automatically and is what creates the useful text </t>
  </si>
  <si>
    <t>↓ HIGHLIGHT &amp; COPY WHITE CELLS; PASTE IN WORD DOCUMENT AS "KEEP TEXT ONLY" OR "UNFORMATTED"</t>
  </si>
  <si>
    <r>
      <t xml:space="preserve">DO </t>
    </r>
    <r>
      <rPr>
        <b/>
        <u/>
        <sz val="12"/>
        <color rgb="FFFF0000"/>
        <rFont val="Arial"/>
        <family val="2"/>
      </rPr>
      <t>NOT</t>
    </r>
    <r>
      <rPr>
        <b/>
        <sz val="12"/>
        <color theme="1"/>
        <rFont val="Arial"/>
        <family val="2"/>
      </rPr>
      <t xml:space="preserve"> HIGHLIGHT &amp; COPY ANY OF THE GREY CELLS; ALL THE TEXT YOU NEED IS IN WHITE CELLS</t>
    </r>
  </si>
  <si>
    <t>COPYING THE GREY CELLS WILL JUST MAKE A MESS OF YOUR WORD DOCUMENT. I KNOW IT LOOKS</t>
  </si>
  <si>
    <t>LIKE THERE IS TEXT IN THE GREY CELLS BUT THERE REALLY ISN'T. TRUST ME; I'M AN EXCEL NERD.</t>
  </si>
  <si>
    <t>Sidewalk Travel</t>
  </si>
  <si>
    <t>did well with the skills that made up the domain(s) of</t>
  </si>
  <si>
    <t>had room for improvement with the skills that made up the domain(s) of</t>
  </si>
  <si>
    <t>hadn't had the opportunity to work on the skills that made up the domain(s) of</t>
  </si>
  <si>
    <t>had no need for the skills that made up the domain(s) of</t>
  </si>
  <si>
    <t>made gains in the domain(s) of</t>
  </si>
  <si>
    <t>identify wheelchair speed/mode when prompted</t>
  </si>
  <si>
    <t>consistently identify streets as parallel or perpendicular</t>
  </si>
  <si>
    <t>identify that clockwise turns are to the right, counterclockwise to the left</t>
  </si>
  <si>
    <t>develop awareness of the amount of time it takes to traverse a block</t>
  </si>
  <si>
    <t>1. Wheelchair basics</t>
  </si>
  <si>
    <t xml:space="preserve">extend/fold foot rests and/or explain to another how to do it </t>
  </si>
  <si>
    <t xml:space="preserve">turn power chair/scooter on/off and/or explain to another how to do it </t>
  </si>
  <si>
    <t xml:space="preserve">charge power chair/scooter and/or explain to another how to do it </t>
  </si>
  <si>
    <t xml:space="preserve">buckle unbuckle seat belts, straps and/or explain to another how to do it </t>
  </si>
  <si>
    <t xml:space="preserve">adjust wheelie bars and/or explain to another how to do it </t>
  </si>
  <si>
    <t>engage/disengage drive mechanism and/or explain to another how to do it</t>
  </si>
  <si>
    <t>fold/disassemble and unfold/assemble and/or explain to another how to do it</t>
  </si>
  <si>
    <t>2. Maintain Body Alignment While propelling the chair</t>
  </si>
  <si>
    <t>Maintain proper body position while propelling the chair</t>
  </si>
  <si>
    <t>Maintain to proper body position while reaching for objects, door knobs, etc.</t>
  </si>
  <si>
    <t>Return to proper body position while reaching for objects, door knobs, etc.</t>
  </si>
  <si>
    <t>ascends slopes/ramps with slight forward lean</t>
  </si>
  <si>
    <t>descends slopes/ramps with a slight backward lean</t>
  </si>
  <si>
    <t>positions legs appropriately while moving the chair</t>
  </si>
  <si>
    <t xml:space="preserve">Repositions body after shifting due to bumps, turns or sliding.  </t>
  </si>
  <si>
    <t>3. Wheelchair movement</t>
  </si>
  <si>
    <t>initiate and maintain a straight line on an incline/decline</t>
  </si>
  <si>
    <t xml:space="preserve">initiate and maintain a straight line on carpet </t>
  </si>
  <si>
    <t>initiate and maintain a straight line on tile/wood floor</t>
  </si>
  <si>
    <t>initiate and maintain a straight line on grass</t>
  </si>
  <si>
    <t>initiate and maintain a straight line on gravel</t>
  </si>
  <si>
    <t>initiate and maintain a straight line on a cross slope</t>
  </si>
  <si>
    <t>initiate and maintain a straight line while backing up</t>
  </si>
  <si>
    <t>purposefully stops on a flat surface</t>
  </si>
  <si>
    <t>purposefully stops on a incline/decline</t>
  </si>
  <si>
    <t>purposefully stops without unintentional turning</t>
  </si>
  <si>
    <t>purposefully stops when obstacle is detected</t>
  </si>
  <si>
    <t>purposefully stops when drop off is detected</t>
  </si>
  <si>
    <t>purposefully stops a turn after turning 90 degrees</t>
  </si>
  <si>
    <t>purposefully stops a turn after turning 180 degrees</t>
  </si>
  <si>
    <t>maintain safe speed and control while ascending/descending slopes</t>
  </si>
  <si>
    <t>4. Balance</t>
  </si>
  <si>
    <t>maintain wheelchair balance on level, regularly surfaced terrain</t>
  </si>
  <si>
    <t>maintain wheelchair balance on level terrain with irregular surface (e.g. not compacted, rocky, etc)</t>
  </si>
  <si>
    <t>maintain wheelchair balance on down sloped, regularly surfaced terrain</t>
  </si>
  <si>
    <t>maintain wheelchair balance on down sloped terrain with irregular surface (e.g. not compacted, rocky, etc)</t>
  </si>
  <si>
    <t>maintain wheelchair balance on up sloped, regularly surfaced terrain</t>
  </si>
  <si>
    <t>maintain wheelchair balance on up sloped terrain with irregular surface (e.g. not compacted, rocky, etc)</t>
  </si>
  <si>
    <t>maintain wheelchair balance on ground with slope to side of traveler</t>
  </si>
  <si>
    <t>5. Turns</t>
  </si>
  <si>
    <t>identify that a turn has occurred when need is not obvious (gradual curving turn)</t>
  </si>
  <si>
    <t xml:space="preserve">detects unintentional veering </t>
  </si>
  <si>
    <t>Turns right, pivoting on the right wheel (moving forward in the turn)</t>
  </si>
  <si>
    <t>Turns right, pivoting on the left wheel (moving backward in the turn)</t>
  </si>
  <si>
    <t>Turns right using both wheels (one forward, one back, pivoting in place)</t>
  </si>
  <si>
    <t>Turns left, pivoting on the left wheel (moving forward in the turn)</t>
  </si>
  <si>
    <t>Turns left, pivoting on the right wheel (moving backward in the turn)</t>
  </si>
  <si>
    <t>Turns left, using both wheels (one forward, one back, pivoting in place)</t>
  </si>
  <si>
    <t>6. Navigating Tight Spaces</t>
  </si>
  <si>
    <t>uses a cane or other method to determine the width of an opening</t>
  </si>
  <si>
    <t>drives straight between two obstacles 32-36 inches apart</t>
  </si>
  <si>
    <t>backs straight two obstacles 32-36 inches apart</t>
  </si>
  <si>
    <t>Turns right to drive straight between two obstacles 32-36 inches apart</t>
  </si>
  <si>
    <t>Turns left to drive straight between two obstacles 32-36 inches apart</t>
  </si>
  <si>
    <t>Turns right to back straight between two obstacles 32-36 inches apart</t>
  </si>
  <si>
    <t>Turns left to back straight between two obstacles 32-36 inches apart</t>
  </si>
  <si>
    <t>Back through tight corners</t>
  </si>
  <si>
    <t>Back through tight spaces</t>
  </si>
  <si>
    <t>Carries objects or trays while propelling the chair</t>
  </si>
  <si>
    <t>reaches to pick up object on table or counter</t>
  </si>
  <si>
    <t>pick up objects off the floor</t>
  </si>
  <si>
    <t>Grasps chair rails/push rims appropriately</t>
  </si>
  <si>
    <t>grasps rail/push rim in appropriate position for initiating movement</t>
  </si>
  <si>
    <t>Grasps rail/push rim in appropriate position when already moving</t>
  </si>
  <si>
    <t>uses appropriate arm extension when pushing wheel rails/push rims forward</t>
  </si>
  <si>
    <t>pushes wheel rails/push rims equally on both sides (dual hand drive)</t>
  </si>
  <si>
    <t>pushes both wheel rails/push rims equally (single hand drive)</t>
  </si>
  <si>
    <t>Drives forward using right hand</t>
  </si>
  <si>
    <t>Drives forward using left hand</t>
  </si>
  <si>
    <t>Reverses using right hand</t>
  </si>
  <si>
    <t>Reverses using left hand</t>
  </si>
  <si>
    <t>recognize need to change operation mode (speed) based on travel environment or travel task</t>
  </si>
  <si>
    <t>independently adjust or verbally explain to another how to change the operation mode (speed)</t>
  </si>
  <si>
    <t>ability to judge stopping distance needed prior to contacting object/obstacle</t>
  </si>
  <si>
    <t>engage and disengage the motors (verbally describe)</t>
  </si>
  <si>
    <t>engage brakes before transfer begins</t>
  </si>
  <si>
    <t>transfer from chair with assistance</t>
  </si>
  <si>
    <t>describe role of assistant when helping with transfer</t>
  </si>
  <si>
    <t>store or have chair stored nearby</t>
  </si>
  <si>
    <t>transfer from chair independently</t>
  </si>
  <si>
    <t>7. Object skills</t>
  </si>
  <si>
    <t>8. Manual Chair Specific Skills</t>
  </si>
  <si>
    <t>9. Scooter Specific Skills</t>
  </si>
  <si>
    <t>10. Power Chair Specific Skills</t>
  </si>
  <si>
    <t>11. Transfer</t>
  </si>
  <si>
    <t>ask if there is available space for wheelchair in row</t>
  </si>
  <si>
    <t>enter row of seats, locate area for wheelchair</t>
  </si>
  <si>
    <t>confirm (with cane, verbally, etc) area for wheelchair is indeed unoccupied</t>
  </si>
  <si>
    <t>ask if there is available space for wheelchair if table seems to be occupied</t>
  </si>
  <si>
    <t>use grabbing tool if unable to reach down to floor level in order to secure object</t>
  </si>
  <si>
    <t>travel along wall, arm trailing wall bent 45 degrees, only the pinky contacting the wall, hand relaxed with fingers dangling (modify if needed--use elbow, push-touch wall-push, curb feelers, etc)</t>
  </si>
  <si>
    <r>
      <t xml:space="preserve">demonstrate direction taking by aligning 2 or more body/wheelchair parts with desired </t>
    </r>
    <r>
      <rPr>
        <sz val="10"/>
        <color rgb="FFFF0000"/>
        <rFont val="Arial"/>
        <family val="2"/>
      </rPr>
      <t>Line Of Travel (L.O.T.)</t>
    </r>
    <r>
      <rPr>
        <sz val="10"/>
        <color indexed="8"/>
        <rFont val="Arial"/>
        <family val="2"/>
      </rPr>
      <t xml:space="preserve"> and projecting straight line</t>
    </r>
  </si>
  <si>
    <t>demonstrate squaring off by putting multiple (rear) wheelchair parts against wall and moving directly away from it</t>
  </si>
  <si>
    <t>identify type of door (push, pull, slide, revolving, single, double) via physical contact, auditory clues, general knowledge of types of doors found in particular buildings (e.g. grocery stores typically have powered sliding doors)</t>
  </si>
  <si>
    <t>determine if door is open (automatic, propped, held by another) or if door needs to be opened</t>
  </si>
  <si>
    <t>Negotiate open doorways, straight in</t>
  </si>
  <si>
    <t>Negotiate open doorways, turning in left</t>
  </si>
  <si>
    <t>Negotiate open doorways, turning in right</t>
  </si>
  <si>
    <t>Negotiate open doorways, backing in straight</t>
  </si>
  <si>
    <t>Negotiate open doorways, backing in with turn</t>
  </si>
  <si>
    <t>Operate twist doorknobs</t>
  </si>
  <si>
    <t>Operate door levers</t>
  </si>
  <si>
    <t>Operate door thumb latches</t>
  </si>
  <si>
    <t>Operate panic bars</t>
  </si>
  <si>
    <t>Open/close doors in</t>
  </si>
  <si>
    <t>Open/close doors out</t>
  </si>
  <si>
    <t>Open doors, spring loaded or heavy, in, right</t>
  </si>
  <si>
    <t>Open doors, spring loaded or heavy, in, left</t>
  </si>
  <si>
    <t>Open doors, spring loaded or heavy, out, right</t>
  </si>
  <si>
    <t>Open doors, spring loaded or heavy, out, left</t>
  </si>
  <si>
    <t>Open doors, spring loaded or heavy, in, right, with no space to side</t>
  </si>
  <si>
    <t>Open doors, spring loaded or heavy, in, left, with no space to side </t>
  </si>
  <si>
    <t>locate and use ramp or elevator</t>
  </si>
  <si>
    <t>locate nearby elevator (if available) and use that to ascend/descend</t>
  </si>
  <si>
    <t>locate and operate button to summon elevator</t>
  </si>
  <si>
    <t>identify opening elevator in a bank of elevators</t>
  </si>
  <si>
    <t>ensure elevator car is present before entering</t>
  </si>
  <si>
    <t>turn around outside of elevator as needed</t>
  </si>
  <si>
    <t>turn around inside elevator as needed</t>
  </si>
  <si>
    <t>back into/back out of elevator</t>
  </si>
  <si>
    <t>enter elevator, locate and operate buttons to indicate desired floor</t>
  </si>
  <si>
    <t>Identify symbol that stands for main entrance floor (such as a star, "main", 1, L, G, etc)</t>
  </si>
  <si>
    <t>familiarization with emergency situation procedure for stuck elevator</t>
  </si>
  <si>
    <t>"B" bring wheels up to edge of moving sidewalk</t>
  </si>
  <si>
    <t>move onto moving sidewalk and hold rail with free hand (manual chair)</t>
  </si>
  <si>
    <t>"E" end is reached when cane hits exit platform and slides over ramp or is pushed back towards the traveler</t>
  </si>
  <si>
    <t>clear exit platform quickly and re-establish orientation</t>
  </si>
  <si>
    <t>locate entry/disabled access point to turnstile</t>
  </si>
  <si>
    <t>pass through turnstile</t>
  </si>
  <si>
    <t>Fire: understand fire fighters prioritize speed of evacuation over all other concerns</t>
  </si>
  <si>
    <t>Fire: understand fire fighters may not take time to negotiate/discuss egress options</t>
  </si>
  <si>
    <t>Fire: understand fire fighters may carry wheel chair user from building if fire fighters deem it necessary to protect lives</t>
  </si>
  <si>
    <t>Fire: understand need to cooperate with any instructions from fire fighters without discussion</t>
  </si>
  <si>
    <t>Understands and follows procedures for lockdowns and other emergency drills for various facilities</t>
  </si>
  <si>
    <t>Identify muster zone/rally point/lockdown rooms for emergency drills in various parts of buildings across various facilities</t>
  </si>
  <si>
    <t>Create and carry emergency weather kit as needed (thermal blanket during winter, baggie to cover joystick, etc)</t>
  </si>
  <si>
    <t>upper arm held with elbow at shoulder level, parallel to ground</t>
  </si>
  <si>
    <t>lower arm rotated 45 degrees up to put back of wrist in front of nose</t>
  </si>
  <si>
    <t>hand turned out and fingers spread</t>
  </si>
  <si>
    <t>alternate option: hold cane mid shaft with cane vertically (as environment allows) and handle of the cane high enough to protect face</t>
  </si>
  <si>
    <t>put on/remove poncho and store without draping over the wheels</t>
  </si>
  <si>
    <t>enhance chair visibility (flag, reflectors, lights)</t>
  </si>
  <si>
    <t>utilize umbrella appropriately</t>
  </si>
  <si>
    <t>cover/protect wheelchair controls from elements</t>
  </si>
  <si>
    <t>Fire: ability to quickly and concisely communicate any medical concerns related to being carried/transferred</t>
  </si>
  <si>
    <t>locate entrance to revolving door housing via clues or surface change (e.g. carpet to tile or concrete), determine if door is in motion or still, time entry into revolving door (visually, auditoraly or with cane), use elbow or free hand to trail rounded outside edge of door housing, turn and quickly exit door when cap in edge of door housing is found (visually, tactually, auditoraly)</t>
  </si>
  <si>
    <t>demonstrate circular or grid pattern search (tactile or visual) to locate object on the floor</t>
  </si>
  <si>
    <t>demonstrate ability to operate features of joystick/controller box</t>
  </si>
  <si>
    <t>Propel the chair while holding a hand held device (such as a cane)</t>
  </si>
  <si>
    <t>Propels chair with head upright and facing straight ahead</t>
  </si>
  <si>
    <t xml:space="preserve">activate/deactivate brakes and/or explain to another how to do it </t>
  </si>
  <si>
    <t>make accurate distance judgments (e.g. up to 30' or 10 meters)</t>
  </si>
  <si>
    <t>develop an awareness of the effect of terrain/surface/slope conditions and obstacles have on travel time</t>
  </si>
  <si>
    <t>identify the 1, 2, 4, 5, 7, 8, 10, 11 positions of the clock face relative to direction faced</t>
  </si>
  <si>
    <t>identify the 12, 3, 6, 9 positions of the clock face relative to direction faced</t>
  </si>
  <si>
    <t>appropriately solicit or decline human guide/push</t>
  </si>
  <si>
    <t>request push as needed</t>
  </si>
  <si>
    <t>Detect/react to guide's stop</t>
  </si>
  <si>
    <t>Detect/react to guide's turns</t>
  </si>
  <si>
    <t>Detect/react to guide's movement up/down</t>
  </si>
  <si>
    <t>Describe needs to new guide </t>
  </si>
  <si>
    <t>Describe technique for how guide helps wheelchair up/down curb ramps</t>
  </si>
  <si>
    <t>Describe technique for how guide helps wheelchair up/down building ramps</t>
  </si>
  <si>
    <t>Describe technique for how guide helps wheelchair through narrow passages</t>
  </si>
  <si>
    <t>Describe technique for how guide helps wheelchair up/down stairs/straight curb</t>
  </si>
  <si>
    <t>Describe technique for how guide helps wheelchair up/down escalators</t>
  </si>
  <si>
    <t>Makes decision to disconnect/stop guidance if deemed necessary</t>
  </si>
  <si>
    <t>2. Staying With Another (No Direct Contact)</t>
  </si>
  <si>
    <t>identify friends/family who are available to give rides (including ability to transport wheelchair and assist with transfers)</t>
  </si>
  <si>
    <t>describe wheelchair storage needs to drivers</t>
  </si>
  <si>
    <t>engage breaks before transfer begins</t>
  </si>
  <si>
    <t>transfer from chair into vehicle with assistance as needed</t>
  </si>
  <si>
    <t>describe role of assistant when helping with transfer into vehicle as needed</t>
  </si>
  <si>
    <t>transfer from chair independently into vehicle</t>
  </si>
  <si>
    <t>maintain grip on cane while traveling</t>
  </si>
  <si>
    <t>store cane securely on chair</t>
  </si>
  <si>
    <t>demonstrate above waist handshake grip</t>
  </si>
  <si>
    <t>demonstrate  pencil grip</t>
  </si>
  <si>
    <t>Reacts to the cane making contact with an obstacle and stops before the front of the chair reaches the obstacle. In front of chair</t>
  </si>
  <si>
    <t xml:space="preserve">Reacts to the cane dropping off of an edge and stops before the wheels reach the drop off - in front of chair </t>
  </si>
  <si>
    <t xml:space="preserve">Reacts to the cane dropping off of an edge and stops before the wheels reach the drop off - to side of chair </t>
  </si>
  <si>
    <t xml:space="preserve">Reacts to the cane dropping off of an edge and stops before the wheels reach the drop off - to rear of chair </t>
  </si>
  <si>
    <t>move cane in a constant arc 6"+ (15 cm+) wider than wheels</t>
  </si>
  <si>
    <t>maintain arc pace to adequately protect wheelchair</t>
  </si>
  <si>
    <t>keep cane at diagonal across body, covering both wheels</t>
  </si>
  <si>
    <t>tap cane 6"+ (15 cm+) outside of each wheels</t>
  </si>
  <si>
    <t>tap outside of wheels opposite of line being trailed</t>
  </si>
  <si>
    <t>tap cane  6"+ (15 cm+) outside of each wheels</t>
  </si>
  <si>
    <t>tap cane on surface being trailed well outside of wheels to locate intersecting sidewalk</t>
  </si>
  <si>
    <t>recognize possible obstacle/terrain change/level change</t>
  </si>
  <si>
    <t>use cane to check area of uncertainty/uncertain feature</t>
  </si>
  <si>
    <t>determine if feature is safe to traverse in wheelchair</t>
  </si>
  <si>
    <t>use cane to determine height of drop off/level change and determine navigability</t>
  </si>
  <si>
    <t>reroute if path is not safely navigable</t>
  </si>
  <si>
    <t>4. Constant Contact</t>
  </si>
  <si>
    <t>5. Diagonal/Diagonal Trail</t>
  </si>
  <si>
    <t>6. Two Point Touch/Touch Trail</t>
  </si>
  <si>
    <t>7. Touch And Drag</t>
  </si>
  <si>
    <t>8. Three Point Touch</t>
  </si>
  <si>
    <t>9. Verification Technique</t>
  </si>
  <si>
    <t xml:space="preserve">Reacts to the cane making contact with an obstacle to the side of the chair and stops before the chair makes contact with the obstacle. </t>
  </si>
  <si>
    <t xml:space="preserve">When backing, reacts to the cane making contact with an obstacle behind the chair and stops before the chair makes contact with the obstacle. </t>
  </si>
  <si>
    <t>5. Elevators</t>
  </si>
  <si>
    <t>6. Moving Sidewalks</t>
  </si>
  <si>
    <t>7. Turnstiles</t>
  </si>
  <si>
    <t>8. Emergency drills/situations</t>
  </si>
  <si>
    <t>1. Travel On Sidewalks</t>
  </si>
  <si>
    <t>identifies directional relationship to the street (e.g. street is on the left or to the west so I am on the right side of the street or to the east of it)</t>
  </si>
  <si>
    <t>travel on sidewalk without continual veering</t>
  </si>
  <si>
    <t xml:space="preserve">detect intersecting sidewalks, </t>
  </si>
  <si>
    <t>detect drop offs to the sides</t>
  </si>
  <si>
    <t>determine height of drop offs</t>
  </si>
  <si>
    <t>approach navigable level changes at appropriate angle</t>
  </si>
  <si>
    <t>control descent to street</t>
  </si>
  <si>
    <t>demonstrate ability to handle curbs without ramps, unnavigable curbs</t>
  </si>
  <si>
    <t>Describe assistant's role in climbing unnavigable level changes</t>
  </si>
  <si>
    <t>Describe assistant's role in descending unnavigable drop offs</t>
  </si>
  <si>
    <t>maintain balance on and safely navigate driveway cuts</t>
  </si>
  <si>
    <t>go around vehicles parked over sidewalk (towards street is preferred)</t>
  </si>
  <si>
    <t>traverse sidewalk areas under construction that have alternate pedestrian path</t>
  </si>
  <si>
    <t>identify useful street hardware (e.g. sign post, street lamp, parking meter)</t>
  </si>
  <si>
    <t>identifies inside/outside shoreline of the sidewalk (edge of sidewalk nearest the street vs edge of sidewalk nearest the buildings)</t>
  </si>
  <si>
    <t>2. Travel On Irregular Sidewalks</t>
  </si>
  <si>
    <t>maintain wheelchair balance on broken sidewalk</t>
  </si>
  <si>
    <t>detect intersection at end of block with irregular sidewalk</t>
  </si>
  <si>
    <t>locate number for code enforcement to report issues/request accommodation (e.g. shrub obstructing sidewalk)</t>
  </si>
  <si>
    <t>3. Negotiating curb ramps</t>
  </si>
  <si>
    <t xml:space="preserve">Student detects the top of the curb ramp - </t>
  </si>
  <si>
    <t>student determines distance to perpendicular traffic before navigating the bottom of the curb ramp\</t>
  </si>
  <si>
    <t xml:space="preserve">Student demonstrates the ability to determine the width of the curb ramp. </t>
  </si>
  <si>
    <t>Student determines the direction of the ramp in relation to the line of travel (parallel, perpendicular, diagonal)</t>
  </si>
  <si>
    <t xml:space="preserve">Student locates the center of the ramp or if too wide, the near side of the ramp. </t>
  </si>
  <si>
    <t>Student positions the chair to make the line of travel parallel to the fall line/slope direction of the center of ramp</t>
  </si>
  <si>
    <t>Student descends the ramp parallel to the fall line/slope direction in the center of ramp</t>
  </si>
  <si>
    <t xml:space="preserve">At the bottom of a parallel ramp, the student stops before the chair enters the street </t>
  </si>
  <si>
    <t>At the bottom of a perpendicular ramp, the student pulls into the street and turns to align for street crossing</t>
  </si>
  <si>
    <t>In the absence of accessible sidewalks, the student identifies the four positions for waiting in the street for street crossing (in the parallel street, in the perpendicular street, at the point of the intersection aligned with the curb, at the point of the intersection aligned with the desired line of travel)</t>
  </si>
  <si>
    <t>student determines distance between front of chair and traffic before navigating the bottom of the curb ramp</t>
  </si>
  <si>
    <t>4. Negotiating building ramps</t>
  </si>
  <si>
    <t>Detect building ramps</t>
  </si>
  <si>
    <t>Determine line of travel for building ramps</t>
  </si>
  <si>
    <t>Negotiate building ramps with assistance</t>
  </si>
  <si>
    <t>Negotiate building ramps independently</t>
  </si>
  <si>
    <t>Negotiate building ramps without rails, up</t>
  </si>
  <si>
    <t>Negotiate building ramps without rails, down</t>
  </si>
  <si>
    <t>Negotiate building ramps with rails, up</t>
  </si>
  <si>
    <t>Negotiate building ramps with rails, down</t>
  </si>
  <si>
    <t>5. Correct For Veer On Sidewalks</t>
  </si>
  <si>
    <t>stop moving when wheels encounter surface other than sidewalk</t>
  </si>
  <si>
    <t>use sound cues to help correct for veer, identifying when traffic sounds too far, too close, at an odd angle, or how it needs to sound to continue line of travel</t>
  </si>
  <si>
    <t>without turning, sweep cane in 180 arc to find sidewalk if not located visually</t>
  </si>
  <si>
    <t>detect any transition from driveway to street</t>
  </si>
  <si>
    <t>identifies and differentiates between sidewalk, perpendicular walkway (to house/business), driveway and intersecting street</t>
  </si>
  <si>
    <t>demonstrate good judgment about which level changes are navigable</t>
  </si>
  <si>
    <t>INDOOR O&amp;M  (2nd Data Set--Last 6 Columns On Front Page)</t>
  </si>
  <si>
    <t>2. wheelchair specific</t>
  </si>
  <si>
    <r>
      <t xml:space="preserve">for individuals without the ability to align the head with the </t>
    </r>
    <r>
      <rPr>
        <sz val="10"/>
        <color rgb="FFFF0000"/>
        <rFont val="Arial"/>
        <family val="2"/>
      </rPr>
      <t>L.O.T.</t>
    </r>
    <r>
      <rPr>
        <sz val="10"/>
        <rFont val="Arial"/>
        <family val="2"/>
      </rPr>
      <t xml:space="preserve"> of the wheelchair, ensure that the wheelchair is aligned for crossing</t>
    </r>
  </si>
  <si>
    <t>Recognize far side of crossing and stops chair momentum appropriate distance from transition (curb, grass edge, or ditch).</t>
  </si>
  <si>
    <t xml:space="preserve">Identifies the distance between the curb and the near lane traffic, determining if there is room for the chair to safely sit or not.  </t>
  </si>
  <si>
    <t>When determining where to wait for crossings, identifies advantages and disadvantages of waiting:  in parallel street, demonstrates ability to position chair parallel to the curb to determine alignment</t>
  </si>
  <si>
    <t>When determining where to wait for crossings, identifies advantages and disadvantages of waiting:  in perpendicular street, demonstrates ability to turn to place rear of chair aligned to the curb without pulling away from the curb too far.</t>
  </si>
  <si>
    <t>When determining where to wait for crossings, identifies advantages and disadvantages of waiting:  at point of intersection aligned with curb</t>
  </si>
  <si>
    <t xml:space="preserve">When determining where to wait for crossings, identifies advantages and disadvantages of waiting:  at point of intersection with chair turned to desired line of travel </t>
  </si>
  <si>
    <t>When navigating  in the street, maintains safe distance from the curb</t>
  </si>
  <si>
    <t>Consistently determines safer times to maneuver into the parallel street to navigate around obstacles like debris or pot holes, choosing to reverse course if proceeding on the route isn't safe</t>
  </si>
  <si>
    <t>When waiting in the street, recognizes when the chair is too far from the curb and makes needed corrections</t>
  </si>
  <si>
    <t>Adjust line of travel to initiate crossing to help with climbing camber of the perpendicular street.  (slope of street may make straight crossing difficult)</t>
  </si>
  <si>
    <t xml:space="preserve">If initiating crossing at an angle, adjusts line of travel once moving to realign to desired line of travel.  </t>
  </si>
  <si>
    <t>Demonstrates ability to recognize that a street can not be crossed independently</t>
  </si>
  <si>
    <t>Demonstrates the ability to solicit assistance at a corner</t>
  </si>
  <si>
    <t>Holds communication signs in appropriate position to maximize visibility</t>
  </si>
  <si>
    <t>Without sign, holds hand up, without waving to attract assistance</t>
  </si>
  <si>
    <r>
      <t xml:space="preserve">3. Maintain </t>
    </r>
    <r>
      <rPr>
        <sz val="10"/>
        <color rgb="FFFF0000"/>
        <rFont val="Arial"/>
        <family val="2"/>
      </rPr>
      <t>Line Of Travel (L.O.T.)</t>
    </r>
    <r>
      <rPr>
        <sz val="10"/>
        <rFont val="Arial"/>
        <family val="2"/>
      </rPr>
      <t xml:space="preserve"> and total body alignment</t>
    </r>
  </si>
  <si>
    <r>
      <t xml:space="preserve">maintain </t>
    </r>
    <r>
      <rPr>
        <sz val="10"/>
        <color rgb="FFFF0000"/>
        <rFont val="Arial"/>
        <family val="2"/>
      </rPr>
      <t>L.O.T.</t>
    </r>
  </si>
  <si>
    <r>
      <t xml:space="preserve">keep head aligned with </t>
    </r>
    <r>
      <rPr>
        <sz val="10"/>
        <color rgb="FFFF0000"/>
        <rFont val="Arial"/>
        <family val="2"/>
      </rPr>
      <t>L.O.T.</t>
    </r>
    <r>
      <rPr>
        <sz val="10"/>
        <rFont val="Arial"/>
        <family val="2"/>
      </rPr>
      <t>, if physically possible</t>
    </r>
  </si>
  <si>
    <r>
      <t xml:space="preserve">keep shoulders aligned with </t>
    </r>
    <r>
      <rPr>
        <sz val="10"/>
        <color rgb="FFFF0000"/>
        <rFont val="Arial"/>
        <family val="2"/>
      </rPr>
      <t>L.O.T.</t>
    </r>
    <r>
      <rPr>
        <sz val="10"/>
        <rFont val="Arial"/>
        <family val="2"/>
      </rPr>
      <t>,  if physically possible</t>
    </r>
  </si>
  <si>
    <r>
      <t xml:space="preserve">keep toes aligned with </t>
    </r>
    <r>
      <rPr>
        <sz val="10"/>
        <color rgb="FFFF0000"/>
        <rFont val="Arial"/>
        <family val="2"/>
      </rPr>
      <t>L.O.T.</t>
    </r>
    <r>
      <rPr>
        <sz val="10"/>
        <rFont val="Arial"/>
        <family val="2"/>
      </rPr>
      <t xml:space="preserve">, if physically possible </t>
    </r>
  </si>
  <si>
    <t>use clock face directions (parallel at 12, perpendicular at 9 or 3) to help with alignment</t>
  </si>
  <si>
    <t>position head parallel to parallel street, if physically possible</t>
  </si>
  <si>
    <t>position shoulders parallel to perpendicular street, if physically possible</t>
  </si>
  <si>
    <t>align toes with shoulders/head, if physically possible</t>
  </si>
  <si>
    <t>use clock face directions (parallel at 12, perpendicular at 9 or 3) to help with re-alignment</t>
  </si>
  <si>
    <t>Pull forward far enough to clear the street or turn if needed in order to clear the street</t>
  </si>
  <si>
    <t xml:space="preserve">If travelling in the wrong direction, performs 180 degree turn, staying close to the curb, without reentering the traffic lane </t>
  </si>
  <si>
    <t xml:space="preserve">If performing 180 degree turn, but needing to reenter final traffic lane, utilizes break in traffic to complete the turn.  </t>
  </si>
  <si>
    <t>use a compass or compass app to determine cardinal direction</t>
  </si>
  <si>
    <t>identify direction while moving indoors including turns</t>
  </si>
  <si>
    <t>identify direction while moving outdoors including turns</t>
  </si>
  <si>
    <t>identify directional relationship to street</t>
  </si>
  <si>
    <t>3. Clues (some O&amp;Ms may use "cues" instead of "clues")</t>
  </si>
  <si>
    <t>identify that initial digit(s) can identify floor number of room, or wing of building</t>
  </si>
  <si>
    <t>6. Route Creation</t>
  </si>
  <si>
    <t>create and verbally describe simple indoor routes</t>
  </si>
  <si>
    <t>create and verbally describe simple outdoor routes</t>
  </si>
  <si>
    <t>create and verbally describe complex indoor routes</t>
  </si>
  <si>
    <t>create and verbally describe complex outdoor routes</t>
  </si>
  <si>
    <t>identify reasons the shortest route may not be the best (lack of ramps, construction, dangerous area, etc)</t>
  </si>
  <si>
    <t>create alternative route around a block or street that person doesn't want to/can't traverse</t>
  </si>
  <si>
    <t>7. Grid System</t>
  </si>
  <si>
    <t>identify names/numbers of east-west, north-south streets of familiar city</t>
  </si>
  <si>
    <t>8. Divisors And Block Numbering</t>
  </si>
  <si>
    <t>identify odd/even numbers and the hundreds place in various address numbers</t>
  </si>
  <si>
    <t>identify divisors (streets or features that divide address system into quadrants) for town/city</t>
  </si>
  <si>
    <t>identify that block numbers increase with distance from divisors and decrease as divisors are neared, numbers on street crossing divisor may repeat after divisor is crossed (100 N 1st St, 100 S 1st St)</t>
  </si>
  <si>
    <t xml:space="preserve">9. Transferability </t>
  </si>
  <si>
    <t>identify that divisors/block numbering system concepts are identical in virtually many cities</t>
  </si>
  <si>
    <t>identify methods for determining if even numbers are on east or west/north or south sides of streets in another city/town</t>
  </si>
  <si>
    <t>10. Global Positioning Systems (GPS)</t>
  </si>
  <si>
    <t>secure and/or manipulate GPS device (phone or stand alone GPS), with understanding that chair must be stopped when engaging with device</t>
  </si>
  <si>
    <t xml:space="preserve">identify purpose and limitations of GPS </t>
  </si>
  <si>
    <t>identify difference between turn by turn street based GPS directions and "free mode" navigation independent of streets</t>
  </si>
  <si>
    <t>adds personalized Points of Interest to GPS device</t>
  </si>
  <si>
    <t>use GPS device to determine current location, including approximate address</t>
  </si>
  <si>
    <t>create "breadcrumb" routes (points to find along the route in order to navigate routes that are away from streets)</t>
  </si>
  <si>
    <t>identify need to use judgment when using GPS as GPS may direct user to cross at unsafe intersections</t>
  </si>
  <si>
    <t>uses clock face to assist with determining needed line of travel, understanding that the phone must be held level &amp; with the top of the phone pointing away from user</t>
  </si>
  <si>
    <t>use degrees (0-360) to assist with determining needed line of travel, understanding that the phone must be held level &amp; with the top of the phone pointing away from user</t>
  </si>
  <si>
    <t>11. Maps</t>
  </si>
  <si>
    <t>locate and open internet based map on computer, create route based on addresses or points of interest, print copy of map or capture using camera phone as needed</t>
  </si>
  <si>
    <t>locate and open map application on phone and create route based on addresses or points of interest</t>
  </si>
  <si>
    <t>determine current location and destination on phone based app</t>
  </si>
  <si>
    <t>determine cardinal directions needed to get from current location to the destination and if any needed turns are left/right</t>
  </si>
  <si>
    <t>PUBLIC TRANSPORTATION (2nd Data Set--Last 6 Columns On Front Page)</t>
  </si>
  <si>
    <t>2. Lifts (lift into vehicles, lift onto a stage/porch when there is no ramp)</t>
  </si>
  <si>
    <t>Student demonstrates ability to ask for lift/ramp deployment if not offered</t>
  </si>
  <si>
    <t>Back on to lift, straight</t>
  </si>
  <si>
    <t>Pull forward on to lift, straight</t>
  </si>
  <si>
    <t>Operate lift controls independently</t>
  </si>
  <si>
    <t>Operate lift controls with assistance</t>
  </si>
  <si>
    <t>3. Intra-City Bus Travel (within 1 city)</t>
  </si>
  <si>
    <t>identify where to position chair to access lift/ramp</t>
  </si>
  <si>
    <t>reposition chair to allow for lift/ramp deployment</t>
  </si>
  <si>
    <t>navigate from lift/ramp to securement place</t>
  </si>
  <si>
    <t>student identifies appropriate securement methods and ensures they are utilized</t>
  </si>
  <si>
    <t>activate signal for driver to stop</t>
  </si>
  <si>
    <t>navigate from securement place to lift/ramp</t>
  </si>
  <si>
    <t>verify that the correct stop has been reached</t>
  </si>
  <si>
    <t>4. Inter-City Bus Travel (city to city)</t>
  </si>
  <si>
    <t>student identifies appropriate securement methods/storage and ensures they are utilized</t>
  </si>
  <si>
    <t>if transferring to/from bus seat, describe role of assistant when helping with transfer into vehicle</t>
  </si>
  <si>
    <t>move to/from bus restroom, soliciting assistance as needed</t>
  </si>
  <si>
    <t>wait at terminal for next bus to arrive if that is transfer point</t>
  </si>
  <si>
    <t>request assistance for navigating terminal to locate next bus/restroom/dining option</t>
  </si>
  <si>
    <t>ensure any luggage/wheelchair is transferred to next bus or retrieved if at final stop</t>
  </si>
  <si>
    <t>travel to transfer point if needed (transferring between inter-city bus lines or to/from intra-city bus line)</t>
  </si>
  <si>
    <t>5. Taxi Travel/Private Service (e.g. Uber)</t>
  </si>
  <si>
    <t xml:space="preserve">declare need for wheelchair, arrange pick up (call or app): state location of pick up with high degree of specificity (e.g. address, landmarks) and get estimated time of pick up </t>
  </si>
  <si>
    <t>direct driver to store wheelchair as needed for vehicle type</t>
  </si>
  <si>
    <t>put on/take off seatbelt independently or ask for seatbelt to be put on/taken off</t>
  </si>
  <si>
    <t>communicate destination to driver/app</t>
  </si>
  <si>
    <t>6. Para Transit</t>
  </si>
  <si>
    <t>identify positives/negatives of Para Transit type services</t>
  </si>
  <si>
    <t xml:space="preserve">obtain information about Para Transit scheduling process/fees and declare need for wheelchair </t>
  </si>
  <si>
    <t>7. Air Travel</t>
  </si>
  <si>
    <t>obtain information about flight routes, schedules, fares</t>
  </si>
  <si>
    <t>declare need for wheelchair, including possible need for assistance with transferring from wheelchair to plane seat and back to wheelchair</t>
  </si>
  <si>
    <t>understand risk to wheelchair by baggage handlers</t>
  </si>
  <si>
    <t>identify methods for getting to airport with luggage and marking luggage for easier identification</t>
  </si>
  <si>
    <t>identify as passenger with disability to gate staff and reiterate any needs for assistance with transferring from wheelchair to plane seat and back to wheelchair</t>
  </si>
  <si>
    <t>move to/from plane restroom, soliciting assistance as needed</t>
  </si>
  <si>
    <t>request assistance for navigating terminal to locate next flight/restroom/dining option</t>
  </si>
  <si>
    <t>deplane and locate airline assistants for navigating to transfer/baggage</t>
  </si>
  <si>
    <t>locate luggage on carousel  with assistance if needed</t>
  </si>
  <si>
    <t>obtain information about subway/light rail routes, schedule, fee/pass</t>
  </si>
  <si>
    <t>locate payment area/show pass/insert coins/tokens in turnstile</t>
  </si>
  <si>
    <t>navigate fare gates (turnstiles)</t>
  </si>
  <si>
    <t>locate elevators if needed to access gates/platforms</t>
  </si>
  <si>
    <t>locate phone for subway personnel/security if needed</t>
  </si>
  <si>
    <t>Navigate side platform</t>
  </si>
  <si>
    <t>Navigate center platform</t>
  </si>
  <si>
    <t>board subway/light rail and find area for wheelchair or hand hold</t>
  </si>
  <si>
    <t>Distinguish between doors and gaps</t>
  </si>
  <si>
    <t>Back/go forward through train door</t>
  </si>
  <si>
    <t>maneuver in tight confines of train car</t>
  </si>
  <si>
    <t>Distinguish door nearest wheelchair space</t>
  </si>
  <si>
    <t>8. Subway/Light Rail</t>
  </si>
  <si>
    <t>find fence opening/gate</t>
  </si>
  <si>
    <t>open/close or secure gate</t>
  </si>
  <si>
    <t>determine if field conditions allow for safe travel by wheelchair</t>
  </si>
  <si>
    <t>locate and take path if available (improved path, worn down by people walking)</t>
  </si>
  <si>
    <t>detect and go around any unsafe or untraversable areas of the field</t>
  </si>
  <si>
    <t>maintain adequate distance from playground equipment to ensure safety (swings)</t>
  </si>
  <si>
    <t>locating wheelchair entrances to park features (e.g. opening in border around playground equipment)</t>
  </si>
  <si>
    <t>uses clues (wind/traffic/sun) to maintain general overall orientation</t>
  </si>
  <si>
    <t>locate pickup/drop off points near park/playground</t>
  </si>
  <si>
    <t xml:space="preserve">4. Outdoor Recreation </t>
  </si>
  <si>
    <t>call ahead to beach to arrange beach wheelchairs (chairs with wheels designed to work in sand) if available</t>
  </si>
  <si>
    <t>call ahead to find out about beach facility (shower/toilet) accessibility</t>
  </si>
  <si>
    <t>protect equipment from sand/water/rain/wind/dust/extreme temperature during outdoor recreation activities</t>
  </si>
  <si>
    <t xml:space="preserve">call ahead to trail to confirm wheelchair accessibility </t>
  </si>
  <si>
    <t>5. Inclement Weather</t>
  </si>
  <si>
    <t>dress for the weather, including sunscreen as needed</t>
  </si>
  <si>
    <t>ensure protective gear (poncho, jacket, scarf, etc) does not get caught in wheels</t>
  </si>
  <si>
    <t>identify effect rain has on ability to hear traffic accurately and that umbrellas/hood can further hinder ability to see/hear environmental cues</t>
  </si>
  <si>
    <t>demonstrate awareness of how deep of a puddle the chair can handle and determine if puddle is too deep for chair to cross</t>
  </si>
  <si>
    <t>determine effects of snow/ice on traction and on maneuverability</t>
  </si>
  <si>
    <t>determine depth of snow/ice on surfaces and whether it is traversable</t>
  </si>
  <si>
    <t>identify that extremely cold temperatures will drain battery much faster, reducing range</t>
  </si>
  <si>
    <t>have a plan if chair becomes stuck (ask passersby, call, use communication signs)</t>
  </si>
  <si>
    <t>use strategies to mitigate effect reflection of sun off of snow and ice</t>
  </si>
  <si>
    <t>determine whether ground to be traversed is level or if snow is obscuring slope/hole/drop offs</t>
  </si>
  <si>
    <t>modify cane techniques to detect snow covered features, terrain changes, level changes, intersecting sidewalks</t>
  </si>
  <si>
    <t>identify that familiar areas may look different when covered with snow</t>
  </si>
  <si>
    <t>understand that wildlife (e.g. snakes, wild dogs) is more common than in urban areas</t>
  </si>
  <si>
    <t>identify adverse weather conditions can be more dangerous in rural areas and may dictate need to alter or delay travel</t>
  </si>
  <si>
    <t>2. Travel along rural road</t>
  </si>
  <si>
    <t>identify surface of road (paved, gravel, dirt), condition of the side of road (flat/rutted) and presence/absence of grass (mowed, tall) then choose where to operate chair (road/side of road)</t>
  </si>
  <si>
    <t>identify (visually or tactually) when shoulder/edge is irregular due to mud/dirt/weeds/etc</t>
  </si>
  <si>
    <t>modify cane technique as needed to detect surface transitions</t>
  </si>
  <si>
    <t>keep to the shoulder/edge of the road if traversable by chair (in road or on side of road)</t>
  </si>
  <si>
    <t>identify if degree of level change between road &amp; shoulder/edge presents tipping danger for wheelchair</t>
  </si>
  <si>
    <t>determine distance to near parallel traffic and if it is safe to travel on the road</t>
  </si>
  <si>
    <t>3. Environmental Factors</t>
  </si>
  <si>
    <t>identify impact of wind on ability to hear traffic</t>
  </si>
  <si>
    <t>identify impact glare can have on ability to see traffic/be seen by drivers at a distance</t>
  </si>
  <si>
    <t>identify that rain/snow can have more of an effect on the ability of the wheelchair to traverse rural road than urban road</t>
  </si>
  <si>
    <t>identify how topography (hill) effects sight lines for drivers and wheelchair users</t>
  </si>
  <si>
    <t>identify that rural roads are not as well maintained as urban roads</t>
  </si>
  <si>
    <t>demonstrate ability to propel/control chair on gravel and other irregular surfaces common to rural areas</t>
  </si>
  <si>
    <t>identify and traverse cattle guard, if cattle guard can be traversed by chair</t>
  </si>
  <si>
    <t>Go around fencing as appropriate, opening/closing gates as needed</t>
  </si>
  <si>
    <t>ensure no traffic is coming if there is a need to enter road to go around obstacle, or inaccessible area</t>
  </si>
  <si>
    <t>identify that crossing time may be increased due to road surface conditions, and the impact that has on decision whether traffic can be detected far enough away to cross safely</t>
  </si>
  <si>
    <t>identify that drivers tend to run stop signs more often in rural areas than urban</t>
  </si>
  <si>
    <t>at uncontrolled crossing (perpendicular doesn't stop), determine if perpendicular traffic can be detected far enough away to allow sufficient time to complete the crossing safely</t>
  </si>
  <si>
    <t xml:space="preserve">cross intersections as per 'Street Crossing' domain based on intersection type when there is no lull  </t>
  </si>
  <si>
    <t>scan for interior features of building (doors, exit signs, room numbers, elevators, trash cans, etc)</t>
  </si>
  <si>
    <t>scan for level changes, drop offs, terrain changes/features</t>
  </si>
  <si>
    <t>3. Near point magnification</t>
  </si>
  <si>
    <t>use near point magnification device to locate and read items on printed materials</t>
  </si>
  <si>
    <t>trace route on a printed map using magnification device</t>
  </si>
  <si>
    <t>4. Distance magnification</t>
  </si>
  <si>
    <t>hold distance magnification device steady, using body/chair/chain as support as needed</t>
  </si>
  <si>
    <t>focus distance magnification device as needed</t>
  </si>
  <si>
    <t>scan building for address/name with  distance magnification device</t>
  </si>
  <si>
    <t>use distance magnification device to scan area for features of interest</t>
  </si>
  <si>
    <t>use distance magnification device to read street signs/signs in stores</t>
  </si>
  <si>
    <t>use distance magnification device to locate pedestrian access button and spot pedestrian signal at intersection</t>
  </si>
  <si>
    <t>use cell phone to take a picture of an environmental feature and then enlarge as needed</t>
  </si>
  <si>
    <r>
      <t xml:space="preserve">visually detect all obstacles in </t>
    </r>
    <r>
      <rPr>
        <sz val="10"/>
        <color rgb="FFFF0000"/>
        <rFont val="Arial"/>
        <family val="2"/>
      </rPr>
      <t>L.O.T.</t>
    </r>
    <r>
      <rPr>
        <sz val="10"/>
        <color indexed="8"/>
        <rFont val="Arial"/>
        <family val="2"/>
      </rPr>
      <t xml:space="preserve"> in all lighting conditions</t>
    </r>
  </si>
  <si>
    <t>visually track moving people/objects (e.g. person in a crowded store) as needed</t>
  </si>
  <si>
    <t>check online retailers to get info/prices/shipping costs/know shipping address</t>
  </si>
  <si>
    <t>locate entrance to store, customer service desk if near the entrance</t>
  </si>
  <si>
    <t>locate store employee if assistance is needed to find items, schedule ahead for assistance if needed</t>
  </si>
  <si>
    <t>transfer to and operate store owned scooters/wheelchairs if needed</t>
  </si>
  <si>
    <t>identify most efficient way to keep up with guide in store (maintain hold of back of cart or maintain contact visually/auditoraly)</t>
  </si>
  <si>
    <t>solicit assistance as needed to obtain items that are on shelves out of reach</t>
  </si>
  <si>
    <t>demonstrate ability to back out of aisles that are too narrow or cluttered to traverse</t>
  </si>
  <si>
    <t>locate obstruction (e.g. chain) in aisle of closed pay station</t>
  </si>
  <si>
    <t>pay for items (cash, credit, debit), ensure all items are collected</t>
  </si>
  <si>
    <t>identify method for carrying purchased items</t>
  </si>
  <si>
    <t>detect vehicles that are idling or moving</t>
  </si>
  <si>
    <t>navigate parking lot by staying in the middle of the lane in order to remain visible to drivers who may be backing up</t>
  </si>
  <si>
    <t>find the back of the line or place to wait for his/her turn to order</t>
  </si>
  <si>
    <t>use kiosk to order if appropriate</t>
  </si>
  <si>
    <t>access menu (with low vision device, solicit assistance, phone app, online)</t>
  </si>
  <si>
    <t>move to side to await meal (usually by order number), locate area where meals dispensed (order in store, online order)</t>
  </si>
  <si>
    <r>
      <t>Use buffet/cafeteria line as</t>
    </r>
    <r>
      <rPr>
        <sz val="10"/>
        <color rgb="FFFF0000"/>
        <rFont val="Arial"/>
        <family val="2"/>
      </rPr>
      <t xml:space="preserve"> P.O.R.</t>
    </r>
  </si>
  <si>
    <t>locate items on buffet or in cafeteria line with assistance of restaurant staff or friend as needed</t>
  </si>
  <si>
    <t>deploy or stow wheelchair tray as needed</t>
  </si>
  <si>
    <t>reposition joystick/control as needed to allow for pulling up to the table</t>
  </si>
  <si>
    <t>return tray/dishes as "normal" for restaurant</t>
  </si>
  <si>
    <r>
      <t xml:space="preserve">follow wait staff to table, identify as having a visual impairment if desired, use as </t>
    </r>
    <r>
      <rPr>
        <sz val="10"/>
        <color rgb="FFFF0000"/>
        <rFont val="Arial"/>
        <family val="2"/>
      </rPr>
      <t>P.O.R.</t>
    </r>
  </si>
  <si>
    <t>ask about location of restroom if needed</t>
  </si>
  <si>
    <t>6. Public toilets</t>
  </si>
  <si>
    <t>locate appropriate public toilets, navigate entrance (door, around corner, etc)</t>
  </si>
  <si>
    <r>
      <t>use door or sink area as</t>
    </r>
    <r>
      <rPr>
        <sz val="10"/>
        <color rgb="FFFF0000"/>
        <rFont val="Arial"/>
        <family val="2"/>
      </rPr>
      <t xml:space="preserve"> P.O.R.</t>
    </r>
  </si>
  <si>
    <t>locate accessible stall, enter, turn as needed inside stall, exit</t>
  </si>
  <si>
    <t>use toilet hardware as appropriate (toilets, sinks, etc)</t>
  </si>
  <si>
    <t>operate lock on door</t>
  </si>
  <si>
    <t>locates and uses support bars as needed</t>
  </si>
  <si>
    <t xml:space="preserve">performs transfers as needed </t>
  </si>
  <si>
    <t>maintain and access personal hygiene kit with any items not typically found in public restrooms</t>
  </si>
  <si>
    <t>disposes of personal hygiene items as appropriate</t>
  </si>
  <si>
    <t>Staying With Another (No Direct Contact)</t>
  </si>
  <si>
    <t>3. Wheelchair specific cane skills</t>
  </si>
  <si>
    <t>Maintaining Body Alignment While Propelling The Chair</t>
  </si>
  <si>
    <t>Wheelchair Basics</t>
  </si>
  <si>
    <t>Wheelchair Movement</t>
  </si>
  <si>
    <t>Navigating Tight Spaces</t>
  </si>
  <si>
    <t>Object Skills</t>
  </si>
  <si>
    <t>Manual Chair Specific Skills</t>
  </si>
  <si>
    <t>Scooter Specific Skills</t>
  </si>
  <si>
    <t>Power Chair Specific Skills</t>
  </si>
  <si>
    <t>Transferring</t>
  </si>
  <si>
    <t>Stairs (Emergency Use Only)</t>
  </si>
  <si>
    <t>Emergency Drills/Situations</t>
  </si>
  <si>
    <t>Wheelchair Specific Cane Skills</t>
  </si>
  <si>
    <t>Verification Technique</t>
  </si>
  <si>
    <t>Travel On Sidewalks</t>
  </si>
  <si>
    <t>Travel On Irregular Sidewalks</t>
  </si>
  <si>
    <t>Negotiating Curb Ramps</t>
  </si>
  <si>
    <t>Negotiating Building Ramps</t>
  </si>
  <si>
    <t>Wheelchair Specific Street Crossing Skills</t>
  </si>
  <si>
    <t>Maintaining Line Of Travel &amp; Body Alignment</t>
  </si>
  <si>
    <t>Route Creation</t>
  </si>
  <si>
    <t>Para Transit</t>
  </si>
  <si>
    <t>Lifts (vehicle, stage/porch)</t>
  </si>
  <si>
    <t>Outdoor Recreation</t>
  </si>
  <si>
    <t>Travel Along Rural Roads</t>
  </si>
  <si>
    <t>Environmental Factors</t>
  </si>
  <si>
    <t>Public Toilets</t>
  </si>
  <si>
    <t>Near Point Magnification</t>
  </si>
  <si>
    <t>Distance Magnification</t>
  </si>
  <si>
    <t xml:space="preserve">O&amp;M WHEELCHAIR INVENTORY TOTAL SCORE: </t>
  </si>
  <si>
    <t>F</t>
  </si>
  <si>
    <t>Win2021</t>
  </si>
  <si>
    <r>
      <t xml:space="preserve">4. Stairs (Ascending and Descending)  </t>
    </r>
    <r>
      <rPr>
        <b/>
        <sz val="10"/>
        <color indexed="8"/>
        <rFont val="Arial"/>
        <family val="2"/>
      </rPr>
      <t>INDEPENDENT USE OF STAIRS IS NOT RECOMMENDED</t>
    </r>
  </si>
  <si>
    <t>(W)Inventory content created by Scott Crawford, Joe MacDonell, Jillian Mercer, Ron Later</t>
  </si>
  <si>
    <t>identify features commonly found in environments (e.g. door, stairs, wall)</t>
  </si>
  <si>
    <t>visually</t>
  </si>
  <si>
    <t xml:space="preserve">physically (locate curb/ramp) </t>
  </si>
  <si>
    <t>auditorily (traffic sounds)</t>
  </si>
  <si>
    <t>via environmental cues</t>
  </si>
  <si>
    <r>
      <t xml:space="preserve">while maintaining head alignment turn chair to </t>
    </r>
    <r>
      <rPr>
        <sz val="10"/>
        <color rgb="FFFF0000"/>
        <rFont val="Arial"/>
        <family val="2"/>
      </rPr>
      <t>Line Of Travel (L.O.T.)</t>
    </r>
    <r>
      <rPr>
        <sz val="10"/>
        <rFont val="Arial"/>
        <family val="2"/>
      </rPr>
      <t xml:space="preserve"> without losing head alignment</t>
    </r>
  </si>
  <si>
    <t>5. Analyze Intersection</t>
  </si>
  <si>
    <t>identify parallel traffic in the near lane when making clockwise crossings</t>
  </si>
  <si>
    <t>identify parallel traffic in the near lane when making counterclockwise crossings</t>
  </si>
  <si>
    <t>6. 'Plus' Intersections</t>
  </si>
  <si>
    <t>identify 'plus' intersections with all way stop</t>
  </si>
  <si>
    <t>identify 'plus' intersections with parallel street stopped</t>
  </si>
  <si>
    <t>identify 'plus' intersections with perpendicular street stopped</t>
  </si>
  <si>
    <t>identify 'plus' intersections with traffic signal (stop light)</t>
  </si>
  <si>
    <t>cross 'plus' intersections with all way stop at appropriate times, clockwise</t>
  </si>
  <si>
    <t>cross 'plus' intersections with all way stop at appropriate times, counterclockwise</t>
  </si>
  <si>
    <t>cross 'plus' intersections with parallel street stopped at appropriate times, clockwise</t>
  </si>
  <si>
    <t>cross 'plus' intersections with parallel street stopped at appropriate times, counterclockwise</t>
  </si>
  <si>
    <t>cross 'plus' intersections with perpendicular street stopped at appropriate times, clockwise</t>
  </si>
  <si>
    <t>cross 'plus' intersections with perpendicular street stopped at appropriate times, counterclockwise</t>
  </si>
  <si>
    <t>cross 'plus' intersections with traffic signal (stop light) at appropriate times, clockwise</t>
  </si>
  <si>
    <t>cross 'plus' intersections with traffic signal (stop light) at appropriate times, counterclockwise</t>
  </si>
  <si>
    <t>7. 'T' Intersections</t>
  </si>
  <si>
    <t>identify 'T' intersections with all way stop</t>
  </si>
  <si>
    <t>identify 'T' intersections with parallel street stopped</t>
  </si>
  <si>
    <t>identify 'T' intersections with perpendicular street stopped</t>
  </si>
  <si>
    <t>identify 'T' intersections with traffic signal (stop light)</t>
  </si>
  <si>
    <t>cross 'T' intersections with all way stop at appropriate times, clockwise</t>
  </si>
  <si>
    <t>cross 'T' intersections with all way stop at appropriate times, counterclockwise</t>
  </si>
  <si>
    <t>cross 'T' intersections with parallel street stopped at appropriate times, clockwise</t>
  </si>
  <si>
    <t>cross 'T' intersections with parallel street stopped at appropriate times, counterclockwise</t>
  </si>
  <si>
    <t>cross 'T' intersections with perpendicular street stopped at appropriate times, clockwise</t>
  </si>
  <si>
    <t>cross 'T' intersections with perpendicular street stopped at appropriate times, counterclockwise</t>
  </si>
  <si>
    <t>cross 'T' intersections with traffic signal (stop light) at appropriate times, clockwise</t>
  </si>
  <si>
    <t>cross 'T' intersections with traffic signal (stop light) at appropriate times, counterclockwise</t>
  </si>
  <si>
    <t>8. 'Y' Intersections</t>
  </si>
  <si>
    <t>identify 'Y' intersections with all way stop</t>
  </si>
  <si>
    <t>identify 'Y' intersections with parallel street stopped</t>
  </si>
  <si>
    <t>identify 'Y' intersections with perpendicular street stopped</t>
  </si>
  <si>
    <t>identify 'Y' intersections with traffic signal (stop light)</t>
  </si>
  <si>
    <t>cross 'Y' intersections with all way stop at appropriate times, clockwise</t>
  </si>
  <si>
    <t>cross 'Y' intersections with all way stop at appropriate times, counterclockwise</t>
  </si>
  <si>
    <t>cross 'Y' intersections with parallel street stopped at appropriate times, clockwise</t>
  </si>
  <si>
    <t>cross 'Y' intersections with parallel street stopped at appropriate times, counterclockwise</t>
  </si>
  <si>
    <t>cross 'Y' intersections with perpendicular street stopped at appropriate times, clockwise</t>
  </si>
  <si>
    <t>cross 'Y' intersections with perpendicular street stopped at appropriate times, counterclockwise</t>
  </si>
  <si>
    <t>cross 'Y' intersections with traffic signal (stop light) at appropriate times, clockwise</t>
  </si>
  <si>
    <t>cross 'Y' intersections with traffic signal (stop light) at appropriate times, counterclockwise</t>
  </si>
  <si>
    <t>9. Roundabouts</t>
  </si>
  <si>
    <t>identify presence of a roundabout</t>
  </si>
  <si>
    <t>identify that traffic entering the roundabout yields to traffic in the roundabout and that traffic exiting the roundabout doesn't yield to other traffic</t>
  </si>
  <si>
    <t>identify that vehicle speeds (20+ mph/30 kph) exiting the roundabout require 100'+  reaction/braking distance</t>
  </si>
  <si>
    <t>identify whether roundabout features one or multiple entry/exit lanes</t>
  </si>
  <si>
    <t>cross roundabouts at appropriate times, clockwise</t>
  </si>
  <si>
    <t>cross roundabout at appropriate times, counterclockwise</t>
  </si>
  <si>
    <t>10. Significantly offset intersection</t>
  </si>
  <si>
    <t>identify presence of offset intersections</t>
  </si>
  <si>
    <t>identify significantly offsetintersections with all way stop</t>
  </si>
  <si>
    <t>identify significantly offset intersections with parallel street stopped</t>
  </si>
  <si>
    <t>identify significantly offset intersections with perpendicular street stopped</t>
  </si>
  <si>
    <t>identify significantly offset intersections with traffic signal (stop light)</t>
  </si>
  <si>
    <t>cross significantly offset intersections with all way stop at appropriate times, clockwise</t>
  </si>
  <si>
    <t>cross significantly offset intersections with all way stop at appropriate times, counterclockwise</t>
  </si>
  <si>
    <t>cross significantly offset intersections with parallel street stopped at appropriate times, clockwise</t>
  </si>
  <si>
    <t>cross significantly offset intersections with parallel street stopped at appropriate times, counterclockwise</t>
  </si>
  <si>
    <t>cross significantly offset intersections with perpendicular street stopped at appropriate times, clockwise</t>
  </si>
  <si>
    <t>cross significantly offset intersections with perpendicular street stopped at appropriate times, counterclockwise</t>
  </si>
  <si>
    <t>cross significantly offset intersections with traffic signal (stop light) at appropriate times, clockwise</t>
  </si>
  <si>
    <t>cross significantly offset intersections with traffic signal (stop light) at appropriate times, counterclockwise</t>
  </si>
  <si>
    <t>11. Atypical intersection (ex: convergence 5 or 6 streets)</t>
  </si>
  <si>
    <t>recognize presence of atypical intersections</t>
  </si>
  <si>
    <t>cross atypical intersections with all way stop at appropriate times, clockwise</t>
  </si>
  <si>
    <t>cross atypical intersections with all way stop at appropriate times, counterclockwise</t>
  </si>
  <si>
    <t>cross atypical intersections with traffic signal (stop light) at appropriate times, clockwise</t>
  </si>
  <si>
    <t>cross atypical intersections with traffic signal (stop light) at appropriate times, counterclockwise</t>
  </si>
  <si>
    <t>12. Newly Developed Intersections</t>
  </si>
  <si>
    <t>identify that traffic engineers have developed a variety of new types of intersections that will become increasingly common (diverging diamond, displaced left turn, median U-turn, jughandle, synchronized street, etc) and that all newly developed intersections that have been installed after ADA became law means all SHOULD have accessible pedestrian access signals, ramps, truncated domes, etc</t>
  </si>
  <si>
    <t>identify that the designated pedestrian path for crossing a newer intersection may be very different than other types of intersections</t>
  </si>
  <si>
    <t>identify that traffic patterns may be very different from older intersection types and that each of the newer intersection types have traffic patterns that are different from one another</t>
  </si>
  <si>
    <t>identify the parallel traffic needed to cross various portions of the newer types of intersections</t>
  </si>
  <si>
    <t>identify that some of the newer intersections will require the pedestrian to make multiple crossings to traverse the intersection, some of which may require the pedestrian to utilize a pedestrian refuge island</t>
  </si>
  <si>
    <t>13. Channelized right turn lanes (all intersection types)</t>
  </si>
  <si>
    <t>recognize presence of channelized turn lanes</t>
  </si>
  <si>
    <t>identify whether channelized turn lane has acceleration/deceleration lanes</t>
  </si>
  <si>
    <t>identify that channelized turn lane vehicle speeds (20+ mph) require more reaction time/braking distance than right turners at intersections without channelized turn lanes</t>
  </si>
  <si>
    <t>identify whether channelized turn lane features one or multiple lanes</t>
  </si>
  <si>
    <t>cross channelized turn lanes at appropriate times</t>
  </si>
  <si>
    <t>14. Veering</t>
  </si>
  <si>
    <t>Set up to recover quickly from veering while crossing Step 1: identify which side of street s/he is on and which direction to turn to correct for veer based on auditory, time/distance, and camber of the road</t>
  </si>
  <si>
    <r>
      <t xml:space="preserve">Set up to recover quickly from veering while crossing </t>
    </r>
    <r>
      <rPr>
        <b/>
        <sz val="10"/>
        <rFont val="Arial"/>
        <family val="2"/>
      </rPr>
      <t>Step 3: Identify any sound clues that may help determine if s/he is veering (ex: barking dog on one corner of the intersection)</t>
    </r>
  </si>
  <si>
    <r>
      <t xml:space="preserve">Correct for veer while crossing </t>
    </r>
    <r>
      <rPr>
        <b/>
        <sz val="10"/>
        <rFont val="Arial"/>
        <family val="2"/>
      </rPr>
      <t>Step 3: locate ramp, clear, exit street</t>
    </r>
  </si>
  <si>
    <t>15. Understanding Drivers' Perspectives</t>
  </si>
  <si>
    <t>Identify that drivers' visual systems are fallible</t>
  </si>
  <si>
    <t xml:space="preserve">Identify that a driver may attempt to shoot between gaps in traffic </t>
  </si>
  <si>
    <t>Identify that drivers may not be able to see pedestrians who are obscured by large vehicle serving as parallel traffic in the near/nearest lane</t>
  </si>
  <si>
    <t>Identify that the driver of a tall vehicle (e.g. semi) may have difficulty seeing pedestrian, and will have a progressively harder time seeing pedestrian as vehicle nears pedestrian</t>
  </si>
  <si>
    <t>16. Use of Pedestrian Signals</t>
  </si>
  <si>
    <t xml:space="preserve">identify types and purposes of pedestrian signals </t>
  </si>
  <si>
    <t>identify that some intersections cannot be safely crossed without use of pedestrian signals</t>
  </si>
  <si>
    <t>Report Tab</t>
  </si>
  <si>
    <t>R1</t>
  </si>
  <si>
    <t>R2</t>
  </si>
  <si>
    <t>R3</t>
  </si>
  <si>
    <t>R4</t>
  </si>
  <si>
    <t>R5</t>
  </si>
  <si>
    <t>R6</t>
  </si>
  <si>
    <t>R7</t>
  </si>
  <si>
    <t>R8</t>
  </si>
  <si>
    <t>R9</t>
  </si>
  <si>
    <t>R10</t>
  </si>
  <si>
    <t>R11</t>
  </si>
  <si>
    <t>R12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</si>
</sst>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d;@"/>
    <numFmt numFmtId="165" formatCode="0.0"/>
  </numFmts>
  <fonts count="16" x14ac:knownFonts="1">
    <font>
      <sz val="11"/>
      <color theme="1"/>
      <name val="Calibri"/>
      <family val="2"/>
      <scheme val="minor"/>
    </font>
    <font>
      <sz val="11"/>
      <name val="Calibri"/>
      <family val="2"/>
    </font>
    <font>
      <sz val="10"/>
      <name val="Arial"/>
      <family val="2"/>
    </font>
    <font>
      <sz val="10"/>
      <color indexed="8"/>
      <name val="Arial"/>
      <family val="2"/>
    </font>
    <font>
      <b/>
      <sz val="10"/>
      <name val="Arial"/>
      <family val="2"/>
    </font>
    <font>
      <b/>
      <sz val="10"/>
      <color indexed="8"/>
      <name val="Arial"/>
      <family val="2"/>
    </font>
    <font>
      <sz val="10"/>
      <color theme="1"/>
      <name val="Arial"/>
      <family val="2"/>
    </font>
    <font>
      <sz val="10"/>
      <color rgb="FFFF0000"/>
      <name val="Arial"/>
      <family val="2"/>
    </font>
    <font>
      <b/>
      <sz val="10"/>
      <color rgb="FFFF0000"/>
      <name val="Arial"/>
      <family val="2"/>
    </font>
    <font>
      <b/>
      <sz val="12"/>
      <color theme="1"/>
      <name val="Arial"/>
      <family val="2"/>
    </font>
    <font>
      <sz val="12"/>
      <color theme="1"/>
      <name val="Arial"/>
      <family val="2"/>
    </font>
    <font>
      <sz val="12"/>
      <name val="Arial"/>
      <family val="2"/>
    </font>
    <font>
      <b/>
      <sz val="12"/>
      <name val="Arial"/>
      <family val="2"/>
    </font>
    <font>
      <b/>
      <u/>
      <sz val="12"/>
      <color rgb="FFFF0000"/>
      <name val="Arial"/>
      <family val="2"/>
    </font>
    <font>
      <u/>
      <sz val="11"/>
      <color theme="10"/>
      <name val="Calibri"/>
      <family val="2"/>
      <scheme val="minor"/>
    </font>
    <font>
      <sz val="10"/>
      <color rgb="FF000000"/>
      <name val="Arial"/>
      <family val="2"/>
    </font>
  </fonts>
  <fills count="12">
    <fill>
      <patternFill patternType="none"/>
    </fill>
    <fill>
      <patternFill patternType="gray125"/>
    </fill>
    <fill>
      <patternFill patternType="solid">
        <fgColor indexed="10"/>
        <bgColor indexed="64"/>
      </patternFill>
    </fill>
    <fill>
      <patternFill patternType="solid">
        <fgColor indexed="22"/>
        <bgColor indexed="64"/>
      </patternFill>
    </fill>
    <fill>
      <patternFill patternType="solid">
        <fgColor indexed="44"/>
        <bgColor indexed="64"/>
      </patternFill>
    </fill>
    <fill>
      <patternFill patternType="solid">
        <fgColor rgb="FFFF0000"/>
        <bgColor indexed="64"/>
      </patternFill>
    </fill>
    <fill>
      <patternFill patternType="solid">
        <fgColor theme="0" tint="-0.249977111117893"/>
        <bgColor indexed="64"/>
      </patternFill>
    </fill>
    <fill>
      <patternFill patternType="solid">
        <fgColor rgb="FFFFFF00"/>
        <bgColor indexed="64"/>
      </patternFill>
    </fill>
    <fill>
      <patternFill patternType="solid">
        <fgColor theme="8" tint="0.39997558519241921"/>
        <bgColor indexed="64"/>
      </patternFill>
    </fill>
    <fill>
      <patternFill patternType="solid">
        <fgColor theme="0" tint="-0.14999847407452621"/>
        <bgColor indexed="64"/>
      </patternFill>
    </fill>
    <fill>
      <patternFill patternType="solid">
        <fgColor rgb="FF92D050"/>
        <bgColor indexed="64"/>
      </patternFill>
    </fill>
    <fill>
      <patternFill patternType="solid">
        <fgColor theme="1"/>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s>
  <cellStyleXfs count="2">
    <xf numFmtId="0" fontId="0" fillId="0" borderId="0"/>
    <xf numFmtId="0" fontId="14" fillId="0" borderId="0" applyNumberFormat="0" applyFill="0" applyBorder="0" applyAlignment="0" applyProtection="0"/>
  </cellStyleXfs>
  <cellXfs count="122">
    <xf numFmtId="0" fontId="0" fillId="0" borderId="0" xfId="0"/>
    <xf numFmtId="0" fontId="1" fillId="0" borderId="0" xfId="0" applyFont="1"/>
    <xf numFmtId="0" fontId="2" fillId="0" borderId="0" xfId="0" applyFont="1"/>
    <xf numFmtId="0" fontId="3" fillId="0" borderId="0" xfId="0" applyFont="1"/>
    <xf numFmtId="0" fontId="2" fillId="0" borderId="0" xfId="0" applyFont="1" applyFill="1" applyBorder="1"/>
    <xf numFmtId="0" fontId="1" fillId="0" borderId="0" xfId="0" applyFont="1" applyFill="1" applyBorder="1"/>
    <xf numFmtId="0" fontId="2" fillId="0" borderId="0" xfId="0" applyFont="1" applyFill="1" applyBorder="1" applyAlignment="1">
      <alignment wrapText="1"/>
    </xf>
    <xf numFmtId="0" fontId="1" fillId="0" borderId="0" xfId="0" applyFont="1" applyBorder="1"/>
    <xf numFmtId="0" fontId="2" fillId="0" borderId="1" xfId="0" applyFont="1" applyBorder="1" applyProtection="1">
      <protection locked="0"/>
    </xf>
    <xf numFmtId="164" fontId="2" fillId="0" borderId="1" xfId="0" applyNumberFormat="1" applyFont="1" applyBorder="1" applyProtection="1">
      <protection locked="0"/>
    </xf>
    <xf numFmtId="0" fontId="2" fillId="0" borderId="1" xfId="0" applyFont="1" applyBorder="1" applyProtection="1"/>
    <xf numFmtId="0" fontId="2" fillId="0" borderId="1" xfId="0" applyFont="1" applyFill="1" applyBorder="1" applyProtection="1"/>
    <xf numFmtId="0" fontId="3" fillId="3" borderId="1" xfId="0" applyFont="1" applyFill="1" applyBorder="1" applyProtection="1">
      <protection locked="0"/>
    </xf>
    <xf numFmtId="0" fontId="3" fillId="0" borderId="1" xfId="0" applyFont="1" applyBorder="1" applyProtection="1">
      <protection locked="0"/>
    </xf>
    <xf numFmtId="0" fontId="2" fillId="3" borderId="1" xfId="0" applyFont="1" applyFill="1" applyBorder="1" applyAlignment="1" applyProtection="1">
      <protection locked="0"/>
    </xf>
    <xf numFmtId="0" fontId="3" fillId="0" borderId="0" xfId="0" applyFont="1" applyProtection="1">
      <protection locked="0"/>
    </xf>
    <xf numFmtId="0" fontId="2" fillId="0" borderId="0" xfId="0" applyFont="1" applyAlignment="1" applyProtection="1">
      <protection locked="0"/>
    </xf>
    <xf numFmtId="0" fontId="2" fillId="0" borderId="1" xfId="0" applyFont="1" applyBorder="1" applyAlignment="1" applyProtection="1">
      <protection locked="0"/>
    </xf>
    <xf numFmtId="0" fontId="2" fillId="0" borderId="0" xfId="0" applyFont="1" applyProtection="1">
      <protection locked="0"/>
    </xf>
    <xf numFmtId="0" fontId="3" fillId="0" borderId="1" xfId="0" applyFont="1" applyFill="1" applyBorder="1" applyProtection="1">
      <protection locked="0"/>
    </xf>
    <xf numFmtId="0" fontId="2" fillId="3" borderId="1" xfId="0" applyFont="1" applyFill="1" applyBorder="1" applyProtection="1">
      <protection locked="0"/>
    </xf>
    <xf numFmtId="0" fontId="6" fillId="6" borderId="1" xfId="0" applyFont="1" applyFill="1" applyBorder="1" applyProtection="1">
      <protection locked="0"/>
    </xf>
    <xf numFmtId="0" fontId="6" fillId="0" borderId="1" xfId="0" applyFont="1" applyBorder="1" applyProtection="1">
      <protection locked="0"/>
    </xf>
    <xf numFmtId="165" fontId="2" fillId="4" borderId="1" xfId="0" applyNumberFormat="1" applyFont="1" applyFill="1" applyBorder="1" applyProtection="1"/>
    <xf numFmtId="165" fontId="2" fillId="7" borderId="1" xfId="0" applyNumberFormat="1" applyFont="1" applyFill="1" applyBorder="1" applyProtection="1"/>
    <xf numFmtId="0" fontId="1" fillId="0" borderId="0" xfId="0" applyFont="1" applyBorder="1" applyProtection="1">
      <protection locked="0"/>
    </xf>
    <xf numFmtId="0" fontId="1" fillId="0" borderId="1" xfId="0" applyFont="1" applyBorder="1" applyProtection="1">
      <protection locked="0"/>
    </xf>
    <xf numFmtId="165" fontId="2" fillId="8" borderId="1" xfId="0" applyNumberFormat="1" applyFont="1" applyFill="1" applyBorder="1" applyProtection="1"/>
    <xf numFmtId="0" fontId="3" fillId="0" borderId="0" xfId="0" applyFont="1" applyAlignment="1">
      <alignment vertical="top" wrapText="1"/>
    </xf>
    <xf numFmtId="0" fontId="2" fillId="0" borderId="0" xfId="0" applyFont="1" applyAlignment="1">
      <alignment vertical="top" wrapText="1"/>
    </xf>
    <xf numFmtId="0" fontId="2" fillId="0" borderId="0" xfId="0" applyFont="1" applyAlignment="1">
      <alignment wrapText="1"/>
    </xf>
    <xf numFmtId="0" fontId="3" fillId="3" borderId="1" xfId="0" applyFont="1" applyFill="1" applyBorder="1" applyProtection="1"/>
    <xf numFmtId="0" fontId="3" fillId="0" borderId="0" xfId="0" applyFont="1" applyProtection="1"/>
    <xf numFmtId="0" fontId="3" fillId="0" borderId="0" xfId="0" applyFont="1" applyFill="1" applyProtection="1"/>
    <xf numFmtId="0" fontId="3" fillId="0" borderId="0" xfId="0" applyFont="1" applyFill="1" applyProtection="1">
      <protection locked="0"/>
    </xf>
    <xf numFmtId="0" fontId="2" fillId="0" borderId="2" xfId="0" applyFont="1" applyBorder="1" applyAlignment="1" applyProtection="1">
      <alignment wrapText="1"/>
    </xf>
    <xf numFmtId="0" fontId="2" fillId="2" borderId="1" xfId="0" applyFont="1" applyFill="1" applyBorder="1" applyProtection="1"/>
    <xf numFmtId="0" fontId="2" fillId="2" borderId="1" xfId="0" applyFont="1" applyFill="1" applyBorder="1" applyAlignment="1" applyProtection="1"/>
    <xf numFmtId="0" fontId="3" fillId="0" borderId="0" xfId="0" applyFont="1" applyFill="1" applyBorder="1" applyAlignment="1" applyProtection="1">
      <alignment vertical="top"/>
    </xf>
    <xf numFmtId="0" fontId="3" fillId="0" borderId="0" xfId="0" applyFont="1" applyFill="1" applyBorder="1" applyAlignment="1" applyProtection="1">
      <alignment vertical="top" wrapText="1"/>
    </xf>
    <xf numFmtId="0" fontId="2" fillId="0" borderId="0" xfId="0" applyFont="1" applyAlignment="1" applyProtection="1">
      <alignment horizontal="right"/>
    </xf>
    <xf numFmtId="0" fontId="3" fillId="0" borderId="0" xfId="0" applyFont="1" applyAlignment="1" applyProtection="1">
      <alignment vertical="top" wrapText="1"/>
    </xf>
    <xf numFmtId="0" fontId="5" fillId="0" borderId="0" xfId="0" applyFont="1" applyFill="1" applyBorder="1" applyProtection="1"/>
    <xf numFmtId="0" fontId="3" fillId="0" borderId="0" xfId="0" applyFont="1" applyFill="1" applyBorder="1" applyProtection="1"/>
    <xf numFmtId="0" fontId="5" fillId="0" borderId="0" xfId="0" applyFont="1" applyFill="1" applyProtection="1"/>
    <xf numFmtId="0" fontId="5" fillId="0" borderId="0" xfId="0" applyFont="1" applyProtection="1"/>
    <xf numFmtId="2" fontId="2" fillId="0" borderId="1" xfId="0" applyNumberFormat="1" applyFont="1" applyFill="1" applyBorder="1" applyProtection="1"/>
    <xf numFmtId="0" fontId="2" fillId="0" borderId="1" xfId="0" applyFont="1" applyBorder="1" applyAlignment="1" applyProtection="1">
      <alignment wrapText="1"/>
    </xf>
    <xf numFmtId="0" fontId="2" fillId="0" borderId="0" xfId="0" applyFont="1" applyAlignment="1" applyProtection="1">
      <alignment horizontal="right" vertical="top" wrapText="1"/>
    </xf>
    <xf numFmtId="0" fontId="2" fillId="0" borderId="1" xfId="0" applyFont="1" applyBorder="1" applyAlignment="1" applyProtection="1"/>
    <xf numFmtId="0" fontId="2" fillId="3" borderId="1" xfId="0" applyFont="1" applyFill="1" applyBorder="1" applyProtection="1"/>
    <xf numFmtId="0" fontId="2" fillId="0" borderId="0" xfId="0" applyFont="1" applyProtection="1"/>
    <xf numFmtId="0" fontId="2" fillId="0" borderId="0" xfId="0" applyFont="1" applyAlignment="1" applyProtection="1">
      <alignment vertical="top" wrapText="1"/>
    </xf>
    <xf numFmtId="0" fontId="4" fillId="0" borderId="0" xfId="0" applyFont="1" applyProtection="1"/>
    <xf numFmtId="0" fontId="2" fillId="0" borderId="0" xfId="0" applyFont="1" applyAlignment="1" applyProtection="1">
      <alignment wrapText="1"/>
    </xf>
    <xf numFmtId="0" fontId="3" fillId="6" borderId="1" xfId="0" applyFont="1" applyFill="1" applyBorder="1" applyProtection="1"/>
    <xf numFmtId="0" fontId="4" fillId="0" borderId="0" xfId="0" applyFont="1" applyAlignment="1" applyProtection="1"/>
    <xf numFmtId="0" fontId="2" fillId="3" borderId="1" xfId="0" applyFont="1" applyFill="1" applyBorder="1" applyAlignment="1" applyProtection="1"/>
    <xf numFmtId="0" fontId="2" fillId="6" borderId="1" xfId="0" applyFont="1" applyFill="1" applyBorder="1" applyAlignment="1" applyProtection="1"/>
    <xf numFmtId="0" fontId="6" fillId="6" borderId="1" xfId="0" applyFont="1" applyFill="1" applyBorder="1" applyProtection="1"/>
    <xf numFmtId="0" fontId="6" fillId="5" borderId="1" xfId="0" applyFont="1" applyFill="1" applyBorder="1" applyProtection="1"/>
    <xf numFmtId="0" fontId="11" fillId="9" borderId="0" xfId="0" applyFont="1" applyFill="1" applyBorder="1" applyProtection="1"/>
    <xf numFmtId="0" fontId="10" fillId="10" borderId="0" xfId="0" applyFont="1" applyFill="1" applyProtection="1">
      <protection locked="0"/>
    </xf>
    <xf numFmtId="0" fontId="10" fillId="9" borderId="0" xfId="0" applyFont="1" applyFill="1" applyProtection="1"/>
    <xf numFmtId="2" fontId="10" fillId="9" borderId="0" xfId="0" applyNumberFormat="1" applyFont="1" applyFill="1" applyProtection="1"/>
    <xf numFmtId="0" fontId="9" fillId="0" borderId="0" xfId="0" applyFont="1" applyFill="1" applyProtection="1"/>
    <xf numFmtId="0" fontId="9" fillId="9" borderId="0" xfId="0" applyFont="1" applyFill="1" applyProtection="1"/>
    <xf numFmtId="0" fontId="10" fillId="0" borderId="0" xfId="0" applyFont="1" applyFill="1" applyProtection="1"/>
    <xf numFmtId="2" fontId="12" fillId="9" borderId="0" xfId="0" applyNumberFormat="1" applyFont="1" applyFill="1" applyProtection="1"/>
    <xf numFmtId="165" fontId="9" fillId="9" borderId="0" xfId="0" applyNumberFormat="1" applyFont="1" applyFill="1" applyProtection="1"/>
    <xf numFmtId="0" fontId="11" fillId="9" borderId="0" xfId="0" applyFont="1" applyFill="1" applyProtection="1"/>
    <xf numFmtId="0" fontId="11" fillId="9" borderId="0" xfId="0" applyNumberFormat="1" applyFont="1" applyFill="1" applyProtection="1"/>
    <xf numFmtId="0" fontId="10" fillId="9" borderId="1" xfId="0" applyFont="1" applyFill="1" applyBorder="1" applyProtection="1"/>
    <xf numFmtId="2" fontId="10" fillId="9" borderId="1" xfId="0" applyNumberFormat="1" applyFont="1" applyFill="1" applyBorder="1" applyProtection="1"/>
    <xf numFmtId="0" fontId="10" fillId="7" borderId="0" xfId="0" applyFont="1" applyFill="1" applyProtection="1"/>
    <xf numFmtId="0" fontId="9" fillId="7" borderId="0" xfId="0" applyFont="1" applyFill="1" applyProtection="1"/>
    <xf numFmtId="0" fontId="10" fillId="11" borderId="0" xfId="0" applyFont="1" applyFill="1" applyProtection="1"/>
    <xf numFmtId="0" fontId="14" fillId="0" borderId="1" xfId="1" applyFill="1" applyBorder="1" applyProtection="1"/>
    <xf numFmtId="0" fontId="14" fillId="4" borderId="1" xfId="1" applyFill="1" applyBorder="1" applyProtection="1"/>
    <xf numFmtId="0" fontId="14" fillId="7" borderId="1" xfId="1" applyFill="1" applyBorder="1" applyProtection="1"/>
    <xf numFmtId="0" fontId="3" fillId="0" borderId="0" xfId="0" applyFont="1" applyFill="1" applyAlignment="1" applyProtection="1">
      <alignment vertical="top" wrapText="1"/>
    </xf>
    <xf numFmtId="0" fontId="3" fillId="0" borderId="0" xfId="0" applyFont="1" applyFill="1" applyAlignment="1" applyProtection="1">
      <alignment wrapText="1"/>
    </xf>
    <xf numFmtId="0" fontId="3" fillId="0" borderId="0" xfId="0" applyFont="1" applyFill="1" applyAlignment="1" applyProtection="1"/>
    <xf numFmtId="0" fontId="5" fillId="0" borderId="0" xfId="0" applyFont="1" applyFill="1" applyAlignment="1" applyProtection="1"/>
    <xf numFmtId="0" fontId="2" fillId="0" borderId="0" xfId="0" applyFont="1" applyFill="1" applyAlignment="1" applyProtection="1">
      <alignment horizontal="left" vertical="top" wrapText="1"/>
    </xf>
    <xf numFmtId="0" fontId="2" fillId="0" borderId="0" xfId="0" applyFont="1" applyFill="1" applyAlignment="1" applyProtection="1">
      <alignment horizontal="left" vertical="top"/>
    </xf>
    <xf numFmtId="0" fontId="4" fillId="0" borderId="0" xfId="0" applyFont="1" applyFill="1" applyProtection="1"/>
    <xf numFmtId="0" fontId="2" fillId="0" borderId="0" xfId="0" applyFont="1" applyFill="1" applyAlignment="1" applyProtection="1">
      <alignment vertical="top" wrapText="1"/>
    </xf>
    <xf numFmtId="0" fontId="2" fillId="0" borderId="0" xfId="0" applyFont="1" applyFill="1" applyProtection="1"/>
    <xf numFmtId="0" fontId="2" fillId="0" borderId="0" xfId="0" applyFont="1" applyFill="1" applyBorder="1" applyAlignment="1" applyProtection="1">
      <alignment vertical="top" wrapText="1"/>
    </xf>
    <xf numFmtId="0" fontId="4" fillId="0" borderId="0" xfId="0" applyFont="1" applyFill="1" applyAlignment="1" applyProtection="1"/>
    <xf numFmtId="0" fontId="2" fillId="0" borderId="0" xfId="0" applyFont="1" applyFill="1" applyAlignment="1" applyProtection="1"/>
    <xf numFmtId="0" fontId="2" fillId="0" borderId="0" xfId="0" applyFont="1" applyFill="1" applyAlignment="1" applyProtection="1">
      <alignment horizontal="right"/>
    </xf>
    <xf numFmtId="0" fontId="6" fillId="0" borderId="0" xfId="0" applyFont="1" applyFill="1" applyProtection="1"/>
    <xf numFmtId="0" fontId="6" fillId="0" borderId="0" xfId="0" applyFont="1" applyFill="1" applyAlignment="1" applyProtection="1">
      <alignment vertical="top" wrapText="1"/>
    </xf>
    <xf numFmtId="0" fontId="6" fillId="0" borderId="0" xfId="0" applyFont="1" applyFill="1" applyAlignment="1" applyProtection="1">
      <alignment wrapText="1"/>
    </xf>
    <xf numFmtId="0" fontId="2" fillId="0" borderId="0" xfId="0" applyFont="1" applyFill="1" applyAlignment="1" applyProtection="1">
      <alignment wrapText="1"/>
    </xf>
    <xf numFmtId="0" fontId="6" fillId="0" borderId="0" xfId="0" applyFont="1" applyFill="1" applyBorder="1" applyAlignment="1" applyProtection="1">
      <alignment vertical="top" wrapText="1"/>
    </xf>
    <xf numFmtId="0" fontId="3" fillId="0" borderId="0" xfId="0" applyFont="1" applyFill="1" applyBorder="1" applyAlignment="1" applyProtection="1">
      <alignment wrapText="1"/>
    </xf>
    <xf numFmtId="0" fontId="2" fillId="0" borderId="0" xfId="0" applyFont="1" applyFill="1" applyBorder="1" applyAlignment="1" applyProtection="1">
      <alignment wrapText="1"/>
    </xf>
    <xf numFmtId="0" fontId="2" fillId="0" borderId="0" xfId="0" applyFont="1" applyFill="1" applyAlignment="1" applyProtection="1">
      <alignment horizontal="right" vertical="top" wrapText="1"/>
    </xf>
    <xf numFmtId="0" fontId="3" fillId="0" borderId="0" xfId="0" applyFont="1" applyAlignment="1" applyProtection="1">
      <alignment wrapText="1"/>
    </xf>
    <xf numFmtId="0" fontId="0" fillId="0" borderId="0" xfId="0" applyProtection="1"/>
    <xf numFmtId="0" fontId="0" fillId="0" borderId="0" xfId="0" applyAlignment="1" applyProtection="1">
      <alignment wrapText="1"/>
    </xf>
    <xf numFmtId="0" fontId="0" fillId="0" borderId="0" xfId="0" applyFill="1" applyProtection="1"/>
    <xf numFmtId="0" fontId="0" fillId="0" borderId="0" xfId="0" applyFill="1" applyAlignment="1" applyProtection="1">
      <alignment wrapText="1"/>
    </xf>
    <xf numFmtId="0" fontId="6" fillId="0" borderId="0" xfId="0" applyFont="1" applyFill="1" applyBorder="1" applyAlignment="1" applyProtection="1">
      <alignment wrapText="1"/>
    </xf>
    <xf numFmtId="0" fontId="0" fillId="0" borderId="0" xfId="0" applyFill="1" applyAlignment="1" applyProtection="1"/>
    <xf numFmtId="0" fontId="6" fillId="0" borderId="0" xfId="0" applyFont="1" applyProtection="1"/>
    <xf numFmtId="0" fontId="6" fillId="0" borderId="0" xfId="0" applyFont="1" applyAlignment="1" applyProtection="1">
      <alignment wrapText="1"/>
    </xf>
    <xf numFmtId="0" fontId="2" fillId="0" borderId="0" xfId="0" applyFont="1" applyAlignment="1" applyProtection="1"/>
    <xf numFmtId="0" fontId="6" fillId="0" borderId="0" xfId="0" applyFont="1" applyFill="1" applyAlignment="1" applyProtection="1"/>
    <xf numFmtId="0" fontId="15" fillId="0" borderId="0" xfId="0" applyFont="1" applyFill="1" applyProtection="1"/>
    <xf numFmtId="0" fontId="15" fillId="0" borderId="0" xfId="0" applyFont="1" applyFill="1" applyAlignment="1" applyProtection="1">
      <alignment wrapText="1"/>
    </xf>
    <xf numFmtId="0" fontId="0" fillId="9" borderId="0" xfId="0" applyFill="1"/>
    <xf numFmtId="0" fontId="1" fillId="0" borderId="1" xfId="0" applyFont="1" applyBorder="1"/>
    <xf numFmtId="0" fontId="2" fillId="0" borderId="1" xfId="0" applyFont="1" applyFill="1" applyBorder="1" applyAlignment="1">
      <alignment horizontal="center" wrapText="1"/>
    </xf>
    <xf numFmtId="165" fontId="0" fillId="0" borderId="1" xfId="0" applyNumberFormat="1" applyBorder="1" applyAlignment="1">
      <alignment horizontal="center"/>
    </xf>
    <xf numFmtId="164" fontId="2" fillId="0" borderId="3" xfId="0" applyNumberFormat="1" applyFont="1" applyBorder="1" applyAlignment="1" applyProtection="1">
      <alignment horizontal="center"/>
    </xf>
    <xf numFmtId="164" fontId="2" fillId="0" borderId="4" xfId="0" applyNumberFormat="1" applyFont="1" applyBorder="1" applyAlignment="1" applyProtection="1">
      <alignment horizontal="center"/>
    </xf>
    <xf numFmtId="0" fontId="3" fillId="0" borderId="0" xfId="0" applyFont="1" applyFill="1" applyAlignment="1" applyProtection="1">
      <alignment horizontal="left" wrapText="1"/>
    </xf>
    <xf numFmtId="0" fontId="3" fillId="0" borderId="5" xfId="0" applyFont="1" applyFill="1" applyBorder="1" applyAlignment="1" applyProtection="1">
      <alignment horizontal="left" wrapText="1"/>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externalLinkPath" Target="file:///\\LAMBDA14\Orientation%20Mobility\Orientation%20Mobility\Documents%20and%20Settings\rlater\My%20Documents\sheet2"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57"/>
  <sheetViews>
    <sheetView tabSelected="1" zoomScaleNormal="100" workbookViewId="0">
      <selection activeCell="F19" sqref="F19"/>
    </sheetView>
  </sheetViews>
  <sheetFormatPr defaultColWidth="9.140625" defaultRowHeight="15" x14ac:dyDescent="0.25"/>
  <cols>
    <col min="1" max="1" width="23.42578125" style="1" customWidth="1"/>
    <col min="2" max="15" width="7.7109375" style="1" customWidth="1"/>
    <col min="16" max="16384" width="9.140625" style="1"/>
  </cols>
  <sheetData>
    <row r="1" spans="1:15" x14ac:dyDescent="0.25">
      <c r="A1" s="8"/>
      <c r="B1" s="9" t="s">
        <v>48</v>
      </c>
      <c r="C1" s="9" t="s">
        <v>48</v>
      </c>
      <c r="D1" s="9" t="s">
        <v>48</v>
      </c>
      <c r="E1" s="9" t="s">
        <v>48</v>
      </c>
      <c r="F1" s="9" t="s">
        <v>48</v>
      </c>
      <c r="G1" s="9" t="s">
        <v>48</v>
      </c>
      <c r="H1" s="9" t="s">
        <v>48</v>
      </c>
      <c r="I1" s="9" t="s">
        <v>48</v>
      </c>
      <c r="J1" s="9" t="s">
        <v>48</v>
      </c>
      <c r="K1" s="9" t="s">
        <v>48</v>
      </c>
      <c r="L1" s="9" t="s">
        <v>48</v>
      </c>
      <c r="M1" s="9" t="s">
        <v>48</v>
      </c>
      <c r="N1" s="25"/>
      <c r="O1" s="25"/>
    </row>
    <row r="2" spans="1:15" x14ac:dyDescent="0.25">
      <c r="A2" s="10"/>
      <c r="B2" s="78" t="s">
        <v>53</v>
      </c>
      <c r="C2" s="79" t="s">
        <v>53</v>
      </c>
      <c r="D2" s="78" t="s">
        <v>53</v>
      </c>
      <c r="E2" s="79" t="s">
        <v>53</v>
      </c>
      <c r="F2" s="78" t="s">
        <v>53</v>
      </c>
      <c r="G2" s="79" t="s">
        <v>53</v>
      </c>
      <c r="H2" s="78" t="s">
        <v>53</v>
      </c>
      <c r="I2" s="79" t="s">
        <v>53</v>
      </c>
      <c r="J2" s="78" t="s">
        <v>53</v>
      </c>
      <c r="K2" s="79" t="s">
        <v>53</v>
      </c>
      <c r="L2" s="78" t="s">
        <v>53</v>
      </c>
      <c r="M2" s="79" t="s">
        <v>53</v>
      </c>
      <c r="N2" s="25"/>
      <c r="O2" s="25"/>
    </row>
    <row r="3" spans="1:15" x14ac:dyDescent="0.25">
      <c r="A3" s="77" t="s">
        <v>17</v>
      </c>
      <c r="B3" s="23">
        <f>Concept!D36</f>
        <v>0</v>
      </c>
      <c r="C3" s="24">
        <f>Concept!F36</f>
        <v>0</v>
      </c>
      <c r="D3" s="23">
        <f>Concept!H36</f>
        <v>0</v>
      </c>
      <c r="E3" s="24">
        <f>Concept!J36</f>
        <v>0</v>
      </c>
      <c r="F3" s="23">
        <f>Concept!L36</f>
        <v>0</v>
      </c>
      <c r="G3" s="24">
        <f>Concept!N36</f>
        <v>0</v>
      </c>
      <c r="H3" s="23">
        <f>Concept!D79</f>
        <v>0</v>
      </c>
      <c r="I3" s="24">
        <f>Concept!F79</f>
        <v>0</v>
      </c>
      <c r="J3" s="23">
        <f>Concept!H79</f>
        <v>0</v>
      </c>
      <c r="K3" s="24">
        <f>Concept!J79</f>
        <v>0</v>
      </c>
      <c r="L3" s="23">
        <f>Concept!L79</f>
        <v>0</v>
      </c>
      <c r="M3" s="24">
        <f>Concept!N79</f>
        <v>0</v>
      </c>
      <c r="N3" s="25"/>
      <c r="O3" s="25"/>
    </row>
    <row r="4" spans="1:15" x14ac:dyDescent="0.25">
      <c r="A4" s="77" t="s">
        <v>16</v>
      </c>
      <c r="B4" s="23">
        <f>Move!D98</f>
        <v>0</v>
      </c>
      <c r="C4" s="24">
        <f>Move!F98</f>
        <v>0</v>
      </c>
      <c r="D4" s="23">
        <f>Move!H98</f>
        <v>0</v>
      </c>
      <c r="E4" s="24">
        <f>Move!J98</f>
        <v>0</v>
      </c>
      <c r="F4" s="23">
        <f>Move!L98</f>
        <v>0</v>
      </c>
      <c r="G4" s="24">
        <f>Move!N98</f>
        <v>0</v>
      </c>
      <c r="H4" s="23">
        <f>Move!D203</f>
        <v>0</v>
      </c>
      <c r="I4" s="24">
        <f>Move!F203</f>
        <v>0</v>
      </c>
      <c r="J4" s="23">
        <f>Move!H203</f>
        <v>0</v>
      </c>
      <c r="K4" s="24">
        <f>Move!J203</f>
        <v>0</v>
      </c>
      <c r="L4" s="23">
        <f>Move!L203</f>
        <v>0</v>
      </c>
      <c r="M4" s="24">
        <f>Move!N203</f>
        <v>0</v>
      </c>
      <c r="N4" s="25"/>
      <c r="O4" s="25"/>
    </row>
    <row r="5" spans="1:15" x14ac:dyDescent="0.25">
      <c r="A5" s="77" t="s">
        <v>15</v>
      </c>
      <c r="B5" s="23">
        <f>SingRm!D35</f>
        <v>0</v>
      </c>
      <c r="C5" s="24">
        <f>SingRm!F35</f>
        <v>0</v>
      </c>
      <c r="D5" s="23">
        <f>SingRm!H35</f>
        <v>0</v>
      </c>
      <c r="E5" s="24">
        <f>SingRm!J35</f>
        <v>0</v>
      </c>
      <c r="F5" s="23">
        <f>SingRm!L35</f>
        <v>0</v>
      </c>
      <c r="G5" s="24">
        <f>SingRm!N35</f>
        <v>0</v>
      </c>
      <c r="H5" s="23">
        <f>SingRm!D77</f>
        <v>0</v>
      </c>
      <c r="I5" s="24">
        <f>SingRm!F77</f>
        <v>0</v>
      </c>
      <c r="J5" s="23">
        <f>SingRm!H77</f>
        <v>0</v>
      </c>
      <c r="K5" s="24">
        <f>SingRm!J77</f>
        <v>0</v>
      </c>
      <c r="L5" s="23">
        <f>SingRm!L77</f>
        <v>0</v>
      </c>
      <c r="M5" s="24">
        <f>SingRm!N77</f>
        <v>0</v>
      </c>
      <c r="N5" s="25"/>
      <c r="O5" s="25"/>
    </row>
    <row r="6" spans="1:15" x14ac:dyDescent="0.25">
      <c r="A6" s="77" t="s">
        <v>14</v>
      </c>
      <c r="B6" s="23">
        <f>Indoor!D79</f>
        <v>0</v>
      </c>
      <c r="C6" s="24">
        <f>Indoor!F79</f>
        <v>0</v>
      </c>
      <c r="D6" s="23">
        <f>Indoor!H79</f>
        <v>0</v>
      </c>
      <c r="E6" s="24">
        <f>Indoor!J79</f>
        <v>0</v>
      </c>
      <c r="F6" s="23">
        <f>Indoor!L79</f>
        <v>0</v>
      </c>
      <c r="G6" s="24">
        <f>Indoor!N79</f>
        <v>0</v>
      </c>
      <c r="H6" s="23">
        <f>Indoor!D165</f>
        <v>0</v>
      </c>
      <c r="I6" s="24">
        <f>Indoor!F165</f>
        <v>0</v>
      </c>
      <c r="J6" s="23">
        <f>Indoor!H165</f>
        <v>0</v>
      </c>
      <c r="K6" s="24">
        <f>Indoor!J165</f>
        <v>0</v>
      </c>
      <c r="L6" s="23">
        <f>Indoor!L165</f>
        <v>0</v>
      </c>
      <c r="M6" s="24">
        <f>Indoor!N165</f>
        <v>0</v>
      </c>
      <c r="N6" s="25"/>
      <c r="O6" s="25"/>
    </row>
    <row r="7" spans="1:15" x14ac:dyDescent="0.25">
      <c r="A7" s="77" t="s">
        <v>13</v>
      </c>
      <c r="B7" s="23">
        <f>SelfPro!D24</f>
        <v>0</v>
      </c>
      <c r="C7" s="24">
        <f>SelfPro!F24</f>
        <v>0</v>
      </c>
      <c r="D7" s="23">
        <f>SelfPro!H24</f>
        <v>0</v>
      </c>
      <c r="E7" s="24">
        <f>SelfPro!J24</f>
        <v>0</v>
      </c>
      <c r="F7" s="23">
        <f>SelfPro!L24</f>
        <v>0</v>
      </c>
      <c r="G7" s="24">
        <f>SelfPro!N24</f>
        <v>0</v>
      </c>
      <c r="H7" s="23">
        <f>SelfPro!D55</f>
        <v>0</v>
      </c>
      <c r="I7" s="24">
        <f>SelfPro!F55</f>
        <v>0</v>
      </c>
      <c r="J7" s="23">
        <f>SelfPro!H55</f>
        <v>0</v>
      </c>
      <c r="K7" s="24">
        <f>SelfPro!J55</f>
        <v>0</v>
      </c>
      <c r="L7" s="23">
        <f>SelfPro!L55</f>
        <v>0</v>
      </c>
      <c r="M7" s="24">
        <f>SelfPro!N55</f>
        <v>0</v>
      </c>
      <c r="N7" s="25"/>
      <c r="O7" s="25"/>
    </row>
    <row r="8" spans="1:15" x14ac:dyDescent="0.25">
      <c r="A8" s="77" t="s">
        <v>12</v>
      </c>
      <c r="B8" s="23">
        <f>Guided!D39</f>
        <v>0</v>
      </c>
      <c r="C8" s="24">
        <f>Guided!F39</f>
        <v>0</v>
      </c>
      <c r="D8" s="23">
        <f>Guided!H39</f>
        <v>0</v>
      </c>
      <c r="E8" s="24">
        <f>Guided!J39</f>
        <v>0</v>
      </c>
      <c r="F8" s="23">
        <f>Guided!L39</f>
        <v>0</v>
      </c>
      <c r="G8" s="24">
        <f>Guided!N39</f>
        <v>0</v>
      </c>
      <c r="H8" s="23">
        <f>Guided!D85</f>
        <v>0</v>
      </c>
      <c r="I8" s="24">
        <f>Guided!F85</f>
        <v>0</v>
      </c>
      <c r="J8" s="23">
        <f>Guided!H85</f>
        <v>0</v>
      </c>
      <c r="K8" s="24">
        <f>Guided!J85</f>
        <v>0</v>
      </c>
      <c r="L8" s="23">
        <f>Guided!L85</f>
        <v>0</v>
      </c>
      <c r="M8" s="24">
        <f>Guided!N85</f>
        <v>0</v>
      </c>
      <c r="N8" s="25"/>
      <c r="O8" s="25"/>
    </row>
    <row r="9" spans="1:15" x14ac:dyDescent="0.25">
      <c r="A9" s="77" t="s">
        <v>11</v>
      </c>
      <c r="B9" s="23">
        <f>Cane!D65</f>
        <v>0</v>
      </c>
      <c r="C9" s="24">
        <f>Cane!F65</f>
        <v>0</v>
      </c>
      <c r="D9" s="23">
        <f>Cane!H65</f>
        <v>0</v>
      </c>
      <c r="E9" s="24">
        <f>Cane!J65</f>
        <v>0</v>
      </c>
      <c r="F9" s="23">
        <f>Cane!L65</f>
        <v>0</v>
      </c>
      <c r="G9" s="24">
        <f>Cane!N65</f>
        <v>0</v>
      </c>
      <c r="H9" s="23">
        <f>Cane!D137</f>
        <v>0</v>
      </c>
      <c r="I9" s="24">
        <f>Cane!F137</f>
        <v>0</v>
      </c>
      <c r="J9" s="23">
        <f>Cane!H137</f>
        <v>0</v>
      </c>
      <c r="K9" s="24">
        <f>Cane!J137</f>
        <v>0</v>
      </c>
      <c r="L9" s="23">
        <f>Cane!L137</f>
        <v>0</v>
      </c>
      <c r="M9" s="24">
        <f>Cane!N137</f>
        <v>0</v>
      </c>
      <c r="N9" s="25"/>
      <c r="O9" s="25"/>
    </row>
    <row r="10" spans="1:15" x14ac:dyDescent="0.25">
      <c r="A10" s="77" t="s">
        <v>65</v>
      </c>
      <c r="B10" s="23">
        <f>Sidewalk!D65</f>
        <v>0</v>
      </c>
      <c r="C10" s="24">
        <f>Sidewalk!F65</f>
        <v>0</v>
      </c>
      <c r="D10" s="23">
        <f>Sidewalk!H65</f>
        <v>0</v>
      </c>
      <c r="E10" s="24">
        <f>Sidewalk!J65</f>
        <v>0</v>
      </c>
      <c r="F10" s="23">
        <f>Sidewalk!L65</f>
        <v>0</v>
      </c>
      <c r="G10" s="24">
        <f>Sidewalk!N65</f>
        <v>0</v>
      </c>
      <c r="H10" s="23">
        <f>Sidewalk!D137</f>
        <v>0</v>
      </c>
      <c r="I10" s="24">
        <f>Sidewalk!F137</f>
        <v>0</v>
      </c>
      <c r="J10" s="23">
        <f>Sidewalk!H137</f>
        <v>0</v>
      </c>
      <c r="K10" s="24">
        <f>Sidewalk!J137</f>
        <v>0</v>
      </c>
      <c r="L10" s="23">
        <f>Sidewalk!L137</f>
        <v>0</v>
      </c>
      <c r="M10" s="24">
        <f>Sidewalk!N137</f>
        <v>0</v>
      </c>
      <c r="N10" s="25"/>
      <c r="O10" s="25"/>
    </row>
    <row r="11" spans="1:15" x14ac:dyDescent="0.25">
      <c r="A11" s="77" t="s">
        <v>10</v>
      </c>
      <c r="B11" s="23">
        <f>StCross!D160</f>
        <v>0</v>
      </c>
      <c r="C11" s="24">
        <f>StCross!F160</f>
        <v>0</v>
      </c>
      <c r="D11" s="23">
        <f>StCross!H160</f>
        <v>0</v>
      </c>
      <c r="E11" s="24">
        <f>StCross!J160</f>
        <v>0</v>
      </c>
      <c r="F11" s="23">
        <f>StCross!L160</f>
        <v>0</v>
      </c>
      <c r="G11" s="24">
        <f>StCross!N160</f>
        <v>0</v>
      </c>
      <c r="H11" s="23">
        <f>StCross!D327</f>
        <v>0</v>
      </c>
      <c r="I11" s="24">
        <f>StCross!F327</f>
        <v>0</v>
      </c>
      <c r="J11" s="23">
        <f>StCross!H327</f>
        <v>0</v>
      </c>
      <c r="K11" s="24">
        <f>StCross!J327</f>
        <v>0</v>
      </c>
      <c r="L11" s="23">
        <f>StCross!L327</f>
        <v>0</v>
      </c>
      <c r="M11" s="24">
        <f>StCross!N327</f>
        <v>0</v>
      </c>
      <c r="N11" s="25"/>
      <c r="O11" s="25"/>
    </row>
    <row r="12" spans="1:15" x14ac:dyDescent="0.25">
      <c r="A12" s="77" t="s">
        <v>4</v>
      </c>
      <c r="B12" s="23">
        <f>Orient!D96</f>
        <v>0</v>
      </c>
      <c r="C12" s="24">
        <f>Orient!F96</f>
        <v>0</v>
      </c>
      <c r="D12" s="23">
        <f>Orient!H96</f>
        <v>0</v>
      </c>
      <c r="E12" s="24">
        <f>Orient!J96</f>
        <v>0</v>
      </c>
      <c r="F12" s="23">
        <f>Orient!L96</f>
        <v>0</v>
      </c>
      <c r="G12" s="24">
        <f>Orient!N96</f>
        <v>0</v>
      </c>
      <c r="H12" s="23">
        <f>Orient!D199</f>
        <v>0</v>
      </c>
      <c r="I12" s="24">
        <f>Orient!F199</f>
        <v>0</v>
      </c>
      <c r="J12" s="23">
        <f>Orient!H199</f>
        <v>0</v>
      </c>
      <c r="K12" s="24">
        <f>Orient!J199</f>
        <v>0</v>
      </c>
      <c r="L12" s="23">
        <f>Orient!L199</f>
        <v>0</v>
      </c>
      <c r="M12" s="24">
        <f>Orient!N199</f>
        <v>0</v>
      </c>
      <c r="N12" s="25"/>
      <c r="O12" s="25"/>
    </row>
    <row r="13" spans="1:15" x14ac:dyDescent="0.25">
      <c r="A13" s="77" t="s">
        <v>5</v>
      </c>
      <c r="B13" s="23">
        <f>PubTran!D116</f>
        <v>0</v>
      </c>
      <c r="C13" s="24">
        <f>PubTran!F116</f>
        <v>0</v>
      </c>
      <c r="D13" s="23">
        <f>PubTran!H116</f>
        <v>0</v>
      </c>
      <c r="E13" s="24">
        <f>PubTran!J116</f>
        <v>0</v>
      </c>
      <c r="F13" s="23">
        <f>PubTran!L116</f>
        <v>0</v>
      </c>
      <c r="G13" s="24">
        <f>PubTran!N116</f>
        <v>0</v>
      </c>
      <c r="H13" s="23">
        <f>PubTran!D239</f>
        <v>0</v>
      </c>
      <c r="I13" s="24">
        <f>PubTran!F239</f>
        <v>0</v>
      </c>
      <c r="J13" s="23">
        <f>PubTran!H239</f>
        <v>0</v>
      </c>
      <c r="K13" s="24">
        <f>PubTran!J239</f>
        <v>0</v>
      </c>
      <c r="L13" s="23">
        <f>PubTran!L239</f>
        <v>0</v>
      </c>
      <c r="M13" s="24">
        <f>PubTran!N239</f>
        <v>0</v>
      </c>
      <c r="N13" s="25"/>
      <c r="O13" s="25"/>
    </row>
    <row r="14" spans="1:15" x14ac:dyDescent="0.25">
      <c r="A14" s="77" t="s">
        <v>6</v>
      </c>
      <c r="B14" s="23">
        <f>Atyp!D54</f>
        <v>0</v>
      </c>
      <c r="C14" s="24">
        <f>Atyp!F54</f>
        <v>0</v>
      </c>
      <c r="D14" s="23">
        <f>Atyp!H54</f>
        <v>0</v>
      </c>
      <c r="E14" s="24">
        <f>Atyp!J54</f>
        <v>0</v>
      </c>
      <c r="F14" s="23">
        <f>Atyp!L54</f>
        <v>0</v>
      </c>
      <c r="G14" s="24">
        <f>Atyp!N54</f>
        <v>0</v>
      </c>
      <c r="H14" s="23">
        <f>Atyp!D115</f>
        <v>0</v>
      </c>
      <c r="I14" s="24">
        <f>Atyp!F115</f>
        <v>0</v>
      </c>
      <c r="J14" s="23">
        <f>Atyp!H115</f>
        <v>0</v>
      </c>
      <c r="K14" s="24">
        <f>Atyp!J115</f>
        <v>0</v>
      </c>
      <c r="L14" s="23">
        <f>Atyp!L115</f>
        <v>0</v>
      </c>
      <c r="M14" s="24">
        <f>Atyp!N115</f>
        <v>0</v>
      </c>
      <c r="N14" s="25"/>
      <c r="O14" s="25"/>
    </row>
    <row r="15" spans="1:15" x14ac:dyDescent="0.25">
      <c r="A15" s="77" t="s">
        <v>7</v>
      </c>
      <c r="B15" s="23">
        <f>Rural!D45</f>
        <v>0</v>
      </c>
      <c r="C15" s="24">
        <f>Rural!F45</f>
        <v>0</v>
      </c>
      <c r="D15" s="23">
        <f>Rural!H45</f>
        <v>0</v>
      </c>
      <c r="E15" s="24">
        <f>Rural!J45</f>
        <v>0</v>
      </c>
      <c r="F15" s="23">
        <f>Rural!L45</f>
        <v>0</v>
      </c>
      <c r="G15" s="24">
        <f>Rural!N45</f>
        <v>0</v>
      </c>
      <c r="H15" s="23">
        <f>Rural!D97</f>
        <v>0</v>
      </c>
      <c r="I15" s="24">
        <f>Rural!F97</f>
        <v>0</v>
      </c>
      <c r="J15" s="23">
        <f>Rural!H97</f>
        <v>0</v>
      </c>
      <c r="K15" s="24">
        <f>Rural!J97</f>
        <v>0</v>
      </c>
      <c r="L15" s="23">
        <f>Rural!L97</f>
        <v>0</v>
      </c>
      <c r="M15" s="24">
        <f>Rural!N97</f>
        <v>0</v>
      </c>
      <c r="N15" s="25"/>
      <c r="O15" s="25"/>
    </row>
    <row r="16" spans="1:15" x14ac:dyDescent="0.25">
      <c r="A16" s="77" t="s">
        <v>8</v>
      </c>
      <c r="B16" s="23">
        <f>VisSpec!D42</f>
        <v>0</v>
      </c>
      <c r="C16" s="24">
        <f>VisSpec!F42</f>
        <v>0</v>
      </c>
      <c r="D16" s="23">
        <f>VisSpec!H42</f>
        <v>0</v>
      </c>
      <c r="E16" s="24">
        <f>VisSpec!J42</f>
        <v>0</v>
      </c>
      <c r="F16" s="23">
        <f>VisSpec!L42</f>
        <v>0</v>
      </c>
      <c r="G16" s="24">
        <f>VisSpec!N42</f>
        <v>0</v>
      </c>
      <c r="H16" s="23">
        <f>VisSpec!D91</f>
        <v>0</v>
      </c>
      <c r="I16" s="24">
        <f>VisSpec!F91</f>
        <v>0</v>
      </c>
      <c r="J16" s="23">
        <f>VisSpec!H91</f>
        <v>0</v>
      </c>
      <c r="K16" s="24">
        <f>VisSpec!J91</f>
        <v>0</v>
      </c>
      <c r="L16" s="23">
        <f>VisSpec!L91</f>
        <v>0</v>
      </c>
      <c r="M16" s="24">
        <f>VisSpec!N91</f>
        <v>0</v>
      </c>
      <c r="N16" s="25"/>
      <c r="O16" s="25"/>
    </row>
    <row r="17" spans="1:15" x14ac:dyDescent="0.25">
      <c r="A17" s="77" t="s">
        <v>9</v>
      </c>
      <c r="B17" s="23">
        <f>Commun!D70</f>
        <v>0</v>
      </c>
      <c r="C17" s="24">
        <f>Commun!F70</f>
        <v>0</v>
      </c>
      <c r="D17" s="23">
        <f>Commun!H70</f>
        <v>0</v>
      </c>
      <c r="E17" s="24">
        <f>Commun!J70</f>
        <v>0</v>
      </c>
      <c r="F17" s="23">
        <f>Commun!L70</f>
        <v>0</v>
      </c>
      <c r="G17" s="24">
        <f>Commun!N70</f>
        <v>0</v>
      </c>
      <c r="H17" s="23">
        <f>Commun!D147</f>
        <v>0</v>
      </c>
      <c r="I17" s="24">
        <f>Commun!F147</f>
        <v>0</v>
      </c>
      <c r="J17" s="23">
        <f>Commun!H147</f>
        <v>0</v>
      </c>
      <c r="K17" s="24">
        <f>Commun!J147</f>
        <v>0</v>
      </c>
      <c r="L17" s="23">
        <f>Commun!L147</f>
        <v>0</v>
      </c>
      <c r="M17" s="24">
        <f>Commun!N147</f>
        <v>0</v>
      </c>
      <c r="N17" s="25"/>
      <c r="O17" s="25"/>
    </row>
    <row r="18" spans="1:15" x14ac:dyDescent="0.25">
      <c r="A18" s="11" t="s">
        <v>18</v>
      </c>
      <c r="B18" s="27">
        <f t="shared" ref="B18:M18" si="0">SUM(B2:B17)/(COUNTIF(B3:B17,"&gt;0")+0.00000001)</f>
        <v>0</v>
      </c>
      <c r="C18" s="24">
        <f t="shared" si="0"/>
        <v>0</v>
      </c>
      <c r="D18" s="27">
        <f t="shared" si="0"/>
        <v>0</v>
      </c>
      <c r="E18" s="24">
        <f t="shared" si="0"/>
        <v>0</v>
      </c>
      <c r="F18" s="27">
        <f t="shared" si="0"/>
        <v>0</v>
      </c>
      <c r="G18" s="24">
        <f t="shared" si="0"/>
        <v>0</v>
      </c>
      <c r="H18" s="27">
        <f t="shared" si="0"/>
        <v>0</v>
      </c>
      <c r="I18" s="24">
        <f t="shared" si="0"/>
        <v>0</v>
      </c>
      <c r="J18" s="27">
        <f t="shared" si="0"/>
        <v>0</v>
      </c>
      <c r="K18" s="24">
        <f t="shared" si="0"/>
        <v>0</v>
      </c>
      <c r="L18" s="27">
        <f t="shared" si="0"/>
        <v>0</v>
      </c>
      <c r="M18" s="24">
        <f t="shared" si="0"/>
        <v>0</v>
      </c>
      <c r="N18" s="25"/>
      <c r="O18" s="25"/>
    </row>
    <row r="19" spans="1:15" x14ac:dyDescent="0.25">
      <c r="A19" s="26" t="s">
        <v>69</v>
      </c>
      <c r="B19" s="26">
        <v>1</v>
      </c>
      <c r="C19" s="26">
        <v>1</v>
      </c>
      <c r="D19" s="26">
        <v>1</v>
      </c>
      <c r="E19" s="26">
        <v>1</v>
      </c>
      <c r="F19" s="26">
        <v>1</v>
      </c>
      <c r="G19" s="26">
        <v>1</v>
      </c>
      <c r="H19" s="26">
        <v>1</v>
      </c>
      <c r="I19" s="26">
        <v>1</v>
      </c>
      <c r="J19" s="26">
        <v>1</v>
      </c>
      <c r="K19" s="26">
        <v>1</v>
      </c>
      <c r="L19" s="26">
        <v>1</v>
      </c>
      <c r="M19" s="26">
        <v>1</v>
      </c>
      <c r="N19" s="25"/>
      <c r="O19" s="25"/>
    </row>
    <row r="20" spans="1:15" x14ac:dyDescent="0.25">
      <c r="A20" s="11" t="s">
        <v>70</v>
      </c>
      <c r="B20" s="46">
        <f>(B18/B19)*100</f>
        <v>0</v>
      </c>
      <c r="C20" s="46">
        <f t="shared" ref="C20:M20" si="1">(C18/C19)*100</f>
        <v>0</v>
      </c>
      <c r="D20" s="46">
        <f t="shared" si="1"/>
        <v>0</v>
      </c>
      <c r="E20" s="46">
        <f t="shared" si="1"/>
        <v>0</v>
      </c>
      <c r="F20" s="46">
        <f t="shared" si="1"/>
        <v>0</v>
      </c>
      <c r="G20" s="46">
        <f t="shared" si="1"/>
        <v>0</v>
      </c>
      <c r="H20" s="46">
        <f t="shared" si="1"/>
        <v>0</v>
      </c>
      <c r="I20" s="46">
        <f t="shared" si="1"/>
        <v>0</v>
      </c>
      <c r="J20" s="46">
        <f t="shared" si="1"/>
        <v>0</v>
      </c>
      <c r="K20" s="46">
        <f t="shared" si="1"/>
        <v>0</v>
      </c>
      <c r="L20" s="46">
        <f t="shared" si="1"/>
        <v>0</v>
      </c>
      <c r="M20" s="46">
        <f t="shared" si="1"/>
        <v>0</v>
      </c>
      <c r="N20" s="25"/>
      <c r="O20" s="25"/>
    </row>
    <row r="21" spans="1:15" x14ac:dyDescent="0.25">
      <c r="A21" s="115" t="s">
        <v>1142</v>
      </c>
      <c r="B21" s="116" t="s">
        <v>1143</v>
      </c>
      <c r="C21" s="116" t="s">
        <v>1144</v>
      </c>
      <c r="D21" s="116" t="s">
        <v>1145</v>
      </c>
      <c r="E21" s="117" t="s">
        <v>1146</v>
      </c>
      <c r="F21" s="116" t="s">
        <v>1147</v>
      </c>
      <c r="G21" s="116" t="s">
        <v>1148</v>
      </c>
      <c r="H21" s="116" t="s">
        <v>1149</v>
      </c>
      <c r="I21" s="116" t="s">
        <v>1150</v>
      </c>
      <c r="J21" s="116" t="s">
        <v>1151</v>
      </c>
      <c r="K21" s="116" t="s">
        <v>1152</v>
      </c>
      <c r="L21" s="116" t="s">
        <v>1153</v>
      </c>
      <c r="M21" s="116" t="s">
        <v>1154</v>
      </c>
    </row>
    <row r="22" spans="1:15" x14ac:dyDescent="0.25">
      <c r="A22" s="4" t="s">
        <v>1042</v>
      </c>
      <c r="B22" s="4"/>
      <c r="C22" s="4"/>
      <c r="D22" s="4"/>
      <c r="E22" s="4"/>
      <c r="F22" s="4"/>
      <c r="G22" s="4"/>
      <c r="H22" s="4"/>
      <c r="I22" s="4"/>
      <c r="J22" s="4"/>
      <c r="K22" s="4"/>
      <c r="L22" s="4"/>
      <c r="M22" s="4"/>
    </row>
    <row r="23" spans="1:15" x14ac:dyDescent="0.25">
      <c r="A23" s="4"/>
      <c r="B23" s="4"/>
      <c r="C23" s="4"/>
      <c r="D23" s="4"/>
      <c r="E23" s="4"/>
      <c r="F23" s="4"/>
      <c r="G23" s="4"/>
      <c r="H23" s="4"/>
      <c r="I23" s="4"/>
      <c r="J23" s="4"/>
      <c r="K23" s="4"/>
      <c r="L23" s="4"/>
      <c r="M23" s="4"/>
    </row>
    <row r="24" spans="1:15" x14ac:dyDescent="0.25">
      <c r="A24" s="4"/>
      <c r="B24" s="4"/>
      <c r="C24" s="4"/>
      <c r="D24" s="4"/>
      <c r="E24" s="4"/>
      <c r="F24" s="4"/>
      <c r="G24" s="4"/>
      <c r="H24" s="4"/>
      <c r="I24" s="4"/>
      <c r="J24" s="4"/>
      <c r="K24" s="4"/>
      <c r="L24" s="4"/>
      <c r="M24" s="4"/>
    </row>
    <row r="25" spans="1:15" x14ac:dyDescent="0.25">
      <c r="A25" s="4"/>
      <c r="B25" s="4"/>
      <c r="C25" s="4"/>
      <c r="D25" s="4"/>
      <c r="E25" s="4"/>
      <c r="F25" s="4"/>
      <c r="G25" s="4"/>
      <c r="H25" s="4"/>
      <c r="I25" s="4"/>
      <c r="J25" s="4"/>
      <c r="K25" s="4"/>
      <c r="L25" s="4"/>
      <c r="M25" s="4"/>
    </row>
    <row r="26" spans="1:15" x14ac:dyDescent="0.25">
      <c r="A26" s="4"/>
      <c r="B26" s="4"/>
      <c r="C26" s="4"/>
      <c r="D26" s="4"/>
      <c r="E26" s="4"/>
      <c r="F26" s="4"/>
      <c r="G26" s="4"/>
      <c r="H26" s="4"/>
      <c r="I26" s="4"/>
      <c r="J26" s="4"/>
      <c r="K26" s="4"/>
      <c r="L26" s="4"/>
      <c r="M26" s="4"/>
    </row>
    <row r="27" spans="1:15" x14ac:dyDescent="0.25">
      <c r="A27" s="4"/>
      <c r="B27" s="4"/>
      <c r="C27" s="4"/>
      <c r="D27" s="4"/>
      <c r="E27" s="4"/>
      <c r="F27" s="4"/>
      <c r="G27" s="4"/>
      <c r="H27" s="4"/>
      <c r="I27" s="4"/>
      <c r="J27" s="4"/>
      <c r="K27" s="4"/>
      <c r="L27" s="4"/>
      <c r="M27" s="4"/>
    </row>
    <row r="28" spans="1:15" x14ac:dyDescent="0.25">
      <c r="A28" s="4"/>
      <c r="B28" s="4"/>
      <c r="C28" s="4"/>
      <c r="D28" s="4"/>
      <c r="E28" s="4"/>
      <c r="F28" s="4"/>
      <c r="G28" s="4"/>
      <c r="H28" s="4"/>
      <c r="I28" s="4"/>
      <c r="J28" s="4"/>
      <c r="K28" s="4"/>
      <c r="L28" s="4"/>
      <c r="M28" s="4"/>
    </row>
    <row r="29" spans="1:15" x14ac:dyDescent="0.25">
      <c r="A29" s="4"/>
      <c r="B29" s="4"/>
      <c r="C29" s="4"/>
      <c r="D29" s="4"/>
      <c r="E29" s="4"/>
      <c r="F29" s="4"/>
      <c r="G29" s="4"/>
      <c r="H29" s="4"/>
      <c r="I29" s="4"/>
      <c r="J29" s="4"/>
      <c r="K29" s="4"/>
      <c r="L29" s="4"/>
      <c r="M29" s="4"/>
    </row>
    <row r="30" spans="1:15" x14ac:dyDescent="0.25">
      <c r="A30" s="4"/>
      <c r="B30" s="4"/>
      <c r="C30" s="4"/>
      <c r="D30" s="4"/>
      <c r="E30" s="4"/>
      <c r="F30" s="4"/>
      <c r="G30" s="4"/>
      <c r="H30" s="4"/>
      <c r="I30" s="4"/>
      <c r="J30" s="4"/>
      <c r="K30" s="4"/>
      <c r="L30" s="4"/>
      <c r="M30" s="4"/>
    </row>
    <row r="31" spans="1:15" x14ac:dyDescent="0.25">
      <c r="A31" s="4"/>
      <c r="B31" s="4"/>
      <c r="C31" s="4"/>
      <c r="D31" s="4"/>
      <c r="E31" s="4"/>
      <c r="F31" s="4"/>
      <c r="G31" s="4"/>
      <c r="H31" s="4"/>
      <c r="I31" s="4"/>
      <c r="J31" s="4"/>
      <c r="K31" s="4"/>
      <c r="L31" s="4"/>
      <c r="M31" s="4"/>
    </row>
    <row r="32" spans="1:15" x14ac:dyDescent="0.25">
      <c r="A32" s="4"/>
      <c r="B32" s="4"/>
      <c r="C32" s="4"/>
      <c r="D32" s="4"/>
      <c r="E32" s="4"/>
      <c r="F32" s="4"/>
      <c r="G32" s="4"/>
      <c r="H32" s="4"/>
      <c r="I32" s="4"/>
      <c r="J32" s="4"/>
      <c r="K32" s="4"/>
      <c r="L32" s="4"/>
      <c r="M32" s="4"/>
    </row>
    <row r="33" spans="1:13" x14ac:dyDescent="0.25">
      <c r="A33" s="4"/>
      <c r="B33" s="4"/>
      <c r="C33" s="4"/>
      <c r="D33" s="4"/>
      <c r="E33" s="4"/>
      <c r="F33" s="4"/>
      <c r="G33" s="4"/>
      <c r="H33" s="4"/>
      <c r="I33" s="4"/>
      <c r="J33" s="4"/>
      <c r="K33" s="4"/>
      <c r="L33" s="4"/>
      <c r="M33" s="4"/>
    </row>
    <row r="34" spans="1:13" x14ac:dyDescent="0.25">
      <c r="A34" s="4"/>
      <c r="B34" s="4"/>
      <c r="C34" s="4"/>
      <c r="D34" s="4"/>
      <c r="E34" s="4"/>
      <c r="F34" s="4"/>
      <c r="G34" s="4"/>
      <c r="H34" s="4"/>
      <c r="I34" s="4"/>
      <c r="J34" s="4"/>
      <c r="K34" s="4"/>
      <c r="L34" s="4"/>
      <c r="M34" s="4"/>
    </row>
    <row r="35" spans="1:13" x14ac:dyDescent="0.25">
      <c r="A35" s="4"/>
      <c r="B35" s="4"/>
      <c r="C35" s="4"/>
      <c r="D35" s="4"/>
      <c r="E35" s="4"/>
      <c r="F35" s="4"/>
      <c r="G35" s="4"/>
      <c r="H35" s="4"/>
      <c r="I35" s="4"/>
      <c r="J35" s="4"/>
      <c r="K35" s="4"/>
      <c r="L35" s="4"/>
      <c r="M35" s="4"/>
    </row>
    <row r="36" spans="1:13" x14ac:dyDescent="0.25">
      <c r="A36" s="4"/>
      <c r="B36" s="4"/>
      <c r="C36" s="4"/>
      <c r="D36" s="4"/>
      <c r="E36" s="4"/>
      <c r="F36" s="4"/>
      <c r="G36" s="4"/>
      <c r="H36" s="4"/>
      <c r="I36" s="4"/>
      <c r="J36" s="4"/>
      <c r="K36" s="4"/>
      <c r="L36" s="4"/>
      <c r="M36" s="4"/>
    </row>
    <row r="37" spans="1:13" x14ac:dyDescent="0.25">
      <c r="A37" s="4"/>
      <c r="B37" s="4"/>
      <c r="C37" s="4"/>
      <c r="D37" s="4"/>
      <c r="E37" s="4"/>
      <c r="F37" s="4"/>
      <c r="G37" s="4"/>
      <c r="H37" s="4"/>
      <c r="I37" s="4"/>
      <c r="J37" s="4"/>
      <c r="K37" s="4"/>
      <c r="L37" s="4"/>
      <c r="M37" s="4"/>
    </row>
    <row r="38" spans="1:13" x14ac:dyDescent="0.25">
      <c r="A38" s="5"/>
      <c r="B38" s="5"/>
      <c r="C38" s="5"/>
      <c r="D38" s="5"/>
      <c r="E38" s="5"/>
      <c r="F38" s="5"/>
      <c r="G38" s="5"/>
      <c r="H38" s="5"/>
      <c r="I38" s="5"/>
      <c r="J38" s="5"/>
      <c r="K38" s="5"/>
      <c r="L38" s="5"/>
      <c r="M38" s="5"/>
    </row>
    <row r="39" spans="1:13" x14ac:dyDescent="0.25">
      <c r="A39" s="4"/>
      <c r="B39" s="6"/>
      <c r="C39" s="6"/>
      <c r="D39" s="6"/>
      <c r="E39" s="6"/>
      <c r="F39" s="6"/>
      <c r="G39" s="6"/>
      <c r="H39" s="6"/>
      <c r="I39" s="6"/>
      <c r="J39" s="6"/>
      <c r="K39" s="6"/>
      <c r="L39" s="6"/>
      <c r="M39" s="6"/>
    </row>
    <row r="40" spans="1:13" x14ac:dyDescent="0.25">
      <c r="A40" s="4"/>
      <c r="B40" s="4"/>
      <c r="C40" s="4"/>
      <c r="D40" s="4"/>
      <c r="E40" s="4"/>
      <c r="F40" s="4"/>
      <c r="G40" s="4"/>
      <c r="H40" s="4"/>
      <c r="I40" s="4"/>
      <c r="J40" s="4"/>
      <c r="K40" s="4"/>
      <c r="L40" s="4"/>
      <c r="M40" s="4"/>
    </row>
    <row r="41" spans="1:13" x14ac:dyDescent="0.25">
      <c r="A41" s="4"/>
      <c r="B41" s="4"/>
      <c r="C41" s="4"/>
      <c r="D41" s="4"/>
      <c r="E41" s="4"/>
      <c r="F41" s="4"/>
      <c r="G41" s="4"/>
      <c r="H41" s="4"/>
      <c r="I41" s="4"/>
      <c r="J41" s="4"/>
      <c r="K41" s="4"/>
      <c r="L41" s="4"/>
      <c r="M41" s="4"/>
    </row>
    <row r="42" spans="1:13" x14ac:dyDescent="0.25">
      <c r="A42" s="4"/>
      <c r="B42" s="4"/>
      <c r="C42" s="4"/>
      <c r="D42" s="4"/>
      <c r="E42" s="4"/>
      <c r="F42" s="4"/>
      <c r="G42" s="4"/>
      <c r="H42" s="4"/>
      <c r="I42" s="4"/>
      <c r="J42" s="4"/>
      <c r="K42" s="4"/>
      <c r="L42" s="4"/>
      <c r="M42" s="4"/>
    </row>
    <row r="43" spans="1:13" x14ac:dyDescent="0.25">
      <c r="A43" s="4"/>
      <c r="B43" s="4"/>
      <c r="C43" s="4"/>
      <c r="D43" s="4"/>
      <c r="E43" s="4"/>
      <c r="F43" s="4"/>
      <c r="G43" s="4"/>
      <c r="H43" s="4"/>
      <c r="I43" s="4"/>
      <c r="J43" s="4"/>
      <c r="K43" s="4"/>
      <c r="L43" s="4"/>
      <c r="M43" s="4"/>
    </row>
    <row r="44" spans="1:13" x14ac:dyDescent="0.25">
      <c r="A44" s="4"/>
      <c r="B44" s="4"/>
      <c r="C44" s="4"/>
      <c r="D44" s="4"/>
      <c r="E44" s="4"/>
      <c r="F44" s="4"/>
      <c r="G44" s="4"/>
      <c r="H44" s="4"/>
      <c r="I44" s="4"/>
      <c r="J44" s="4"/>
      <c r="K44" s="4"/>
      <c r="L44" s="4"/>
      <c r="M44" s="4"/>
    </row>
    <row r="45" spans="1:13" x14ac:dyDescent="0.25">
      <c r="A45" s="4"/>
      <c r="B45" s="4"/>
      <c r="C45" s="4"/>
      <c r="D45" s="4"/>
      <c r="E45" s="4"/>
      <c r="F45" s="4"/>
      <c r="G45" s="4"/>
      <c r="H45" s="4"/>
      <c r="I45" s="4"/>
      <c r="J45" s="4"/>
      <c r="K45" s="4"/>
      <c r="L45" s="4"/>
      <c r="M45" s="4"/>
    </row>
    <row r="46" spans="1:13" x14ac:dyDescent="0.25">
      <c r="A46" s="4"/>
      <c r="B46" s="4"/>
      <c r="C46" s="4"/>
      <c r="D46" s="4"/>
      <c r="E46" s="4"/>
      <c r="F46" s="4"/>
      <c r="G46" s="4"/>
      <c r="H46" s="4"/>
      <c r="I46" s="4"/>
      <c r="J46" s="4"/>
      <c r="K46" s="4"/>
      <c r="L46" s="4"/>
      <c r="M46" s="4"/>
    </row>
    <row r="47" spans="1:13" x14ac:dyDescent="0.25">
      <c r="A47" s="4"/>
      <c r="B47" s="4"/>
      <c r="C47" s="4"/>
      <c r="D47" s="4"/>
      <c r="E47" s="4"/>
      <c r="F47" s="4"/>
      <c r="G47" s="4"/>
      <c r="H47" s="4"/>
      <c r="I47" s="4"/>
      <c r="J47" s="4"/>
      <c r="K47" s="4"/>
      <c r="L47" s="4"/>
      <c r="M47" s="4"/>
    </row>
    <row r="48" spans="1:13" x14ac:dyDescent="0.25">
      <c r="A48" s="4"/>
      <c r="B48" s="4"/>
      <c r="C48" s="4"/>
      <c r="D48" s="4"/>
      <c r="E48" s="4"/>
      <c r="F48" s="4"/>
      <c r="G48" s="4"/>
      <c r="H48" s="4"/>
      <c r="I48" s="4"/>
      <c r="J48" s="4"/>
      <c r="K48" s="4"/>
      <c r="L48" s="4"/>
      <c r="M48" s="4"/>
    </row>
    <row r="49" spans="1:13" x14ac:dyDescent="0.25">
      <c r="A49" s="4"/>
      <c r="B49" s="4"/>
      <c r="C49" s="4"/>
      <c r="D49" s="4"/>
      <c r="E49" s="4"/>
      <c r="F49" s="4"/>
      <c r="G49" s="4"/>
      <c r="H49" s="4"/>
      <c r="I49" s="4"/>
      <c r="J49" s="4"/>
      <c r="K49" s="4"/>
      <c r="L49" s="4"/>
      <c r="M49" s="4"/>
    </row>
    <row r="50" spans="1:13" x14ac:dyDescent="0.25">
      <c r="A50" s="4"/>
      <c r="B50" s="4"/>
      <c r="C50" s="4"/>
      <c r="D50" s="4"/>
      <c r="E50" s="4"/>
      <c r="F50" s="4"/>
      <c r="G50" s="4"/>
      <c r="H50" s="4"/>
      <c r="I50" s="4"/>
      <c r="J50" s="4"/>
      <c r="K50" s="4"/>
      <c r="L50" s="4"/>
      <c r="M50" s="4"/>
    </row>
    <row r="51" spans="1:13" x14ac:dyDescent="0.25">
      <c r="A51" s="4"/>
      <c r="B51" s="4"/>
      <c r="C51" s="4"/>
      <c r="D51" s="4"/>
      <c r="E51" s="4"/>
      <c r="F51" s="4"/>
      <c r="G51" s="4"/>
      <c r="H51" s="4"/>
      <c r="I51" s="4"/>
      <c r="J51" s="4"/>
      <c r="K51" s="4"/>
      <c r="L51" s="4"/>
      <c r="M51" s="4"/>
    </row>
    <row r="52" spans="1:13" x14ac:dyDescent="0.25">
      <c r="A52" s="4"/>
      <c r="B52" s="4"/>
      <c r="C52" s="4"/>
      <c r="D52" s="4"/>
      <c r="E52" s="4"/>
      <c r="F52" s="4"/>
      <c r="G52" s="4"/>
      <c r="H52" s="4"/>
      <c r="I52" s="4"/>
      <c r="J52" s="4"/>
      <c r="K52" s="4"/>
      <c r="L52" s="4"/>
      <c r="M52" s="4"/>
    </row>
    <row r="53" spans="1:13" x14ac:dyDescent="0.25">
      <c r="A53" s="4"/>
      <c r="B53" s="4"/>
      <c r="C53" s="4"/>
      <c r="D53" s="4"/>
      <c r="E53" s="4"/>
      <c r="F53" s="4"/>
      <c r="G53" s="4"/>
      <c r="H53" s="4"/>
      <c r="I53" s="4"/>
      <c r="J53" s="4"/>
      <c r="K53" s="4"/>
      <c r="L53" s="4"/>
      <c r="M53" s="4"/>
    </row>
    <row r="54" spans="1:13" x14ac:dyDescent="0.25">
      <c r="A54" s="4"/>
      <c r="B54" s="4"/>
      <c r="C54" s="4"/>
      <c r="D54" s="4"/>
      <c r="E54" s="4"/>
      <c r="F54" s="4"/>
      <c r="G54" s="4"/>
      <c r="H54" s="4"/>
      <c r="I54" s="4"/>
      <c r="J54" s="4"/>
      <c r="K54" s="4"/>
      <c r="L54" s="4"/>
      <c r="M54" s="4"/>
    </row>
    <row r="55" spans="1:13" x14ac:dyDescent="0.25">
      <c r="A55" s="4"/>
      <c r="B55" s="4"/>
      <c r="C55" s="4"/>
      <c r="D55" s="4"/>
      <c r="E55" s="4"/>
      <c r="F55" s="4"/>
      <c r="G55" s="4"/>
      <c r="H55" s="4"/>
      <c r="I55" s="4"/>
      <c r="J55" s="4"/>
      <c r="K55" s="4"/>
      <c r="L55" s="4"/>
      <c r="M55" s="4"/>
    </row>
    <row r="56" spans="1:13" x14ac:dyDescent="0.25">
      <c r="A56" s="4"/>
      <c r="B56" s="5"/>
      <c r="C56" s="5"/>
      <c r="D56" s="5"/>
      <c r="E56" s="5"/>
      <c r="F56" s="5"/>
      <c r="G56" s="5"/>
      <c r="H56" s="5"/>
      <c r="I56" s="5"/>
      <c r="J56" s="5"/>
      <c r="K56" s="5"/>
      <c r="L56" s="5"/>
      <c r="M56" s="5"/>
    </row>
    <row r="57" spans="1:13" x14ac:dyDescent="0.25">
      <c r="A57" s="7"/>
      <c r="B57" s="7"/>
      <c r="C57" s="7"/>
      <c r="D57" s="7"/>
      <c r="E57" s="7"/>
      <c r="F57" s="7"/>
      <c r="G57" s="7"/>
      <c r="H57" s="7"/>
      <c r="I57" s="7"/>
      <c r="J57" s="7"/>
      <c r="K57" s="7"/>
      <c r="L57" s="7"/>
      <c r="M57" s="7"/>
    </row>
  </sheetData>
  <sheetProtection password="DD16" sheet="1" objects="1" scenarios="1"/>
  <dataConsolidate>
    <dataRefs count="1">
      <dataRef ref="C2" r:id="rId1"/>
    </dataRefs>
  </dataConsolidate>
  <phoneticPr fontId="0" type="noConversion"/>
  <hyperlinks>
    <hyperlink ref="A3" location="Concept!A1" display="Concepts" xr:uid="{00000000-0004-0000-0000-000000000000}"/>
    <hyperlink ref="A4" location="Move!A1" display="Movement" xr:uid="{00000000-0004-0000-0000-000001000000}"/>
    <hyperlink ref="A5" location="SingRm!A1" display="Single Room O&amp;M" xr:uid="{00000000-0004-0000-0000-000002000000}"/>
    <hyperlink ref="A6" location="Indoor!A1" display="Indoor O&amp;M" xr:uid="{00000000-0004-0000-0000-000003000000}"/>
    <hyperlink ref="A7" location="SelfPro!A1" display="Self Protection" xr:uid="{00000000-0004-0000-0000-000004000000}"/>
    <hyperlink ref="A8" location="Guided!A1" display="Guided Travel" xr:uid="{00000000-0004-0000-0000-000005000000}"/>
    <hyperlink ref="A9" location="Cane!A1" display="Cane Skills" xr:uid="{00000000-0004-0000-0000-000006000000}"/>
    <hyperlink ref="A10" location="Sidewalk!A1" display="Sidewalk Travel " xr:uid="{00000000-0004-0000-0000-000007000000}"/>
    <hyperlink ref="A11" location="StCross!A1" display="Street Crossings" xr:uid="{00000000-0004-0000-0000-000008000000}"/>
    <hyperlink ref="A12" location="Orient!A1" display="Orientation Skills &amp; GPS" xr:uid="{00000000-0004-0000-0000-000009000000}"/>
    <hyperlink ref="A13" location="PubTran!A1" display="Public Transportation" xr:uid="{00000000-0004-0000-0000-00000A000000}"/>
    <hyperlink ref="A14" location="Atyp!A1" display="Atypical O&amp;M" xr:uid="{00000000-0004-0000-0000-00000B000000}"/>
    <hyperlink ref="A15" location="Rural!A1" display="Rural Travel" xr:uid="{00000000-0004-0000-0000-00000C000000}"/>
    <hyperlink ref="A16" location="VisSpec!A1" display="Vision Specific O&amp;M Skills" xr:uid="{00000000-0004-0000-0000-00000D000000}"/>
    <hyperlink ref="A17" location="Commun!A1" display="Community " xr:uid="{00000000-0004-0000-0000-00000E000000}"/>
    <hyperlink ref="B2" location="'R1'!A1" display="Percent" xr:uid="{00000000-0004-0000-0000-00000F000000}"/>
    <hyperlink ref="C2" location="'R2'!A1" display="Percent" xr:uid="{00000000-0004-0000-0000-000010000000}"/>
    <hyperlink ref="D2" location="'R3'!A1" display="Percent" xr:uid="{00000000-0004-0000-0000-000011000000}"/>
    <hyperlink ref="E2" location="'R4'!A1" display="Percent" xr:uid="{00000000-0004-0000-0000-000012000000}"/>
    <hyperlink ref="F2" location="'R5'!A1" display="Percent" xr:uid="{00000000-0004-0000-0000-000013000000}"/>
    <hyperlink ref="G2" location="'R6'!A1" display="Percent" xr:uid="{00000000-0004-0000-0000-000014000000}"/>
    <hyperlink ref="H2" location="'R7'!A1" display="Percent" xr:uid="{00000000-0004-0000-0000-000015000000}"/>
    <hyperlink ref="I2" location="'R8'!A1" display="Percent" xr:uid="{00000000-0004-0000-0000-000016000000}"/>
    <hyperlink ref="J2" location="'R9'!A1" display="Percent" xr:uid="{00000000-0004-0000-0000-000017000000}"/>
    <hyperlink ref="K2" location="'R10'!A1" display="Percent" xr:uid="{00000000-0004-0000-0000-000018000000}"/>
    <hyperlink ref="L2" location="'R11'!A1" display="Percent" xr:uid="{00000000-0004-0000-0000-000019000000}"/>
    <hyperlink ref="M2" location="'R12'!A1" display="Percent" xr:uid="{00000000-0004-0000-0000-00001A000000}"/>
  </hyperlinks>
  <pageMargins left="0.7" right="0.7" top="0.75" bottom="0.75" header="0.3" footer="0.3"/>
  <pageSetup orientation="landscape" horizontalDpi="300" verticalDpi="300"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O415"/>
  <sheetViews>
    <sheetView workbookViewId="0">
      <selection activeCell="C4" sqref="C4"/>
    </sheetView>
  </sheetViews>
  <sheetFormatPr defaultColWidth="9.140625" defaultRowHeight="12.75" x14ac:dyDescent="0.2"/>
  <cols>
    <col min="1" max="1" width="18.7109375" style="110" customWidth="1"/>
    <col min="2" max="2" width="41.5703125" style="52" customWidth="1"/>
    <col min="3" max="14" width="5.7109375" style="110" customWidth="1"/>
    <col min="15" max="15" width="173.42578125" style="16" customWidth="1"/>
    <col min="16" max="16384" width="9.140625" style="110"/>
  </cols>
  <sheetData>
    <row r="1" spans="1:15" x14ac:dyDescent="0.2">
      <c r="A1" s="90" t="s">
        <v>88</v>
      </c>
      <c r="B1" s="87"/>
      <c r="C1" s="118" t="str">
        <f>Front!B1</f>
        <v>Date</v>
      </c>
      <c r="D1" s="119"/>
      <c r="E1" s="118" t="str">
        <f>Front!C1</f>
        <v>Date</v>
      </c>
      <c r="F1" s="119"/>
      <c r="G1" s="118" t="str">
        <f>Front!D1</f>
        <v>Date</v>
      </c>
      <c r="H1" s="119"/>
      <c r="I1" s="118" t="str">
        <f>Front!E1</f>
        <v>Date</v>
      </c>
      <c r="J1" s="119"/>
      <c r="K1" s="118" t="str">
        <f>Front!F1</f>
        <v>Date</v>
      </c>
      <c r="L1" s="119"/>
      <c r="M1" s="118" t="str">
        <f>Front!G1</f>
        <v>Date</v>
      </c>
      <c r="N1" s="119"/>
      <c r="O1" s="17" t="s">
        <v>66</v>
      </c>
    </row>
    <row r="2" spans="1:15" ht="27" customHeight="1" x14ac:dyDescent="0.2">
      <c r="A2" s="91"/>
      <c r="B2" s="87"/>
      <c r="C2" s="47" t="s">
        <v>19</v>
      </c>
      <c r="D2" s="47" t="s">
        <v>20</v>
      </c>
      <c r="E2" s="47" t="s">
        <v>19</v>
      </c>
      <c r="F2" s="47" t="s">
        <v>20</v>
      </c>
      <c r="G2" s="47" t="s">
        <v>19</v>
      </c>
      <c r="H2" s="47" t="s">
        <v>20</v>
      </c>
      <c r="I2" s="47" t="s">
        <v>19</v>
      </c>
      <c r="J2" s="47" t="s">
        <v>20</v>
      </c>
      <c r="K2" s="47" t="s">
        <v>19</v>
      </c>
      <c r="L2" s="47" t="s">
        <v>20</v>
      </c>
      <c r="M2" s="47" t="s">
        <v>19</v>
      </c>
      <c r="N2" s="47" t="s">
        <v>20</v>
      </c>
      <c r="O2" s="17"/>
    </row>
    <row r="3" spans="1:15" x14ac:dyDescent="0.2">
      <c r="A3" s="110" t="s">
        <v>104</v>
      </c>
      <c r="C3" s="14"/>
      <c r="D3" s="36">
        <f>SUM(C4:C8)/(COUNTIF(C4:C8,"&gt;0")+0.00000001)</f>
        <v>0</v>
      </c>
      <c r="E3" s="14"/>
      <c r="F3" s="36">
        <f>SUM(E4:E8)/(COUNTIF(E4:E8,"&gt;0")+0.00000001)</f>
        <v>0</v>
      </c>
      <c r="G3" s="14"/>
      <c r="H3" s="36">
        <f>SUM(G4:G8)/(COUNTIF(G4:G8,"&gt;0")+0.00000001)</f>
        <v>0</v>
      </c>
      <c r="I3" s="14"/>
      <c r="J3" s="36">
        <f>SUM(I4:I8)/(COUNTIF(I4:I8,"&gt;0")+0.00000001)</f>
        <v>0</v>
      </c>
      <c r="K3" s="14"/>
      <c r="L3" s="36">
        <f>SUM(K4:K8)/(COUNTIF(K4:K8,"&gt;0")+0.00000001)</f>
        <v>0</v>
      </c>
      <c r="M3" s="14"/>
      <c r="N3" s="36">
        <f>SUM(M4:M8)/(COUNTIF(M4:M8,"&gt;0")+0.00000001)</f>
        <v>0</v>
      </c>
      <c r="O3" s="17"/>
    </row>
    <row r="4" spans="1:15" x14ac:dyDescent="0.2">
      <c r="B4" s="109" t="s">
        <v>1044</v>
      </c>
      <c r="C4" s="17"/>
      <c r="D4" s="57"/>
      <c r="E4" s="17"/>
      <c r="F4" s="57"/>
      <c r="G4" s="17"/>
      <c r="H4" s="57"/>
      <c r="I4" s="17"/>
      <c r="J4" s="57"/>
      <c r="K4" s="17"/>
      <c r="L4" s="57"/>
      <c r="M4" s="17"/>
      <c r="N4" s="57"/>
      <c r="O4" s="17"/>
    </row>
    <row r="5" spans="1:15" ht="15" x14ac:dyDescent="0.25">
      <c r="A5" s="102"/>
      <c r="B5" s="52" t="s">
        <v>1045</v>
      </c>
      <c r="C5" s="17"/>
      <c r="D5" s="57"/>
      <c r="E5" s="17"/>
      <c r="F5" s="57"/>
      <c r="G5" s="17"/>
      <c r="H5" s="57"/>
      <c r="I5" s="17"/>
      <c r="J5" s="57"/>
      <c r="K5" s="17"/>
      <c r="L5" s="57"/>
      <c r="M5" s="17"/>
      <c r="N5" s="57"/>
      <c r="O5" s="17"/>
    </row>
    <row r="6" spans="1:15" ht="15" x14ac:dyDescent="0.25">
      <c r="A6" s="102"/>
      <c r="B6" s="52" t="s">
        <v>1046</v>
      </c>
      <c r="C6" s="17"/>
      <c r="D6" s="57"/>
      <c r="E6" s="17"/>
      <c r="F6" s="57"/>
      <c r="G6" s="17"/>
      <c r="H6" s="57"/>
      <c r="I6" s="17"/>
      <c r="J6" s="57"/>
      <c r="K6" s="17"/>
      <c r="L6" s="57"/>
      <c r="M6" s="17"/>
      <c r="N6" s="57"/>
      <c r="O6" s="17"/>
    </row>
    <row r="7" spans="1:15" x14ac:dyDescent="0.2">
      <c r="B7" s="52" t="s">
        <v>105</v>
      </c>
      <c r="C7" s="8"/>
      <c r="D7" s="50"/>
      <c r="E7" s="8"/>
      <c r="F7" s="50"/>
      <c r="G7" s="8"/>
      <c r="H7" s="50"/>
      <c r="I7" s="8"/>
      <c r="J7" s="50"/>
      <c r="K7" s="8"/>
      <c r="L7" s="50"/>
      <c r="M7" s="8"/>
      <c r="N7" s="50"/>
      <c r="O7" s="17"/>
    </row>
    <row r="8" spans="1:15" x14ac:dyDescent="0.2">
      <c r="B8" s="52" t="s">
        <v>1047</v>
      </c>
      <c r="C8" s="17"/>
      <c r="D8" s="57"/>
      <c r="E8" s="17"/>
      <c r="F8" s="57"/>
      <c r="G8" s="17"/>
      <c r="H8" s="57"/>
      <c r="I8" s="17"/>
      <c r="J8" s="57"/>
      <c r="K8" s="17"/>
      <c r="L8" s="57"/>
      <c r="M8" s="17"/>
      <c r="N8" s="57"/>
      <c r="O8" s="17"/>
    </row>
    <row r="9" spans="1:15" x14ac:dyDescent="0.2">
      <c r="A9" s="112" t="s">
        <v>789</v>
      </c>
      <c r="B9" s="112"/>
      <c r="C9" s="14"/>
      <c r="D9" s="36">
        <f>SUM(C10:C26)/(COUNTIF(C10:C26,"&gt;0")+0.00000001)</f>
        <v>0</v>
      </c>
      <c r="E9" s="14"/>
      <c r="F9" s="36">
        <f>SUM(E10:E26)/(COUNTIF(E10:E26,"&gt;0")+0.00000001)</f>
        <v>0</v>
      </c>
      <c r="G9" s="14"/>
      <c r="H9" s="36">
        <f>SUM(G10:G26)/(COUNTIF(G10:G26,"&gt;0")+0.00000001)</f>
        <v>0</v>
      </c>
      <c r="I9" s="14"/>
      <c r="J9" s="36">
        <f>SUM(I10:I26)/(COUNTIF(I10:I26,"&gt;0")+0.00000001)</f>
        <v>0</v>
      </c>
      <c r="K9" s="14"/>
      <c r="L9" s="36">
        <f>SUM(K10:K26)/(COUNTIF(K10:K26,"&gt;0")+0.00000001)</f>
        <v>0</v>
      </c>
      <c r="M9" s="14"/>
      <c r="N9" s="36">
        <f>SUM(M10:M26)/(COUNTIF(M10:M26,"&gt;0")+0.00000001)</f>
        <v>0</v>
      </c>
      <c r="O9" s="17"/>
    </row>
    <row r="10" spans="1:15" ht="38.25" x14ac:dyDescent="0.2">
      <c r="A10" s="112"/>
      <c r="B10" s="87" t="s">
        <v>1048</v>
      </c>
      <c r="C10" s="17"/>
      <c r="D10" s="57"/>
      <c r="E10" s="17"/>
      <c r="F10" s="57"/>
      <c r="G10" s="17"/>
      <c r="H10" s="57"/>
      <c r="I10" s="17"/>
      <c r="J10" s="57"/>
      <c r="K10" s="17"/>
      <c r="L10" s="57"/>
      <c r="M10" s="17"/>
      <c r="N10" s="57"/>
      <c r="O10" s="17"/>
    </row>
    <row r="11" spans="1:15" ht="38.25" x14ac:dyDescent="0.2">
      <c r="A11" s="112"/>
      <c r="B11" s="87" t="s">
        <v>790</v>
      </c>
      <c r="C11" s="17"/>
      <c r="D11" s="57"/>
      <c r="E11" s="17"/>
      <c r="F11" s="57"/>
      <c r="G11" s="17"/>
      <c r="H11" s="57"/>
      <c r="I11" s="17"/>
      <c r="J11" s="57"/>
      <c r="K11" s="17"/>
      <c r="L11" s="57"/>
      <c r="M11" s="17"/>
      <c r="N11" s="57"/>
      <c r="O11" s="17"/>
    </row>
    <row r="12" spans="1:15" ht="38.25" x14ac:dyDescent="0.2">
      <c r="A12" s="112"/>
      <c r="B12" s="113" t="s">
        <v>791</v>
      </c>
      <c r="C12" s="17"/>
      <c r="D12" s="57"/>
      <c r="E12" s="17"/>
      <c r="F12" s="57"/>
      <c r="G12" s="17"/>
      <c r="H12" s="57"/>
      <c r="I12" s="17"/>
      <c r="J12" s="57"/>
      <c r="K12" s="17"/>
      <c r="L12" s="57"/>
      <c r="M12" s="17"/>
      <c r="N12" s="57"/>
      <c r="O12" s="17"/>
    </row>
    <row r="13" spans="1:15" ht="38.25" x14ac:dyDescent="0.2">
      <c r="A13" s="112"/>
      <c r="B13" s="113" t="s">
        <v>792</v>
      </c>
      <c r="C13" s="8"/>
      <c r="D13" s="59"/>
      <c r="E13" s="8"/>
      <c r="F13" s="59"/>
      <c r="G13" s="8"/>
      <c r="H13" s="59"/>
      <c r="I13" s="8"/>
      <c r="J13" s="59"/>
      <c r="K13" s="8"/>
      <c r="L13" s="59"/>
      <c r="M13" s="8"/>
      <c r="N13" s="59"/>
      <c r="O13" s="17"/>
    </row>
    <row r="14" spans="1:15" ht="63.75" x14ac:dyDescent="0.2">
      <c r="A14" s="112"/>
      <c r="B14" s="113" t="s">
        <v>793</v>
      </c>
      <c r="C14" s="17"/>
      <c r="D14" s="50"/>
      <c r="E14" s="17"/>
      <c r="F14" s="50"/>
      <c r="G14" s="17"/>
      <c r="H14" s="50"/>
      <c r="I14" s="17"/>
      <c r="J14" s="50"/>
      <c r="K14" s="17"/>
      <c r="L14" s="50"/>
      <c r="M14" s="17"/>
      <c r="N14" s="50"/>
      <c r="O14" s="17"/>
    </row>
    <row r="15" spans="1:15" ht="66" customHeight="1" x14ac:dyDescent="0.2">
      <c r="A15" s="112"/>
      <c r="B15" s="113" t="s">
        <v>794</v>
      </c>
      <c r="C15" s="17"/>
      <c r="D15" s="59"/>
      <c r="E15" s="17"/>
      <c r="F15" s="59"/>
      <c r="G15" s="17"/>
      <c r="H15" s="59"/>
      <c r="I15" s="17"/>
      <c r="J15" s="59"/>
      <c r="K15" s="17"/>
      <c r="L15" s="59"/>
      <c r="M15" s="17"/>
      <c r="N15" s="59"/>
      <c r="O15" s="17"/>
    </row>
    <row r="16" spans="1:15" ht="13.5" customHeight="1" x14ac:dyDescent="0.2">
      <c r="A16" s="112"/>
      <c r="B16" s="113" t="s">
        <v>795</v>
      </c>
      <c r="C16" s="17"/>
      <c r="D16" s="58"/>
      <c r="E16" s="17"/>
      <c r="F16" s="58"/>
      <c r="G16" s="17"/>
      <c r="H16" s="58"/>
      <c r="I16" s="17"/>
      <c r="J16" s="58"/>
      <c r="K16" s="17"/>
      <c r="L16" s="58"/>
      <c r="M16" s="17"/>
      <c r="N16" s="58"/>
      <c r="O16" s="17"/>
    </row>
    <row r="17" spans="1:15" ht="51" x14ac:dyDescent="0.2">
      <c r="A17" s="112"/>
      <c r="B17" s="113" t="s">
        <v>796</v>
      </c>
      <c r="C17" s="17"/>
      <c r="D17" s="59"/>
      <c r="E17" s="17"/>
      <c r="F17" s="59"/>
      <c r="G17" s="17"/>
      <c r="H17" s="59"/>
      <c r="I17" s="17"/>
      <c r="J17" s="59"/>
      <c r="K17" s="17"/>
      <c r="L17" s="59"/>
      <c r="M17" s="17"/>
      <c r="N17" s="59"/>
      <c r="O17" s="17"/>
    </row>
    <row r="18" spans="1:15" ht="25.5" x14ac:dyDescent="0.2">
      <c r="A18" s="112"/>
      <c r="B18" s="113" t="s">
        <v>797</v>
      </c>
      <c r="C18" s="8"/>
      <c r="D18" s="59"/>
      <c r="E18" s="8"/>
      <c r="F18" s="59"/>
      <c r="G18" s="8"/>
      <c r="H18" s="59"/>
      <c r="I18" s="8"/>
      <c r="J18" s="59"/>
      <c r="K18" s="8"/>
      <c r="L18" s="59"/>
      <c r="M18" s="8"/>
      <c r="N18" s="59"/>
      <c r="O18" s="17"/>
    </row>
    <row r="19" spans="1:15" ht="63.75" x14ac:dyDescent="0.2">
      <c r="A19" s="112"/>
      <c r="B19" s="113" t="s">
        <v>798</v>
      </c>
      <c r="C19" s="17"/>
      <c r="D19" s="59"/>
      <c r="E19" s="17"/>
      <c r="F19" s="59"/>
      <c r="G19" s="17"/>
      <c r="H19" s="59"/>
      <c r="I19" s="17"/>
      <c r="J19" s="59"/>
      <c r="K19" s="17"/>
      <c r="L19" s="59"/>
      <c r="M19" s="17"/>
      <c r="N19" s="59"/>
      <c r="O19" s="17"/>
    </row>
    <row r="20" spans="1:15" ht="38.25" x14ac:dyDescent="0.2">
      <c r="A20" s="112"/>
      <c r="B20" s="113" t="s">
        <v>799</v>
      </c>
      <c r="C20" s="17"/>
      <c r="D20" s="59"/>
      <c r="E20" s="17"/>
      <c r="F20" s="59"/>
      <c r="G20" s="17"/>
      <c r="H20" s="59"/>
      <c r="I20" s="17"/>
      <c r="J20" s="59"/>
      <c r="K20" s="17"/>
      <c r="L20" s="59"/>
      <c r="M20" s="17"/>
      <c r="N20" s="59"/>
      <c r="O20" s="17"/>
    </row>
    <row r="21" spans="1:15" ht="51" x14ac:dyDescent="0.2">
      <c r="A21" s="112"/>
      <c r="B21" s="113" t="s">
        <v>800</v>
      </c>
      <c r="C21" s="17"/>
      <c r="D21" s="59"/>
      <c r="E21" s="17"/>
      <c r="F21" s="59"/>
      <c r="G21" s="17"/>
      <c r="H21" s="59"/>
      <c r="I21" s="17"/>
      <c r="J21" s="59"/>
      <c r="K21" s="17"/>
      <c r="L21" s="59"/>
      <c r="M21" s="17"/>
      <c r="N21" s="59"/>
      <c r="O21" s="17"/>
    </row>
    <row r="22" spans="1:15" ht="38.25" x14ac:dyDescent="0.2">
      <c r="A22" s="112"/>
      <c r="B22" s="113" t="s">
        <v>801</v>
      </c>
      <c r="C22" s="17"/>
      <c r="D22" s="59"/>
      <c r="E22" s="17"/>
      <c r="F22" s="59"/>
      <c r="G22" s="17"/>
      <c r="H22" s="59"/>
      <c r="I22" s="17"/>
      <c r="J22" s="59"/>
      <c r="K22" s="17"/>
      <c r="L22" s="59"/>
      <c r="M22" s="17"/>
      <c r="N22" s="59"/>
      <c r="O22" s="17"/>
    </row>
    <row r="23" spans="1:15" ht="25.5" x14ac:dyDescent="0.2">
      <c r="A23" s="112"/>
      <c r="B23" s="113" t="s">
        <v>802</v>
      </c>
      <c r="C23" s="17"/>
      <c r="D23" s="59"/>
      <c r="E23" s="17"/>
      <c r="F23" s="59"/>
      <c r="G23" s="17"/>
      <c r="H23" s="59"/>
      <c r="I23" s="17"/>
      <c r="J23" s="59"/>
      <c r="K23" s="17"/>
      <c r="L23" s="59"/>
      <c r="M23" s="17"/>
      <c r="N23" s="59"/>
      <c r="O23" s="17"/>
    </row>
    <row r="24" spans="1:15" ht="25.5" x14ac:dyDescent="0.2">
      <c r="A24" s="112"/>
      <c r="B24" s="113" t="s">
        <v>803</v>
      </c>
      <c r="C24" s="17"/>
      <c r="D24" s="59"/>
      <c r="E24" s="17"/>
      <c r="F24" s="59"/>
      <c r="G24" s="17"/>
      <c r="H24" s="59"/>
      <c r="I24" s="17"/>
      <c r="J24" s="59"/>
      <c r="K24" s="17"/>
      <c r="L24" s="59"/>
      <c r="M24" s="17"/>
      <c r="N24" s="59"/>
    </row>
    <row r="25" spans="1:15" ht="25.5" x14ac:dyDescent="0.2">
      <c r="A25" s="112"/>
      <c r="B25" s="113" t="s">
        <v>804</v>
      </c>
      <c r="C25" s="8"/>
      <c r="D25" s="59"/>
      <c r="E25" s="8"/>
      <c r="F25" s="59"/>
      <c r="G25" s="8"/>
      <c r="H25" s="59"/>
      <c r="I25" s="8"/>
      <c r="J25" s="59"/>
      <c r="K25" s="8"/>
      <c r="L25" s="59"/>
      <c r="M25" s="8"/>
      <c r="N25" s="59"/>
      <c r="O25" s="17"/>
    </row>
    <row r="26" spans="1:15" ht="25.5" x14ac:dyDescent="0.2">
      <c r="A26" s="112"/>
      <c r="B26" s="113" t="s">
        <v>805</v>
      </c>
      <c r="C26" s="17"/>
      <c r="D26" s="59"/>
      <c r="E26" s="17"/>
      <c r="F26" s="59"/>
      <c r="G26" s="17"/>
      <c r="H26" s="59"/>
      <c r="I26" s="17"/>
      <c r="J26" s="59"/>
      <c r="K26" s="17"/>
      <c r="L26" s="59"/>
      <c r="M26" s="17"/>
      <c r="N26" s="59"/>
      <c r="O26" s="17"/>
    </row>
    <row r="27" spans="1:15" x14ac:dyDescent="0.2">
      <c r="A27" s="88" t="s">
        <v>806</v>
      </c>
      <c r="B27" s="87"/>
      <c r="C27" s="14"/>
      <c r="D27" s="36">
        <f>SUM(C28:C32)/(COUNTIF(C28:C32,"&gt;0")+0.00000001)</f>
        <v>0</v>
      </c>
      <c r="E27" s="14"/>
      <c r="F27" s="36">
        <f>SUM(E28:E32)/(COUNTIF(E28:E32,"&gt;0")+0.00000001)</f>
        <v>0</v>
      </c>
      <c r="G27" s="14"/>
      <c r="H27" s="36">
        <f>SUM(G28:G32)/(COUNTIF(G28:G32,"&gt;0")+0.00000001)</f>
        <v>0</v>
      </c>
      <c r="I27" s="14"/>
      <c r="J27" s="36">
        <f>SUM(I28:I32)/(COUNTIF(I28:I32,"&gt;0")+0.00000001)</f>
        <v>0</v>
      </c>
      <c r="K27" s="14"/>
      <c r="L27" s="36">
        <f>SUM(K28:K32)/(COUNTIF(K28:K32,"&gt;0")+0.00000001)</f>
        <v>0</v>
      </c>
      <c r="M27" s="14"/>
      <c r="N27" s="36">
        <f>SUM(M28:M32)/(COUNTIF(M28:M32,"&gt;0")+0.00000001)</f>
        <v>0</v>
      </c>
      <c r="O27" s="17"/>
    </row>
    <row r="28" spans="1:15" x14ac:dyDescent="0.2">
      <c r="A28" s="88"/>
      <c r="B28" s="87" t="s">
        <v>807</v>
      </c>
      <c r="C28" s="17"/>
      <c r="D28" s="59"/>
      <c r="E28" s="17"/>
      <c r="F28" s="59"/>
      <c r="G28" s="17"/>
      <c r="H28" s="59"/>
      <c r="I28" s="17"/>
      <c r="J28" s="59"/>
      <c r="K28" s="17"/>
      <c r="L28" s="59"/>
      <c r="M28" s="17"/>
      <c r="N28" s="59"/>
      <c r="O28" s="17"/>
    </row>
    <row r="29" spans="1:15" ht="25.5" x14ac:dyDescent="0.2">
      <c r="A29" s="88"/>
      <c r="B29" s="87" t="s">
        <v>808</v>
      </c>
      <c r="C29" s="17"/>
      <c r="D29" s="59"/>
      <c r="E29" s="17"/>
      <c r="F29" s="59"/>
      <c r="G29" s="17"/>
      <c r="H29" s="59"/>
      <c r="I29" s="17"/>
      <c r="J29" s="59"/>
      <c r="K29" s="17"/>
      <c r="L29" s="59"/>
      <c r="M29" s="17"/>
      <c r="N29" s="59"/>
      <c r="O29" s="17"/>
    </row>
    <row r="30" spans="1:15" ht="25.5" x14ac:dyDescent="0.2">
      <c r="A30" s="88"/>
      <c r="B30" s="87" t="s">
        <v>809</v>
      </c>
      <c r="C30" s="17"/>
      <c r="D30" s="50"/>
      <c r="E30" s="17"/>
      <c r="F30" s="50"/>
      <c r="G30" s="17"/>
      <c r="H30" s="50"/>
      <c r="I30" s="17"/>
      <c r="J30" s="50"/>
      <c r="K30" s="17"/>
      <c r="L30" s="50"/>
      <c r="M30" s="17"/>
      <c r="N30" s="50"/>
      <c r="O30" s="17"/>
    </row>
    <row r="31" spans="1:15" ht="25.5" x14ac:dyDescent="0.2">
      <c r="A31" s="88"/>
      <c r="B31" s="87" t="s">
        <v>810</v>
      </c>
      <c r="C31" s="8"/>
      <c r="D31" s="59"/>
      <c r="E31" s="8"/>
      <c r="F31" s="59"/>
      <c r="G31" s="8"/>
      <c r="H31" s="59"/>
      <c r="I31" s="8"/>
      <c r="J31" s="59"/>
      <c r="K31" s="8"/>
      <c r="L31" s="59"/>
      <c r="M31" s="8"/>
      <c r="N31" s="59"/>
      <c r="O31" s="17"/>
    </row>
    <row r="32" spans="1:15" ht="25.5" x14ac:dyDescent="0.2">
      <c r="A32" s="112"/>
      <c r="B32" s="87" t="s">
        <v>811</v>
      </c>
      <c r="C32" s="17"/>
      <c r="D32" s="59"/>
      <c r="E32" s="17"/>
      <c r="F32" s="59"/>
      <c r="G32" s="17"/>
      <c r="H32" s="59"/>
      <c r="I32" s="17"/>
      <c r="J32" s="59"/>
      <c r="K32" s="17"/>
      <c r="L32" s="59"/>
      <c r="M32" s="17"/>
      <c r="N32" s="59"/>
      <c r="O32" s="17"/>
    </row>
    <row r="33" spans="1:15" x14ac:dyDescent="0.2">
      <c r="A33" s="88" t="s">
        <v>47</v>
      </c>
      <c r="B33" s="87"/>
      <c r="C33" s="14"/>
      <c r="D33" s="36">
        <f>SUM(C34:C37)/(COUNTIF(C34:C37,"&gt;0")+0.00000001)</f>
        <v>0</v>
      </c>
      <c r="E33" s="14"/>
      <c r="F33" s="36">
        <f>SUM(E34:E37)/(COUNTIF(E34:E37,"&gt;0")+0.00000001)</f>
        <v>0</v>
      </c>
      <c r="G33" s="14"/>
      <c r="H33" s="36">
        <f>SUM(G34:G37)/(COUNTIF(G34:G37,"&gt;0")+0.00000001)</f>
        <v>0</v>
      </c>
      <c r="I33" s="14"/>
      <c r="J33" s="36">
        <f>SUM(I34:I37)/(COUNTIF(I34:I37,"&gt;0")+0.00000001)</f>
        <v>0</v>
      </c>
      <c r="K33" s="14"/>
      <c r="L33" s="36">
        <f>SUM(K34:K37)/(COUNTIF(K34:K37,"&gt;0")+0.00000001)</f>
        <v>0</v>
      </c>
      <c r="M33" s="14"/>
      <c r="N33" s="36">
        <f>SUM(M34:M37)/(COUNTIF(M34:M37,"&gt;0")+0.00000001)</f>
        <v>0</v>
      </c>
      <c r="O33" s="17"/>
    </row>
    <row r="34" spans="1:15" ht="25.5" x14ac:dyDescent="0.2">
      <c r="A34" s="88"/>
      <c r="B34" s="87" t="s">
        <v>812</v>
      </c>
      <c r="C34" s="17"/>
      <c r="D34" s="59"/>
      <c r="E34" s="17"/>
      <c r="F34" s="59"/>
      <c r="G34" s="17"/>
      <c r="H34" s="59"/>
      <c r="I34" s="17"/>
      <c r="J34" s="59"/>
      <c r="K34" s="17"/>
      <c r="L34" s="59"/>
      <c r="M34" s="17"/>
      <c r="N34" s="59"/>
      <c r="O34" s="17"/>
    </row>
    <row r="35" spans="1:15" ht="25.5" x14ac:dyDescent="0.2">
      <c r="A35" s="88"/>
      <c r="B35" s="87" t="s">
        <v>813</v>
      </c>
      <c r="C35" s="17"/>
      <c r="D35" s="50"/>
      <c r="E35" s="17"/>
      <c r="F35" s="50"/>
      <c r="G35" s="17"/>
      <c r="H35" s="50"/>
      <c r="I35" s="17"/>
      <c r="J35" s="50"/>
      <c r="K35" s="17"/>
      <c r="L35" s="50"/>
      <c r="M35" s="17"/>
      <c r="N35" s="50"/>
      <c r="O35" s="17"/>
    </row>
    <row r="36" spans="1:15" ht="25.5" x14ac:dyDescent="0.2">
      <c r="A36" s="88"/>
      <c r="B36" s="87" t="s">
        <v>814</v>
      </c>
      <c r="C36" s="17"/>
      <c r="D36" s="59"/>
      <c r="E36" s="17"/>
      <c r="F36" s="59"/>
      <c r="G36" s="17"/>
      <c r="H36" s="59"/>
      <c r="I36" s="17"/>
      <c r="J36" s="59"/>
      <c r="K36" s="17"/>
      <c r="L36" s="59"/>
      <c r="M36" s="17"/>
      <c r="N36" s="59"/>
      <c r="O36" s="17"/>
    </row>
    <row r="37" spans="1:15" ht="25.5" customHeight="1" x14ac:dyDescent="0.2">
      <c r="A37" s="88"/>
      <c r="B37" s="87" t="s">
        <v>815</v>
      </c>
      <c r="C37" s="17"/>
      <c r="D37" s="59"/>
      <c r="E37" s="17"/>
      <c r="F37" s="59"/>
      <c r="G37" s="17"/>
      <c r="H37" s="59"/>
      <c r="I37" s="17"/>
      <c r="J37" s="59"/>
      <c r="K37" s="17"/>
      <c r="L37" s="59"/>
      <c r="M37" s="17"/>
      <c r="N37" s="59"/>
      <c r="O37" s="17"/>
    </row>
    <row r="38" spans="1:15" x14ac:dyDescent="0.2">
      <c r="A38" s="111" t="s">
        <v>1049</v>
      </c>
      <c r="B38" s="94"/>
      <c r="C38" s="14"/>
      <c r="D38" s="36">
        <f>SUM(C39:C44)/(COUNTIF(C39:C44,"&gt;0")+0.00000001)</f>
        <v>0</v>
      </c>
      <c r="E38" s="14"/>
      <c r="F38" s="36">
        <f>SUM(E39:E41)/(COUNTIF(E39:E41,"&gt;0")+0.00000001)</f>
        <v>0</v>
      </c>
      <c r="G38" s="14"/>
      <c r="H38" s="36">
        <f>SUM(G39:G41)/(COUNTIF(G39:G41,"&gt;0")+0.00000001)</f>
        <v>0</v>
      </c>
      <c r="I38" s="14"/>
      <c r="J38" s="36">
        <f>SUM(I39:I41)/(COUNTIF(I39:I41,"&gt;0")+0.00000001)</f>
        <v>0</v>
      </c>
      <c r="K38" s="14"/>
      <c r="L38" s="36">
        <f>SUM(K39:K41)/(COUNTIF(K39:K41,"&gt;0")+0.00000001)</f>
        <v>0</v>
      </c>
      <c r="M38" s="14"/>
      <c r="N38" s="36">
        <f>SUM(M39:M41)/(COUNTIF(M39:M41,"&gt;0")+0.00000001)</f>
        <v>0</v>
      </c>
      <c r="O38" s="17"/>
    </row>
    <row r="39" spans="1:15" x14ac:dyDescent="0.2">
      <c r="A39" s="111"/>
      <c r="B39" s="87" t="s">
        <v>106</v>
      </c>
      <c r="C39" s="17"/>
      <c r="D39" s="59"/>
      <c r="E39" s="17"/>
      <c r="F39" s="59"/>
      <c r="G39" s="17"/>
      <c r="H39" s="59"/>
      <c r="I39" s="17"/>
      <c r="J39" s="59"/>
      <c r="K39" s="17"/>
      <c r="L39" s="59"/>
      <c r="M39" s="17"/>
      <c r="N39" s="59"/>
      <c r="O39" s="17"/>
    </row>
    <row r="40" spans="1:15" ht="12.75" customHeight="1" x14ac:dyDescent="0.2">
      <c r="A40" s="111"/>
      <c r="B40" s="87" t="s">
        <v>107</v>
      </c>
      <c r="C40" s="17"/>
      <c r="D40" s="50"/>
      <c r="E40" s="17"/>
      <c r="F40" s="50"/>
      <c r="G40" s="17"/>
      <c r="H40" s="50"/>
      <c r="I40" s="17"/>
      <c r="J40" s="50"/>
      <c r="K40" s="17"/>
      <c r="L40" s="50"/>
      <c r="M40" s="17"/>
      <c r="N40" s="50"/>
      <c r="O40" s="17"/>
    </row>
    <row r="41" spans="1:15" ht="24.75" customHeight="1" x14ac:dyDescent="0.2">
      <c r="A41" s="93"/>
      <c r="B41" s="95" t="s">
        <v>1050</v>
      </c>
      <c r="C41" s="17"/>
      <c r="D41" s="59"/>
      <c r="E41" s="17"/>
      <c r="F41" s="59"/>
      <c r="G41" s="17"/>
      <c r="H41" s="59"/>
      <c r="I41" s="17"/>
      <c r="J41" s="59"/>
      <c r="K41" s="17"/>
      <c r="L41" s="59"/>
      <c r="M41" s="17"/>
      <c r="N41" s="59"/>
      <c r="O41" s="17"/>
    </row>
    <row r="42" spans="1:15" ht="25.5" x14ac:dyDescent="0.2">
      <c r="A42" s="93"/>
      <c r="B42" s="95" t="s">
        <v>1051</v>
      </c>
      <c r="C42" s="17"/>
      <c r="D42" s="59"/>
      <c r="E42" s="17"/>
      <c r="F42" s="59"/>
      <c r="G42" s="17"/>
      <c r="H42" s="59"/>
      <c r="I42" s="17"/>
      <c r="J42" s="59"/>
      <c r="K42" s="17"/>
      <c r="L42" s="59"/>
      <c r="M42" s="17"/>
      <c r="N42" s="59"/>
      <c r="O42" s="17"/>
    </row>
    <row r="43" spans="1:15" ht="25.5" x14ac:dyDescent="0.2">
      <c r="A43" s="93"/>
      <c r="B43" s="94" t="s">
        <v>108</v>
      </c>
      <c r="C43" s="8"/>
      <c r="D43" s="59"/>
      <c r="E43" s="8"/>
      <c r="F43" s="59"/>
      <c r="G43" s="8"/>
      <c r="H43" s="59"/>
      <c r="I43" s="8"/>
      <c r="J43" s="59"/>
      <c r="K43" s="8"/>
      <c r="L43" s="59"/>
      <c r="M43" s="8"/>
      <c r="N43" s="59"/>
    </row>
    <row r="44" spans="1:15" ht="15" customHeight="1" x14ac:dyDescent="0.2">
      <c r="A44" s="93"/>
      <c r="B44" s="94" t="s">
        <v>109</v>
      </c>
      <c r="C44" s="17"/>
      <c r="D44" s="59"/>
      <c r="E44" s="17"/>
      <c r="F44" s="59"/>
      <c r="G44" s="17"/>
      <c r="H44" s="59"/>
      <c r="I44" s="17"/>
      <c r="J44" s="59"/>
      <c r="K44" s="17"/>
      <c r="L44" s="59"/>
      <c r="M44" s="17"/>
      <c r="N44" s="59"/>
      <c r="O44" s="17"/>
    </row>
    <row r="45" spans="1:15" x14ac:dyDescent="0.2">
      <c r="A45" s="111" t="s">
        <v>1052</v>
      </c>
      <c r="B45" s="95"/>
      <c r="C45" s="14"/>
      <c r="D45" s="36">
        <f>SUM(C46:C57)/(COUNTIF(C46:C57,"&gt;0")+0.00000001)</f>
        <v>0</v>
      </c>
      <c r="E45" s="14"/>
      <c r="F45" s="36">
        <f>SUM(E46:E60)/(COUNTIF(E46:E60,"&gt;0")+0.00000001)</f>
        <v>0</v>
      </c>
      <c r="G45" s="14"/>
      <c r="H45" s="36">
        <f>SUM(G46:G60)/(COUNTIF(G46:G60,"&gt;0")+0.00000001)</f>
        <v>0</v>
      </c>
      <c r="I45" s="14"/>
      <c r="J45" s="36">
        <f>SUM(I46:I60)/(COUNTIF(I46:I60,"&gt;0")+0.00000001)</f>
        <v>0</v>
      </c>
      <c r="K45" s="14"/>
      <c r="L45" s="36">
        <f>SUM(K46:K60)/(COUNTIF(K46:K60,"&gt;0")+0.00000001)</f>
        <v>0</v>
      </c>
      <c r="M45" s="14"/>
      <c r="N45" s="36">
        <f>SUM(M46:M60)/(COUNTIF(M46:M60,"&gt;0")+0.00000001)</f>
        <v>0</v>
      </c>
      <c r="O45" s="17"/>
    </row>
    <row r="46" spans="1:15" x14ac:dyDescent="0.2">
      <c r="A46" s="93"/>
      <c r="B46" s="94" t="s">
        <v>1053</v>
      </c>
      <c r="C46" s="17"/>
      <c r="D46" s="50"/>
      <c r="E46" s="17"/>
      <c r="F46" s="50"/>
      <c r="G46" s="17"/>
      <c r="H46" s="50"/>
      <c r="I46" s="17"/>
      <c r="J46" s="50"/>
      <c r="K46" s="17"/>
      <c r="L46" s="50"/>
      <c r="M46" s="17"/>
      <c r="N46" s="50"/>
      <c r="O46" s="17"/>
    </row>
    <row r="47" spans="1:15" ht="25.5" x14ac:dyDescent="0.2">
      <c r="A47" s="93"/>
      <c r="B47" s="87" t="s">
        <v>1054</v>
      </c>
      <c r="C47" s="17"/>
      <c r="D47" s="59"/>
      <c r="E47" s="17"/>
      <c r="F47" s="59"/>
      <c r="G47" s="17"/>
      <c r="H47" s="59"/>
      <c r="I47" s="17"/>
      <c r="J47" s="59"/>
      <c r="K47" s="17"/>
      <c r="L47" s="59"/>
      <c r="M47" s="17"/>
      <c r="N47" s="59"/>
      <c r="O47" s="17"/>
    </row>
    <row r="48" spans="1:15" ht="27" customHeight="1" x14ac:dyDescent="0.2">
      <c r="A48" s="93"/>
      <c r="B48" s="87" t="s">
        <v>1055</v>
      </c>
      <c r="C48" s="17"/>
      <c r="D48" s="59"/>
      <c r="E48" s="17"/>
      <c r="F48" s="59"/>
      <c r="G48" s="17"/>
      <c r="H48" s="59"/>
      <c r="I48" s="17"/>
      <c r="J48" s="59"/>
      <c r="K48" s="17"/>
      <c r="L48" s="59"/>
      <c r="M48" s="17"/>
      <c r="N48" s="59"/>
      <c r="O48" s="17"/>
    </row>
    <row r="49" spans="1:15" ht="27" customHeight="1" x14ac:dyDescent="0.2">
      <c r="A49" s="93"/>
      <c r="B49" s="87" t="s">
        <v>1056</v>
      </c>
      <c r="C49" s="17"/>
      <c r="D49" s="59"/>
      <c r="E49" s="17"/>
      <c r="F49" s="59"/>
      <c r="G49" s="17"/>
      <c r="H49" s="59"/>
      <c r="I49" s="17"/>
      <c r="J49" s="59"/>
      <c r="K49" s="17"/>
      <c r="L49" s="59"/>
      <c r="M49" s="17"/>
      <c r="N49" s="59"/>
      <c r="O49" s="17"/>
    </row>
    <row r="50" spans="1:15" ht="26.25" customHeight="1" x14ac:dyDescent="0.2">
      <c r="A50" s="93"/>
      <c r="B50" s="87" t="s">
        <v>1057</v>
      </c>
      <c r="C50" s="17"/>
      <c r="D50" s="59"/>
      <c r="E50" s="17"/>
      <c r="F50" s="59"/>
      <c r="G50" s="17"/>
      <c r="H50" s="59"/>
      <c r="I50" s="17"/>
      <c r="J50" s="59"/>
      <c r="K50" s="17"/>
      <c r="L50" s="59"/>
      <c r="M50" s="17"/>
      <c r="N50" s="59"/>
      <c r="O50" s="17"/>
    </row>
    <row r="51" spans="1:15" ht="13.5" customHeight="1" x14ac:dyDescent="0.2">
      <c r="A51" s="93"/>
      <c r="B51" s="87" t="s">
        <v>1058</v>
      </c>
      <c r="C51" s="17"/>
      <c r="D51" s="59"/>
      <c r="E51" s="17"/>
      <c r="F51" s="59"/>
      <c r="G51" s="17"/>
      <c r="H51" s="59"/>
      <c r="I51" s="17"/>
      <c r="J51" s="59"/>
      <c r="K51" s="17"/>
      <c r="L51" s="59"/>
      <c r="M51" s="17"/>
      <c r="N51" s="59"/>
      <c r="O51" s="17"/>
    </row>
    <row r="52" spans="1:15" ht="25.5" x14ac:dyDescent="0.2">
      <c r="A52" s="93"/>
      <c r="B52" s="87" t="s">
        <v>1059</v>
      </c>
      <c r="C52" s="17"/>
      <c r="D52" s="59"/>
      <c r="E52" s="17"/>
      <c r="F52" s="59"/>
      <c r="G52" s="17"/>
      <c r="H52" s="59"/>
      <c r="I52" s="17"/>
      <c r="J52" s="59"/>
      <c r="K52" s="17"/>
      <c r="L52" s="59"/>
      <c r="M52" s="17"/>
      <c r="N52" s="59"/>
      <c r="O52" s="17"/>
    </row>
    <row r="53" spans="1:15" ht="25.5" x14ac:dyDescent="0.2">
      <c r="A53" s="93"/>
      <c r="B53" s="87" t="s">
        <v>1060</v>
      </c>
      <c r="C53" s="17"/>
      <c r="D53" s="59"/>
      <c r="E53" s="17"/>
      <c r="F53" s="59"/>
      <c r="G53" s="17"/>
      <c r="H53" s="59"/>
      <c r="I53" s="17"/>
      <c r="J53" s="59"/>
      <c r="K53" s="17"/>
      <c r="L53" s="59"/>
      <c r="M53" s="17"/>
      <c r="N53" s="59"/>
      <c r="O53" s="17"/>
    </row>
    <row r="54" spans="1:15" ht="14.25" customHeight="1" x14ac:dyDescent="0.2">
      <c r="A54" s="93"/>
      <c r="B54" s="87" t="s">
        <v>1061</v>
      </c>
      <c r="C54" s="17"/>
      <c r="D54" s="59"/>
      <c r="E54" s="17"/>
      <c r="F54" s="59"/>
      <c r="G54" s="17"/>
      <c r="H54" s="59"/>
      <c r="I54" s="17"/>
      <c r="J54" s="59"/>
      <c r="K54" s="17"/>
      <c r="L54" s="59"/>
      <c r="M54" s="17"/>
      <c r="N54" s="59"/>
      <c r="O54" s="17"/>
    </row>
    <row r="55" spans="1:15" ht="15" customHeight="1" x14ac:dyDescent="0.2">
      <c r="A55" s="93"/>
      <c r="B55" s="87" t="s">
        <v>1062</v>
      </c>
      <c r="C55" s="17"/>
      <c r="D55" s="59"/>
      <c r="E55" s="17"/>
      <c r="F55" s="59"/>
      <c r="G55" s="17"/>
      <c r="H55" s="59"/>
      <c r="I55" s="17"/>
      <c r="J55" s="59"/>
      <c r="K55" s="17"/>
      <c r="L55" s="59"/>
      <c r="M55" s="17"/>
      <c r="N55" s="59"/>
      <c r="O55" s="17"/>
    </row>
    <row r="56" spans="1:15" ht="25.5" x14ac:dyDescent="0.2">
      <c r="A56" s="93"/>
      <c r="B56" s="87" t="s">
        <v>1063</v>
      </c>
      <c r="C56" s="17"/>
      <c r="D56" s="59"/>
      <c r="E56" s="17"/>
      <c r="F56" s="59"/>
      <c r="G56" s="17"/>
      <c r="H56" s="59"/>
      <c r="I56" s="17"/>
      <c r="J56" s="59"/>
      <c r="K56" s="17"/>
      <c r="L56" s="59"/>
      <c r="M56" s="17"/>
      <c r="N56" s="59"/>
      <c r="O56" s="17"/>
    </row>
    <row r="57" spans="1:15" ht="25.5" x14ac:dyDescent="0.2">
      <c r="A57" s="93"/>
      <c r="B57" s="87" t="s">
        <v>1064</v>
      </c>
      <c r="C57" s="17"/>
      <c r="D57" s="59"/>
      <c r="E57" s="17"/>
      <c r="F57" s="59"/>
      <c r="G57" s="17"/>
      <c r="H57" s="59"/>
      <c r="I57" s="17"/>
      <c r="J57" s="59"/>
      <c r="K57" s="17"/>
      <c r="L57" s="59"/>
      <c r="M57" s="17"/>
      <c r="N57" s="59"/>
      <c r="O57" s="17"/>
    </row>
    <row r="58" spans="1:15" x14ac:dyDescent="0.2">
      <c r="A58" s="111" t="s">
        <v>1065</v>
      </c>
      <c r="B58" s="95"/>
      <c r="C58" s="14"/>
      <c r="D58" s="36">
        <f>SUM(C59:C70)/(COUNTIF(C59:C70,"&gt;0")+0.00000001)</f>
        <v>0</v>
      </c>
      <c r="E58" s="14"/>
      <c r="F58" s="36">
        <f>SUM(E59:E76)/(COUNTIF(E59:E76,"&gt;0")+0.00000001)</f>
        <v>0</v>
      </c>
      <c r="G58" s="14"/>
      <c r="H58" s="36">
        <f>SUM(G59:G76)/(COUNTIF(G59:G76,"&gt;0")+0.00000001)</f>
        <v>0</v>
      </c>
      <c r="I58" s="14"/>
      <c r="J58" s="36">
        <f>SUM(I59:I76)/(COUNTIF(I59:I76,"&gt;0")+0.00000001)</f>
        <v>0</v>
      </c>
      <c r="K58" s="14"/>
      <c r="L58" s="36">
        <f>SUM(K59:K76)/(COUNTIF(K59:K76,"&gt;0")+0.00000001)</f>
        <v>0</v>
      </c>
      <c r="M58" s="14"/>
      <c r="N58" s="36">
        <f>SUM(M59:M76)/(COUNTIF(M59:M76,"&gt;0")+0.00000001)</f>
        <v>0</v>
      </c>
      <c r="O58" s="17"/>
    </row>
    <row r="59" spans="1:15" ht="15" customHeight="1" x14ac:dyDescent="0.2">
      <c r="A59" s="93"/>
      <c r="B59" s="94" t="s">
        <v>1066</v>
      </c>
      <c r="C59" s="17"/>
      <c r="D59" s="59"/>
      <c r="E59" s="17"/>
      <c r="F59" s="59"/>
      <c r="G59" s="17"/>
      <c r="H59" s="59"/>
      <c r="I59" s="17"/>
      <c r="J59" s="59"/>
      <c r="K59" s="17"/>
      <c r="L59" s="59"/>
      <c r="M59" s="17"/>
      <c r="N59" s="59"/>
      <c r="O59" s="17"/>
    </row>
    <row r="60" spans="1:15" ht="27" customHeight="1" x14ac:dyDescent="0.2">
      <c r="A60" s="93"/>
      <c r="B60" s="87" t="s">
        <v>1067</v>
      </c>
      <c r="C60" s="17"/>
      <c r="D60" s="59"/>
      <c r="E60" s="17"/>
      <c r="F60" s="59"/>
      <c r="G60" s="17"/>
      <c r="H60" s="59"/>
      <c r="I60" s="17"/>
      <c r="J60" s="59"/>
      <c r="K60" s="17"/>
      <c r="L60" s="59"/>
      <c r="M60" s="17"/>
      <c r="N60" s="59"/>
      <c r="O60" s="17"/>
    </row>
    <row r="61" spans="1:15" ht="25.5" x14ac:dyDescent="0.2">
      <c r="A61" s="93"/>
      <c r="B61" s="87" t="s">
        <v>1068</v>
      </c>
      <c r="C61" s="17"/>
      <c r="D61" s="50"/>
      <c r="E61" s="17"/>
      <c r="F61" s="50"/>
      <c r="G61" s="17"/>
      <c r="H61" s="50"/>
      <c r="I61" s="17"/>
      <c r="J61" s="50"/>
      <c r="K61" s="17"/>
      <c r="L61" s="50"/>
      <c r="M61" s="17"/>
      <c r="N61" s="50"/>
      <c r="O61" s="17"/>
    </row>
    <row r="62" spans="1:15" ht="25.5" x14ac:dyDescent="0.2">
      <c r="A62" s="93"/>
      <c r="B62" s="87" t="s">
        <v>1069</v>
      </c>
      <c r="C62" s="17"/>
      <c r="D62" s="59"/>
      <c r="E62" s="17"/>
      <c r="F62" s="59"/>
      <c r="G62" s="17"/>
      <c r="H62" s="59"/>
      <c r="I62" s="17"/>
      <c r="J62" s="59"/>
      <c r="K62" s="17"/>
      <c r="L62" s="59"/>
      <c r="M62" s="17"/>
      <c r="N62" s="59"/>
      <c r="O62" s="17"/>
    </row>
    <row r="63" spans="1:15" ht="25.5" x14ac:dyDescent="0.2">
      <c r="A63" s="93"/>
      <c r="B63" s="94" t="s">
        <v>1070</v>
      </c>
      <c r="C63" s="17"/>
      <c r="D63" s="59"/>
      <c r="E63" s="17"/>
      <c r="F63" s="59"/>
      <c r="G63" s="17"/>
      <c r="H63" s="59"/>
      <c r="I63" s="17"/>
      <c r="J63" s="59"/>
      <c r="K63" s="17"/>
      <c r="L63" s="59"/>
      <c r="M63" s="17"/>
      <c r="N63" s="59"/>
      <c r="O63" s="17"/>
    </row>
    <row r="64" spans="1:15" ht="25.5" x14ac:dyDescent="0.2">
      <c r="A64" s="93"/>
      <c r="B64" s="94" t="s">
        <v>1071</v>
      </c>
      <c r="C64" s="17"/>
      <c r="D64" s="59"/>
      <c r="E64" s="17"/>
      <c r="F64" s="59"/>
      <c r="G64" s="17"/>
      <c r="H64" s="59"/>
      <c r="I64" s="17"/>
      <c r="J64" s="59"/>
      <c r="K64" s="17"/>
      <c r="L64" s="59"/>
      <c r="M64" s="17"/>
      <c r="N64" s="59"/>
      <c r="O64" s="17"/>
    </row>
    <row r="65" spans="1:15" ht="25.5" x14ac:dyDescent="0.2">
      <c r="A65" s="93"/>
      <c r="B65" s="87" t="s">
        <v>1072</v>
      </c>
      <c r="C65" s="17"/>
      <c r="D65" s="59"/>
      <c r="E65" s="17"/>
      <c r="F65" s="59"/>
      <c r="G65" s="17"/>
      <c r="H65" s="59"/>
      <c r="I65" s="17"/>
      <c r="J65" s="59"/>
      <c r="K65" s="17"/>
      <c r="L65" s="59"/>
      <c r="M65" s="17"/>
      <c r="N65" s="59"/>
      <c r="O65" s="17"/>
    </row>
    <row r="66" spans="1:15" ht="25.5" x14ac:dyDescent="0.2">
      <c r="A66" s="93"/>
      <c r="B66" s="87" t="s">
        <v>1073</v>
      </c>
      <c r="C66" s="17"/>
      <c r="D66" s="59"/>
      <c r="E66" s="17"/>
      <c r="F66" s="59"/>
      <c r="G66" s="17"/>
      <c r="H66" s="59"/>
      <c r="I66" s="17"/>
      <c r="J66" s="59"/>
      <c r="K66" s="17"/>
      <c r="L66" s="59"/>
      <c r="M66" s="17"/>
      <c r="N66" s="59"/>
      <c r="O66" s="17"/>
    </row>
    <row r="67" spans="1:15" ht="25.5" x14ac:dyDescent="0.2">
      <c r="A67" s="93"/>
      <c r="B67" s="87" t="s">
        <v>1074</v>
      </c>
      <c r="C67" s="17"/>
      <c r="D67" s="59"/>
      <c r="E67" s="17"/>
      <c r="F67" s="59"/>
      <c r="G67" s="17"/>
      <c r="H67" s="59"/>
      <c r="I67" s="17"/>
      <c r="J67" s="59"/>
      <c r="K67" s="17"/>
      <c r="L67" s="59"/>
      <c r="M67" s="17"/>
      <c r="N67" s="59"/>
      <c r="O67" s="17"/>
    </row>
    <row r="68" spans="1:15" ht="25.5" x14ac:dyDescent="0.2">
      <c r="A68" s="93"/>
      <c r="B68" s="87" t="s">
        <v>1075</v>
      </c>
      <c r="C68" s="17"/>
      <c r="D68" s="59"/>
      <c r="E68" s="17"/>
      <c r="F68" s="59"/>
      <c r="G68" s="17"/>
      <c r="H68" s="59"/>
      <c r="I68" s="17"/>
      <c r="J68" s="59"/>
      <c r="K68" s="17"/>
      <c r="L68" s="59"/>
      <c r="M68" s="17"/>
      <c r="N68" s="59"/>
      <c r="O68" s="17"/>
    </row>
    <row r="69" spans="1:15" ht="25.5" x14ac:dyDescent="0.2">
      <c r="A69" s="93"/>
      <c r="B69" s="87" t="s">
        <v>1076</v>
      </c>
      <c r="C69" s="17"/>
      <c r="D69" s="59"/>
      <c r="E69" s="17"/>
      <c r="F69" s="59"/>
      <c r="G69" s="17"/>
      <c r="H69" s="59"/>
      <c r="I69" s="17"/>
      <c r="J69" s="59"/>
      <c r="K69" s="17"/>
      <c r="L69" s="59"/>
      <c r="M69" s="17"/>
      <c r="N69" s="59"/>
      <c r="O69" s="17"/>
    </row>
    <row r="70" spans="1:15" ht="27.75" customHeight="1" x14ac:dyDescent="0.2">
      <c r="A70" s="93"/>
      <c r="B70" s="87" t="s">
        <v>1077</v>
      </c>
      <c r="C70" s="17"/>
      <c r="D70" s="59"/>
      <c r="E70" s="17"/>
      <c r="F70" s="59"/>
      <c r="G70" s="17"/>
      <c r="H70" s="59"/>
      <c r="I70" s="17"/>
      <c r="J70" s="59"/>
      <c r="K70" s="17"/>
      <c r="L70" s="59"/>
      <c r="M70" s="17"/>
      <c r="N70" s="59"/>
      <c r="O70" s="17"/>
    </row>
    <row r="71" spans="1:15" x14ac:dyDescent="0.2">
      <c r="A71" s="111" t="s">
        <v>1078</v>
      </c>
      <c r="B71" s="95"/>
      <c r="C71" s="14"/>
      <c r="D71" s="36">
        <f>SUM(C72:C83)/(COUNTIF(C72:C83,"&gt;0")+0.00000001)</f>
        <v>0</v>
      </c>
      <c r="E71" s="14"/>
      <c r="F71" s="36">
        <f>SUM(E72:E92)/(COUNTIF(E72:E92,"&gt;0")+0.00000001)</f>
        <v>0</v>
      </c>
      <c r="G71" s="14"/>
      <c r="H71" s="36">
        <f>SUM(G72:G92)/(COUNTIF(G72:G92,"&gt;0")+0.00000001)</f>
        <v>0</v>
      </c>
      <c r="I71" s="14"/>
      <c r="J71" s="36">
        <f>SUM(I72:I92)/(COUNTIF(I72:I92,"&gt;0")+0.00000001)</f>
        <v>0</v>
      </c>
      <c r="K71" s="14"/>
      <c r="L71" s="36">
        <f>SUM(K72:K92)/(COUNTIF(K72:K92,"&gt;0")+0.00000001)</f>
        <v>0</v>
      </c>
      <c r="M71" s="14"/>
      <c r="N71" s="36">
        <f>SUM(M72:M92)/(COUNTIF(M72:M92,"&gt;0")+0.00000001)</f>
        <v>0</v>
      </c>
      <c r="O71" s="17"/>
    </row>
    <row r="72" spans="1:15" ht="14.25" customHeight="1" x14ac:dyDescent="0.2">
      <c r="A72" s="93"/>
      <c r="B72" s="94" t="s">
        <v>1079</v>
      </c>
      <c r="C72" s="17"/>
      <c r="D72" s="59"/>
      <c r="E72" s="17"/>
      <c r="F72" s="59"/>
      <c r="G72" s="17"/>
      <c r="H72" s="59"/>
      <c r="I72" s="17"/>
      <c r="J72" s="59"/>
      <c r="K72" s="17"/>
      <c r="L72" s="59"/>
      <c r="M72" s="17"/>
      <c r="N72" s="59"/>
      <c r="O72" s="17"/>
    </row>
    <row r="73" spans="1:15" ht="26.25" customHeight="1" x14ac:dyDescent="0.2">
      <c r="A73" s="93"/>
      <c r="B73" s="87" t="s">
        <v>1080</v>
      </c>
      <c r="C73" s="17"/>
      <c r="D73" s="59"/>
      <c r="E73" s="17"/>
      <c r="F73" s="59"/>
      <c r="G73" s="17"/>
      <c r="H73" s="59"/>
      <c r="I73" s="17"/>
      <c r="J73" s="59"/>
      <c r="K73" s="17"/>
      <c r="L73" s="59"/>
      <c r="M73" s="17"/>
      <c r="N73" s="59"/>
      <c r="O73" s="17"/>
    </row>
    <row r="74" spans="1:15" ht="25.5" x14ac:dyDescent="0.2">
      <c r="A74" s="93"/>
      <c r="B74" s="87" t="s">
        <v>1081</v>
      </c>
      <c r="C74" s="17"/>
      <c r="D74" s="59"/>
      <c r="E74" s="17"/>
      <c r="F74" s="59"/>
      <c r="G74" s="17"/>
      <c r="H74" s="59"/>
      <c r="I74" s="17"/>
      <c r="J74" s="59"/>
      <c r="K74" s="17"/>
      <c r="L74" s="59"/>
      <c r="M74" s="17"/>
      <c r="N74" s="59"/>
      <c r="O74" s="17"/>
    </row>
    <row r="75" spans="1:15" ht="28.5" customHeight="1" x14ac:dyDescent="0.2">
      <c r="A75" s="93"/>
      <c r="B75" s="87" t="s">
        <v>1082</v>
      </c>
      <c r="C75" s="17"/>
      <c r="D75" s="59"/>
      <c r="E75" s="17"/>
      <c r="F75" s="59"/>
      <c r="G75" s="17"/>
      <c r="H75" s="59"/>
      <c r="I75" s="17"/>
      <c r="J75" s="59"/>
      <c r="K75" s="17"/>
      <c r="L75" s="59"/>
      <c r="M75" s="17"/>
      <c r="N75" s="59"/>
      <c r="O75" s="17"/>
    </row>
    <row r="76" spans="1:15" ht="25.5" x14ac:dyDescent="0.2">
      <c r="A76" s="93"/>
      <c r="B76" s="94" t="s">
        <v>1083</v>
      </c>
      <c r="C76" s="17"/>
      <c r="D76" s="59"/>
      <c r="E76" s="17"/>
      <c r="F76" s="59"/>
      <c r="G76" s="17"/>
      <c r="H76" s="59"/>
      <c r="I76" s="17"/>
      <c r="J76" s="59"/>
      <c r="K76" s="17"/>
      <c r="L76" s="59"/>
      <c r="M76" s="17"/>
      <c r="N76" s="59"/>
      <c r="O76" s="17"/>
    </row>
    <row r="77" spans="1:15" ht="25.5" x14ac:dyDescent="0.2">
      <c r="A77" s="93"/>
      <c r="B77" s="94" t="s">
        <v>1084</v>
      </c>
      <c r="C77" s="17"/>
      <c r="D77" s="59"/>
      <c r="E77" s="17"/>
      <c r="F77" s="59"/>
      <c r="G77" s="17"/>
      <c r="H77" s="59"/>
      <c r="I77" s="17"/>
      <c r="J77" s="59"/>
      <c r="K77" s="17"/>
      <c r="L77" s="59"/>
      <c r="M77" s="17"/>
      <c r="N77" s="59"/>
      <c r="O77" s="17"/>
    </row>
    <row r="78" spans="1:15" ht="25.5" x14ac:dyDescent="0.2">
      <c r="A78" s="93"/>
      <c r="B78" s="87" t="s">
        <v>1085</v>
      </c>
      <c r="C78" s="17"/>
      <c r="D78" s="59"/>
      <c r="E78" s="17"/>
      <c r="F78" s="59"/>
      <c r="G78" s="17"/>
      <c r="H78" s="59"/>
      <c r="I78" s="17"/>
      <c r="J78" s="59"/>
      <c r="K78" s="17"/>
      <c r="L78" s="59"/>
      <c r="M78" s="17"/>
      <c r="N78" s="59"/>
      <c r="O78" s="17"/>
    </row>
    <row r="79" spans="1:15" ht="15" customHeight="1" x14ac:dyDescent="0.2">
      <c r="A79" s="93"/>
      <c r="B79" s="87" t="s">
        <v>1086</v>
      </c>
      <c r="C79" s="17"/>
      <c r="D79" s="59"/>
      <c r="E79" s="17"/>
      <c r="F79" s="59"/>
      <c r="G79" s="17"/>
      <c r="H79" s="59"/>
      <c r="I79" s="17"/>
      <c r="J79" s="59"/>
      <c r="K79" s="17"/>
      <c r="L79" s="59"/>
      <c r="M79" s="17"/>
      <c r="N79" s="59"/>
      <c r="O79" s="17"/>
    </row>
    <row r="80" spans="1:15" ht="27" customHeight="1" x14ac:dyDescent="0.2">
      <c r="A80" s="93"/>
      <c r="B80" s="87" t="s">
        <v>1087</v>
      </c>
      <c r="C80" s="17"/>
      <c r="D80" s="59"/>
      <c r="E80" s="17"/>
      <c r="F80" s="59"/>
      <c r="G80" s="17"/>
      <c r="H80" s="59"/>
      <c r="I80" s="17"/>
      <c r="J80" s="59"/>
      <c r="K80" s="17"/>
      <c r="L80" s="59"/>
      <c r="M80" s="17"/>
      <c r="N80" s="59"/>
      <c r="O80" s="17"/>
    </row>
    <row r="81" spans="1:15" ht="25.5" x14ac:dyDescent="0.2">
      <c r="A81" s="93"/>
      <c r="B81" s="87" t="s">
        <v>1088</v>
      </c>
      <c r="C81" s="17"/>
      <c r="D81" s="59"/>
      <c r="E81" s="17"/>
      <c r="F81" s="59"/>
      <c r="G81" s="17"/>
      <c r="H81" s="59"/>
      <c r="I81" s="17"/>
      <c r="J81" s="59"/>
      <c r="K81" s="17"/>
      <c r="L81" s="59"/>
      <c r="M81" s="17"/>
      <c r="N81" s="59"/>
      <c r="O81" s="17"/>
    </row>
    <row r="82" spans="1:15" ht="28.5" customHeight="1" x14ac:dyDescent="0.2">
      <c r="A82" s="93"/>
      <c r="B82" s="87" t="s">
        <v>1089</v>
      </c>
      <c r="C82" s="17"/>
      <c r="D82" s="59"/>
      <c r="E82" s="17"/>
      <c r="F82" s="59"/>
      <c r="G82" s="17"/>
      <c r="H82" s="59"/>
      <c r="I82" s="17"/>
      <c r="J82" s="59"/>
      <c r="K82" s="17"/>
      <c r="L82" s="59"/>
      <c r="M82" s="17"/>
      <c r="N82" s="59"/>
      <c r="O82" s="17"/>
    </row>
    <row r="83" spans="1:15" ht="27.75" customHeight="1" x14ac:dyDescent="0.2">
      <c r="A83" s="93"/>
      <c r="B83" s="87" t="s">
        <v>1090</v>
      </c>
      <c r="C83" s="17"/>
      <c r="D83" s="59"/>
      <c r="E83" s="17"/>
      <c r="F83" s="59"/>
      <c r="G83" s="17"/>
      <c r="H83" s="59"/>
      <c r="I83" s="17"/>
      <c r="J83" s="59"/>
      <c r="K83" s="17"/>
      <c r="L83" s="59"/>
      <c r="M83" s="17"/>
      <c r="N83" s="59"/>
      <c r="O83" s="17"/>
    </row>
    <row r="84" spans="1:15" ht="15" x14ac:dyDescent="0.25">
      <c r="A84" s="111" t="s">
        <v>1091</v>
      </c>
      <c r="B84" s="102"/>
      <c r="C84" s="14"/>
      <c r="D84" s="36">
        <f>SUM(C85:C92)/(COUNTIF(C85:C92,"&gt;0")+0.00000001)</f>
        <v>0</v>
      </c>
      <c r="E84" s="14"/>
      <c r="F84" s="36">
        <f>SUM(E85:E105)/(COUNTIF(E85:E105,"&gt;0")+0.00000001)</f>
        <v>0</v>
      </c>
      <c r="G84" s="14"/>
      <c r="H84" s="36">
        <f>SUM(G85:G105)/(COUNTIF(G85:G105,"&gt;0")+0.00000001)</f>
        <v>0</v>
      </c>
      <c r="I84" s="14"/>
      <c r="J84" s="36">
        <f>SUM(I85:I105)/(COUNTIF(I85:I105,"&gt;0")+0.00000001)</f>
        <v>0</v>
      </c>
      <c r="K84" s="14"/>
      <c r="L84" s="36">
        <f>SUM(K85:K105)/(COUNTIF(K85:K105,"&gt;0")+0.00000001)</f>
        <v>0</v>
      </c>
      <c r="M84" s="14"/>
      <c r="N84" s="36">
        <f>SUM(M85:M105)/(COUNTIF(M85:M105,"&gt;0")+0.00000001)</f>
        <v>0</v>
      </c>
      <c r="O84" s="17"/>
    </row>
    <row r="85" spans="1:15" ht="15" customHeight="1" x14ac:dyDescent="0.25">
      <c r="A85" s="102"/>
      <c r="B85" s="95" t="s">
        <v>1092</v>
      </c>
      <c r="C85" s="17"/>
      <c r="D85" s="59"/>
      <c r="E85" s="17"/>
      <c r="F85" s="59"/>
      <c r="G85" s="17"/>
      <c r="H85" s="59"/>
      <c r="I85" s="17"/>
      <c r="J85" s="59"/>
      <c r="K85" s="17"/>
      <c r="L85" s="59"/>
      <c r="M85" s="17"/>
      <c r="N85" s="59"/>
      <c r="O85" s="17"/>
    </row>
    <row r="86" spans="1:15" ht="15" customHeight="1" x14ac:dyDescent="0.2">
      <c r="A86" s="93"/>
      <c r="B86" s="87" t="s">
        <v>110</v>
      </c>
      <c r="C86" s="17"/>
      <c r="D86" s="59"/>
      <c r="E86" s="17"/>
      <c r="F86" s="59"/>
      <c r="G86" s="17"/>
      <c r="H86" s="59"/>
      <c r="I86" s="17"/>
      <c r="J86" s="59"/>
      <c r="K86" s="17"/>
      <c r="L86" s="59"/>
      <c r="M86" s="17"/>
      <c r="N86" s="59"/>
      <c r="O86" s="17"/>
    </row>
    <row r="87" spans="1:15" ht="40.5" customHeight="1" x14ac:dyDescent="0.2">
      <c r="A87" s="93"/>
      <c r="B87" s="87" t="s">
        <v>1093</v>
      </c>
      <c r="C87" s="17"/>
      <c r="D87" s="59"/>
      <c r="E87" s="17"/>
      <c r="F87" s="59"/>
      <c r="G87" s="17"/>
      <c r="H87" s="59"/>
      <c r="I87" s="17"/>
      <c r="J87" s="59"/>
      <c r="K87" s="17"/>
      <c r="L87" s="59"/>
      <c r="M87" s="17"/>
      <c r="N87" s="59"/>
      <c r="O87" s="17"/>
    </row>
    <row r="88" spans="1:15" ht="38.25" x14ac:dyDescent="0.2">
      <c r="A88" s="93"/>
      <c r="B88" s="96" t="s">
        <v>1094</v>
      </c>
      <c r="C88" s="17"/>
      <c r="D88" s="59"/>
      <c r="E88" s="17"/>
      <c r="F88" s="59"/>
      <c r="G88" s="17"/>
      <c r="H88" s="59"/>
      <c r="I88" s="17"/>
      <c r="J88" s="59"/>
      <c r="K88" s="17"/>
      <c r="L88" s="59"/>
      <c r="M88" s="17"/>
      <c r="N88" s="59"/>
      <c r="O88" s="17"/>
    </row>
    <row r="89" spans="1:15" ht="25.5" x14ac:dyDescent="0.2">
      <c r="A89" s="93"/>
      <c r="B89" s="87" t="s">
        <v>1095</v>
      </c>
      <c r="C89" s="17"/>
      <c r="D89" s="59"/>
      <c r="E89" s="17"/>
      <c r="F89" s="59"/>
      <c r="G89" s="17"/>
      <c r="H89" s="59"/>
      <c r="I89" s="17"/>
      <c r="J89" s="59"/>
      <c r="K89" s="17"/>
      <c r="L89" s="59"/>
      <c r="M89" s="17"/>
      <c r="N89" s="59"/>
      <c r="O89" s="17"/>
    </row>
    <row r="90" spans="1:15" ht="25.5" x14ac:dyDescent="0.2">
      <c r="A90" s="93"/>
      <c r="B90" s="87" t="s">
        <v>1096</v>
      </c>
      <c r="C90" s="17"/>
      <c r="D90" s="50"/>
      <c r="E90" s="17"/>
      <c r="F90" s="50"/>
      <c r="G90" s="17"/>
      <c r="H90" s="50"/>
      <c r="I90" s="17"/>
      <c r="J90" s="50"/>
      <c r="K90" s="17"/>
      <c r="L90" s="50"/>
      <c r="M90" s="17"/>
      <c r="N90" s="50"/>
      <c r="O90" s="17"/>
    </row>
    <row r="91" spans="1:15" ht="27" customHeight="1" x14ac:dyDescent="0.2">
      <c r="A91" s="93"/>
      <c r="B91" s="87" t="s">
        <v>1097</v>
      </c>
      <c r="C91" s="17"/>
      <c r="D91" s="59"/>
      <c r="E91" s="17"/>
      <c r="F91" s="59"/>
      <c r="G91" s="17"/>
      <c r="H91" s="59"/>
      <c r="I91" s="17"/>
      <c r="J91" s="59"/>
      <c r="K91" s="17"/>
      <c r="L91" s="59"/>
      <c r="M91" s="17"/>
      <c r="N91" s="59"/>
      <c r="O91" s="17"/>
    </row>
    <row r="92" spans="1:15" ht="27.75" customHeight="1" x14ac:dyDescent="0.2">
      <c r="A92" s="93"/>
      <c r="B92" s="87" t="s">
        <v>111</v>
      </c>
      <c r="C92" s="17"/>
      <c r="D92" s="59"/>
      <c r="E92" s="17"/>
      <c r="F92" s="59"/>
      <c r="G92" s="17"/>
      <c r="H92" s="59"/>
      <c r="I92" s="17"/>
      <c r="J92" s="59"/>
      <c r="K92" s="17"/>
      <c r="L92" s="59"/>
      <c r="M92" s="17"/>
      <c r="N92" s="59"/>
      <c r="O92" s="17"/>
    </row>
    <row r="93" spans="1:15" x14ac:dyDescent="0.2">
      <c r="A93" s="91" t="s">
        <v>1098</v>
      </c>
      <c r="B93" s="87"/>
      <c r="C93" s="14"/>
      <c r="D93" s="36">
        <f>SUM(C94:C107)/(COUNTIF(C94:C107,"&gt;0")+0.00000001)</f>
        <v>0</v>
      </c>
      <c r="E93" s="14"/>
      <c r="F93" s="36">
        <f>SUM(E94:E116)/(COUNTIF(E94:E116,"&gt;0")+0.00000001)</f>
        <v>0</v>
      </c>
      <c r="G93" s="14"/>
      <c r="H93" s="36">
        <f>SUM(G94:G116)/(COUNTIF(G94:G116,"&gt;0")+0.00000001)</f>
        <v>0</v>
      </c>
      <c r="I93" s="14"/>
      <c r="J93" s="36">
        <f>SUM(I94:I116)/(COUNTIF(I94:I116,"&gt;0")+0.00000001)</f>
        <v>0</v>
      </c>
      <c r="K93" s="14"/>
      <c r="L93" s="36">
        <f>SUM(K94:K116)/(COUNTIF(K94:K116,"&gt;0")+0.00000001)</f>
        <v>0</v>
      </c>
      <c r="M93" s="14"/>
      <c r="N93" s="36">
        <f>SUM(M94:M116)/(COUNTIF(M94:M116,"&gt;0")+0.00000001)</f>
        <v>0</v>
      </c>
      <c r="O93" s="17"/>
    </row>
    <row r="94" spans="1:15" x14ac:dyDescent="0.2">
      <c r="A94" s="91"/>
      <c r="B94" s="87" t="s">
        <v>1099</v>
      </c>
      <c r="C94" s="17"/>
      <c r="D94" s="59"/>
      <c r="E94" s="17"/>
      <c r="F94" s="59"/>
      <c r="G94" s="17"/>
      <c r="H94" s="59"/>
      <c r="I94" s="17"/>
      <c r="J94" s="59"/>
      <c r="K94" s="17"/>
      <c r="L94" s="59"/>
      <c r="M94" s="17"/>
      <c r="N94" s="59"/>
      <c r="O94" s="17"/>
    </row>
    <row r="95" spans="1:15" ht="25.5" x14ac:dyDescent="0.2">
      <c r="A95" s="91"/>
      <c r="B95" s="94" t="s">
        <v>112</v>
      </c>
      <c r="C95" s="17"/>
      <c r="D95" s="59"/>
      <c r="E95" s="17"/>
      <c r="F95" s="59"/>
      <c r="G95" s="17"/>
      <c r="H95" s="59"/>
      <c r="I95" s="17"/>
      <c r="J95" s="59"/>
      <c r="K95" s="17"/>
      <c r="L95" s="59"/>
      <c r="M95" s="17"/>
      <c r="N95" s="59"/>
      <c r="O95" s="17"/>
    </row>
    <row r="96" spans="1:15" ht="27" customHeight="1" x14ac:dyDescent="0.2">
      <c r="A96" s="91"/>
      <c r="B96" s="94" t="s">
        <v>1100</v>
      </c>
      <c r="C96" s="17"/>
      <c r="D96" s="59"/>
      <c r="E96" s="17"/>
      <c r="F96" s="59"/>
      <c r="G96" s="17"/>
      <c r="H96" s="59"/>
      <c r="I96" s="17"/>
      <c r="J96" s="59"/>
      <c r="K96" s="17"/>
      <c r="L96" s="59"/>
      <c r="M96" s="17"/>
      <c r="N96" s="59"/>
      <c r="O96" s="17"/>
    </row>
    <row r="97" spans="1:15" ht="26.25" customHeight="1" x14ac:dyDescent="0.2">
      <c r="A97" s="91"/>
      <c r="B97" s="87" t="s">
        <v>1101</v>
      </c>
      <c r="C97" s="17"/>
      <c r="D97" s="59"/>
      <c r="E97" s="17"/>
      <c r="F97" s="59"/>
      <c r="G97" s="17"/>
      <c r="H97" s="59"/>
      <c r="I97" s="17"/>
      <c r="J97" s="59"/>
      <c r="K97" s="17"/>
      <c r="L97" s="59"/>
      <c r="M97" s="17"/>
      <c r="N97" s="59"/>
      <c r="O97" s="17"/>
    </row>
    <row r="98" spans="1:15" ht="25.5" x14ac:dyDescent="0.2">
      <c r="A98" s="93"/>
      <c r="B98" s="87" t="s">
        <v>1102</v>
      </c>
      <c r="C98" s="17"/>
      <c r="D98" s="59"/>
      <c r="E98" s="17"/>
      <c r="F98" s="59"/>
      <c r="G98" s="17"/>
      <c r="H98" s="59"/>
      <c r="I98" s="17"/>
      <c r="J98" s="59"/>
      <c r="K98" s="17"/>
      <c r="L98" s="59"/>
      <c r="M98" s="17"/>
      <c r="N98" s="59"/>
      <c r="O98" s="17"/>
    </row>
    <row r="99" spans="1:15" ht="25.5" x14ac:dyDescent="0.2">
      <c r="A99" s="93"/>
      <c r="B99" s="87" t="s">
        <v>1103</v>
      </c>
      <c r="C99" s="17"/>
      <c r="D99" s="59"/>
      <c r="E99" s="17"/>
      <c r="F99" s="59"/>
      <c r="G99" s="17"/>
      <c r="H99" s="59"/>
      <c r="I99" s="17"/>
      <c r="J99" s="59"/>
      <c r="K99" s="17"/>
      <c r="L99" s="59"/>
      <c r="M99" s="17"/>
      <c r="N99" s="59"/>
      <c r="O99" s="17"/>
    </row>
    <row r="100" spans="1:15" ht="25.5" x14ac:dyDescent="0.2">
      <c r="A100" s="93"/>
      <c r="B100" s="94" t="s">
        <v>1104</v>
      </c>
      <c r="C100" s="17"/>
      <c r="D100" s="59"/>
      <c r="E100" s="17"/>
      <c r="F100" s="59"/>
      <c r="G100" s="17"/>
      <c r="H100" s="59"/>
      <c r="I100" s="17"/>
      <c r="J100" s="59"/>
      <c r="K100" s="17"/>
      <c r="L100" s="59"/>
      <c r="M100" s="17"/>
      <c r="N100" s="59"/>
      <c r="O100" s="17"/>
    </row>
    <row r="101" spans="1:15" ht="29.25" customHeight="1" x14ac:dyDescent="0.2">
      <c r="A101" s="93"/>
      <c r="B101" s="94" t="s">
        <v>1105</v>
      </c>
      <c r="C101" s="17"/>
      <c r="D101" s="59"/>
      <c r="E101" s="17"/>
      <c r="F101" s="59"/>
      <c r="G101" s="17"/>
      <c r="H101" s="59"/>
      <c r="I101" s="17"/>
      <c r="J101" s="59"/>
      <c r="K101" s="17"/>
      <c r="L101" s="59"/>
      <c r="M101" s="17"/>
      <c r="N101" s="59"/>
      <c r="O101" s="17"/>
    </row>
    <row r="102" spans="1:15" ht="38.25" x14ac:dyDescent="0.2">
      <c r="A102" s="93"/>
      <c r="B102" s="87" t="s">
        <v>1106</v>
      </c>
      <c r="C102" s="17"/>
      <c r="D102" s="59"/>
      <c r="E102" s="17"/>
      <c r="F102" s="59"/>
      <c r="G102" s="17"/>
      <c r="H102" s="59"/>
      <c r="I102" s="17"/>
      <c r="J102" s="59"/>
      <c r="K102" s="17"/>
      <c r="L102" s="59"/>
      <c r="M102" s="17"/>
      <c r="N102" s="59"/>
      <c r="O102" s="17"/>
    </row>
    <row r="103" spans="1:15" ht="38.25" x14ac:dyDescent="0.2">
      <c r="A103" s="93"/>
      <c r="B103" s="87" t="s">
        <v>1107</v>
      </c>
      <c r="C103" s="17"/>
      <c r="D103" s="59"/>
      <c r="E103" s="17"/>
      <c r="F103" s="59"/>
      <c r="G103" s="17"/>
      <c r="H103" s="59"/>
      <c r="I103" s="17"/>
      <c r="J103" s="59"/>
      <c r="K103" s="17"/>
      <c r="L103" s="59"/>
      <c r="M103" s="17"/>
      <c r="N103" s="59"/>
      <c r="O103" s="17"/>
    </row>
    <row r="104" spans="1:15" ht="38.25" x14ac:dyDescent="0.2">
      <c r="A104" s="93"/>
      <c r="B104" s="87" t="s">
        <v>1108</v>
      </c>
      <c r="C104" s="17"/>
      <c r="D104" s="59"/>
      <c r="E104" s="17"/>
      <c r="F104" s="59"/>
      <c r="G104" s="17"/>
      <c r="H104" s="59"/>
      <c r="I104" s="17"/>
      <c r="J104" s="59"/>
      <c r="K104" s="17"/>
      <c r="L104" s="59"/>
      <c r="M104" s="17"/>
      <c r="N104" s="59"/>
      <c r="O104" s="17"/>
    </row>
    <row r="105" spans="1:15" ht="38.25" x14ac:dyDescent="0.2">
      <c r="A105" s="93"/>
      <c r="B105" s="87" t="s">
        <v>1109</v>
      </c>
      <c r="C105" s="17"/>
      <c r="D105" s="59"/>
      <c r="E105" s="17"/>
      <c r="F105" s="59"/>
      <c r="G105" s="17"/>
      <c r="H105" s="59"/>
      <c r="I105" s="17"/>
      <c r="J105" s="59"/>
      <c r="K105" s="17"/>
      <c r="L105" s="59"/>
      <c r="M105" s="17"/>
      <c r="N105" s="59"/>
      <c r="O105" s="17"/>
    </row>
    <row r="106" spans="1:15" ht="28.5" customHeight="1" x14ac:dyDescent="0.2">
      <c r="A106" s="93"/>
      <c r="B106" s="87" t="s">
        <v>1110</v>
      </c>
      <c r="C106" s="17"/>
      <c r="D106" s="59"/>
      <c r="E106" s="17"/>
      <c r="F106" s="59"/>
      <c r="G106" s="17"/>
      <c r="H106" s="59"/>
      <c r="I106" s="17"/>
      <c r="J106" s="59"/>
      <c r="K106" s="17"/>
      <c r="L106" s="59"/>
      <c r="M106" s="17"/>
      <c r="N106" s="59"/>
      <c r="O106" s="17"/>
    </row>
    <row r="107" spans="1:15" ht="38.25" x14ac:dyDescent="0.2">
      <c r="A107" s="93"/>
      <c r="B107" s="87" t="s">
        <v>1111</v>
      </c>
      <c r="C107" s="17"/>
      <c r="D107" s="59"/>
      <c r="E107" s="17"/>
      <c r="F107" s="59"/>
      <c r="G107" s="17"/>
      <c r="H107" s="59"/>
      <c r="I107" s="17"/>
      <c r="J107" s="59"/>
      <c r="K107" s="17"/>
      <c r="L107" s="59"/>
      <c r="M107" s="17"/>
      <c r="N107" s="59"/>
      <c r="O107" s="17"/>
    </row>
    <row r="108" spans="1:15" x14ac:dyDescent="0.2">
      <c r="A108" s="91" t="s">
        <v>1112</v>
      </c>
      <c r="B108" s="87"/>
      <c r="C108" s="14"/>
      <c r="D108" s="36">
        <f>SUM(C109:C115)/(COUNTIF(C109:C115,"&gt;0")+0.00000001)</f>
        <v>0</v>
      </c>
      <c r="E108" s="14"/>
      <c r="F108" s="36">
        <f>SUM(E109:E131)/(COUNTIF(E109:E131,"&gt;0")+0.00000001)</f>
        <v>0</v>
      </c>
      <c r="G108" s="14"/>
      <c r="H108" s="36">
        <f>SUM(G109:G131)/(COUNTIF(G109:G131,"&gt;0")+0.00000001)</f>
        <v>0</v>
      </c>
      <c r="I108" s="14"/>
      <c r="J108" s="36">
        <f>SUM(I109:I131)/(COUNTIF(I109:I131,"&gt;0")+0.00000001)</f>
        <v>0</v>
      </c>
      <c r="K108" s="14"/>
      <c r="L108" s="36">
        <f>SUM(K109:K131)/(COUNTIF(K109:K131,"&gt;0")+0.00000001)</f>
        <v>0</v>
      </c>
      <c r="M108" s="14"/>
      <c r="N108" s="36">
        <f>SUM(M109:M131)/(COUNTIF(M109:M131,"&gt;0")+0.00000001)</f>
        <v>0</v>
      </c>
      <c r="O108" s="17"/>
    </row>
    <row r="109" spans="1:15" x14ac:dyDescent="0.2">
      <c r="A109" s="91"/>
      <c r="B109" s="87" t="s">
        <v>1113</v>
      </c>
      <c r="C109" s="17"/>
      <c r="D109" s="59"/>
      <c r="E109" s="17"/>
      <c r="F109" s="59"/>
      <c r="G109" s="17"/>
      <c r="H109" s="59"/>
      <c r="I109" s="17"/>
      <c r="J109" s="59"/>
      <c r="K109" s="17"/>
      <c r="L109" s="59"/>
      <c r="M109" s="17"/>
      <c r="N109" s="59"/>
      <c r="O109" s="17"/>
    </row>
    <row r="110" spans="1:15" ht="51" x14ac:dyDescent="0.2">
      <c r="A110" s="111"/>
      <c r="B110" s="87" t="s">
        <v>118</v>
      </c>
      <c r="C110" s="17"/>
      <c r="D110" s="59"/>
      <c r="E110" s="17"/>
      <c r="F110" s="59"/>
      <c r="G110" s="17"/>
      <c r="H110" s="59"/>
      <c r="I110" s="17"/>
      <c r="J110" s="59"/>
      <c r="K110" s="17"/>
      <c r="L110" s="59"/>
      <c r="M110" s="17"/>
      <c r="N110" s="59"/>
      <c r="O110" s="17"/>
    </row>
    <row r="111" spans="1:15" ht="27" customHeight="1" x14ac:dyDescent="0.2">
      <c r="A111" s="91"/>
      <c r="B111" s="94" t="s">
        <v>113</v>
      </c>
      <c r="C111" s="17"/>
      <c r="D111" s="50"/>
      <c r="E111" s="17"/>
      <c r="F111" s="50"/>
      <c r="G111" s="17"/>
      <c r="H111" s="50"/>
      <c r="I111" s="17"/>
      <c r="J111" s="50"/>
      <c r="K111" s="17"/>
      <c r="L111" s="50"/>
      <c r="M111" s="17"/>
      <c r="N111" s="50"/>
      <c r="O111" s="17"/>
    </row>
    <row r="112" spans="1:15" ht="25.5" x14ac:dyDescent="0.2">
      <c r="A112" s="91"/>
      <c r="B112" s="94" t="s">
        <v>1114</v>
      </c>
      <c r="C112" s="17"/>
      <c r="D112" s="59"/>
      <c r="E112" s="17"/>
      <c r="F112" s="59"/>
      <c r="G112" s="17"/>
      <c r="H112" s="59"/>
      <c r="I112" s="17"/>
      <c r="J112" s="59"/>
      <c r="K112" s="17"/>
      <c r="L112" s="59"/>
      <c r="M112" s="17"/>
      <c r="N112" s="59"/>
      <c r="O112" s="17"/>
    </row>
    <row r="113" spans="1:15" ht="25.5" x14ac:dyDescent="0.2">
      <c r="A113" s="93"/>
      <c r="B113" s="94" t="s">
        <v>1115</v>
      </c>
      <c r="C113" s="17"/>
      <c r="D113" s="59"/>
      <c r="E113" s="17"/>
      <c r="F113" s="59"/>
      <c r="G113" s="17"/>
      <c r="H113" s="59"/>
      <c r="I113" s="17"/>
      <c r="J113" s="59"/>
      <c r="K113" s="17"/>
      <c r="L113" s="59"/>
      <c r="M113" s="17"/>
      <c r="N113" s="59"/>
      <c r="O113" s="17"/>
    </row>
    <row r="114" spans="1:15" ht="25.5" x14ac:dyDescent="0.2">
      <c r="A114" s="93"/>
      <c r="B114" s="87" t="s">
        <v>1116</v>
      </c>
      <c r="C114" s="17"/>
      <c r="D114" s="59"/>
      <c r="E114" s="17"/>
      <c r="F114" s="59"/>
      <c r="G114" s="17"/>
      <c r="H114" s="59"/>
      <c r="I114" s="17"/>
      <c r="J114" s="59"/>
      <c r="K114" s="17"/>
      <c r="L114" s="59"/>
      <c r="M114" s="17"/>
      <c r="N114" s="59"/>
      <c r="O114" s="17"/>
    </row>
    <row r="115" spans="1:15" ht="40.5" customHeight="1" x14ac:dyDescent="0.2">
      <c r="A115" s="93"/>
      <c r="B115" s="87" t="s">
        <v>1117</v>
      </c>
      <c r="C115" s="17"/>
      <c r="D115" s="59"/>
      <c r="E115" s="17"/>
      <c r="F115" s="59"/>
      <c r="G115" s="17"/>
      <c r="H115" s="59"/>
      <c r="I115" s="17"/>
      <c r="J115" s="59"/>
      <c r="K115" s="17"/>
      <c r="L115" s="59"/>
      <c r="M115" s="17"/>
      <c r="N115" s="59"/>
      <c r="O115" s="17"/>
    </row>
    <row r="116" spans="1:15" x14ac:dyDescent="0.2">
      <c r="A116" s="91" t="s">
        <v>1118</v>
      </c>
      <c r="B116" s="87"/>
      <c r="C116" s="14"/>
      <c r="D116" s="36">
        <f>SUM(C117:C121)/(COUNTIF(C117:C121,"&gt;0")+0.00000001)</f>
        <v>0</v>
      </c>
      <c r="E116" s="14"/>
      <c r="F116" s="36">
        <f>SUM(E117:E139)/(COUNTIF(E117:E139,"&gt;0")+0.00000001)</f>
        <v>0</v>
      </c>
      <c r="G116" s="14"/>
      <c r="H116" s="36">
        <f>SUM(G117:G139)/(COUNTIF(G117:G139,"&gt;0")+0.00000001)</f>
        <v>0</v>
      </c>
      <c r="I116" s="14"/>
      <c r="J116" s="36">
        <f>SUM(I117:I139)/(COUNTIF(I117:I139,"&gt;0")+0.00000001)</f>
        <v>0</v>
      </c>
      <c r="K116" s="14"/>
      <c r="L116" s="36">
        <f>SUM(K117:K139)/(COUNTIF(K117:K139,"&gt;0")+0.00000001)</f>
        <v>0</v>
      </c>
      <c r="M116" s="14"/>
      <c r="N116" s="36">
        <f>SUM(M117:M139)/(COUNTIF(M117:M139,"&gt;0")+0.00000001)</f>
        <v>0</v>
      </c>
      <c r="O116" s="17"/>
    </row>
    <row r="117" spans="1:15" ht="114.75" x14ac:dyDescent="0.2">
      <c r="A117" s="91"/>
      <c r="B117" s="87" t="s">
        <v>1119</v>
      </c>
      <c r="C117" s="17"/>
      <c r="D117" s="59"/>
      <c r="E117" s="17"/>
      <c r="F117" s="59"/>
      <c r="G117" s="17"/>
      <c r="H117" s="59"/>
      <c r="I117" s="17"/>
      <c r="J117" s="59"/>
      <c r="K117" s="17"/>
      <c r="L117" s="59"/>
      <c r="M117" s="17"/>
      <c r="N117" s="59"/>
    </row>
    <row r="118" spans="1:15" ht="38.25" x14ac:dyDescent="0.2">
      <c r="A118" s="91"/>
      <c r="B118" s="87" t="s">
        <v>1120</v>
      </c>
      <c r="C118" s="17"/>
      <c r="D118" s="59"/>
      <c r="E118" s="17"/>
      <c r="F118" s="59"/>
      <c r="G118" s="17"/>
      <c r="H118" s="59"/>
      <c r="I118" s="17"/>
      <c r="J118" s="59"/>
      <c r="K118" s="17"/>
      <c r="L118" s="59"/>
      <c r="M118" s="17"/>
      <c r="N118" s="59"/>
      <c r="O118" s="17"/>
    </row>
    <row r="119" spans="1:15" ht="51" x14ac:dyDescent="0.2">
      <c r="A119" s="91"/>
      <c r="B119" s="87" t="s">
        <v>1121</v>
      </c>
      <c r="C119" s="17"/>
      <c r="D119" s="59"/>
      <c r="E119" s="17"/>
      <c r="F119" s="59"/>
      <c r="G119" s="17"/>
      <c r="H119" s="59"/>
      <c r="I119" s="17"/>
      <c r="J119" s="59"/>
      <c r="K119" s="17"/>
      <c r="L119" s="59"/>
      <c r="M119" s="17"/>
      <c r="N119" s="59"/>
      <c r="O119" s="17"/>
    </row>
    <row r="120" spans="1:15" ht="28.5" customHeight="1" x14ac:dyDescent="0.2">
      <c r="A120" s="91"/>
      <c r="B120" s="87" t="s">
        <v>1122</v>
      </c>
      <c r="C120" s="17"/>
      <c r="D120" s="59"/>
      <c r="E120" s="17"/>
      <c r="F120" s="59"/>
      <c r="G120" s="17"/>
      <c r="H120" s="59"/>
      <c r="I120" s="17"/>
      <c r="J120" s="59"/>
      <c r="K120" s="17"/>
      <c r="L120" s="59"/>
      <c r="M120" s="17"/>
      <c r="N120" s="59"/>
      <c r="O120" s="17"/>
    </row>
    <row r="121" spans="1:15" ht="27" customHeight="1" x14ac:dyDescent="0.2">
      <c r="A121" s="91"/>
      <c r="B121" s="87" t="s">
        <v>1123</v>
      </c>
      <c r="C121" s="17"/>
      <c r="D121" s="59"/>
      <c r="E121" s="17"/>
      <c r="F121" s="59"/>
      <c r="G121" s="17"/>
      <c r="H121" s="59"/>
      <c r="I121" s="17"/>
      <c r="J121" s="59"/>
      <c r="K121" s="17"/>
      <c r="L121" s="59"/>
      <c r="M121" s="17"/>
      <c r="N121" s="59"/>
      <c r="O121" s="17"/>
    </row>
    <row r="122" spans="1:15" ht="15" customHeight="1" x14ac:dyDescent="0.2">
      <c r="A122" s="91" t="s">
        <v>1124</v>
      </c>
      <c r="B122" s="94"/>
      <c r="C122" s="14"/>
      <c r="D122" s="36">
        <f>SUM(C123:C127)/(COUNTIF(C123:C127,"&gt;0")+0.00000001)</f>
        <v>0</v>
      </c>
      <c r="E122" s="14"/>
      <c r="F122" s="36">
        <f>SUM(E123:E145)/(COUNTIF(E123:E145,"&gt;0")+0.00000001)</f>
        <v>0</v>
      </c>
      <c r="G122" s="14"/>
      <c r="H122" s="36">
        <f>SUM(G123:G145)/(COUNTIF(G123:G145,"&gt;0")+0.00000001)</f>
        <v>0</v>
      </c>
      <c r="I122" s="14"/>
      <c r="J122" s="36">
        <f>SUM(I123:I145)/(COUNTIF(I123:I145,"&gt;0")+0.00000001)</f>
        <v>0</v>
      </c>
      <c r="K122" s="14"/>
      <c r="L122" s="36">
        <f>SUM(K123:K145)/(COUNTIF(K123:K145,"&gt;0")+0.00000001)</f>
        <v>0</v>
      </c>
      <c r="M122" s="14"/>
      <c r="N122" s="36">
        <f>SUM(M123:M145)/(COUNTIF(M123:M145,"&gt;0")+0.00000001)</f>
        <v>0</v>
      </c>
      <c r="O122" s="17"/>
    </row>
    <row r="123" spans="1:15" ht="15" customHeight="1" x14ac:dyDescent="0.2">
      <c r="A123" s="111"/>
      <c r="B123" s="87" t="s">
        <v>1125</v>
      </c>
      <c r="C123" s="17"/>
      <c r="D123" s="59"/>
      <c r="E123" s="17"/>
      <c r="F123" s="59"/>
      <c r="G123" s="17"/>
      <c r="H123" s="59"/>
      <c r="I123" s="17"/>
      <c r="J123" s="59"/>
      <c r="K123" s="17"/>
      <c r="L123" s="59"/>
      <c r="M123" s="17"/>
      <c r="N123" s="59"/>
      <c r="O123" s="17"/>
    </row>
    <row r="124" spans="1:15" ht="26.25" customHeight="1" x14ac:dyDescent="0.2">
      <c r="A124" s="111"/>
      <c r="B124" s="87" t="s">
        <v>1126</v>
      </c>
      <c r="C124" s="17"/>
      <c r="D124" s="59"/>
      <c r="E124" s="17"/>
      <c r="F124" s="59"/>
      <c r="G124" s="17"/>
      <c r="H124" s="59"/>
      <c r="I124" s="17"/>
      <c r="J124" s="59"/>
      <c r="K124" s="17"/>
      <c r="L124" s="59"/>
      <c r="M124" s="17"/>
      <c r="N124" s="59"/>
      <c r="O124" s="17"/>
    </row>
    <row r="125" spans="1:15" ht="51" x14ac:dyDescent="0.2">
      <c r="A125" s="93"/>
      <c r="B125" s="87" t="s">
        <v>1127</v>
      </c>
      <c r="C125" s="17"/>
      <c r="D125" s="59"/>
      <c r="E125" s="17"/>
      <c r="F125" s="59"/>
      <c r="G125" s="17"/>
      <c r="H125" s="59"/>
      <c r="I125" s="17"/>
      <c r="J125" s="59"/>
      <c r="K125" s="17"/>
      <c r="L125" s="59"/>
      <c r="M125" s="17"/>
      <c r="N125" s="59"/>
      <c r="O125" s="17"/>
    </row>
    <row r="126" spans="1:15" ht="25.5" customHeight="1" x14ac:dyDescent="0.2">
      <c r="A126" s="93"/>
      <c r="B126" s="87" t="s">
        <v>1128</v>
      </c>
      <c r="C126" s="17"/>
      <c r="D126" s="59"/>
      <c r="E126" s="17"/>
      <c r="F126" s="59"/>
      <c r="G126" s="17"/>
      <c r="H126" s="59"/>
      <c r="I126" s="17"/>
      <c r="J126" s="59"/>
      <c r="K126" s="17"/>
      <c r="L126" s="59"/>
      <c r="M126" s="17"/>
      <c r="N126" s="59"/>
      <c r="O126" s="17"/>
    </row>
    <row r="127" spans="1:15" ht="15" customHeight="1" x14ac:dyDescent="0.2">
      <c r="A127" s="93"/>
      <c r="B127" s="87" t="s">
        <v>1129</v>
      </c>
      <c r="C127" s="17"/>
      <c r="D127" s="59"/>
      <c r="E127" s="17"/>
      <c r="F127" s="59"/>
      <c r="G127" s="17"/>
      <c r="H127" s="59"/>
      <c r="I127" s="17"/>
      <c r="J127" s="59"/>
      <c r="K127" s="17"/>
      <c r="L127" s="59"/>
      <c r="M127" s="17"/>
      <c r="N127" s="59"/>
      <c r="O127" s="17"/>
    </row>
    <row r="128" spans="1:15" x14ac:dyDescent="0.2">
      <c r="A128" s="111" t="s">
        <v>1130</v>
      </c>
      <c r="B128" s="87"/>
      <c r="C128" s="14"/>
      <c r="D128" s="36">
        <f>SUM(C129:C144)/(COUNTIF(C129:C144,"&gt;0")+0.00000001)</f>
        <v>0</v>
      </c>
      <c r="E128" s="14"/>
      <c r="F128" s="36">
        <f>SUM(E129:E151)/(COUNTIF(E129:E151,"&gt;0")+0.00000001)</f>
        <v>0</v>
      </c>
      <c r="G128" s="14"/>
      <c r="H128" s="36">
        <f>SUM(G129:G151)/(COUNTIF(G129:G151,"&gt;0")+0.00000001)</f>
        <v>0</v>
      </c>
      <c r="I128" s="14"/>
      <c r="J128" s="36">
        <f>SUM(I129:I151)/(COUNTIF(I129:I151,"&gt;0")+0.00000001)</f>
        <v>0</v>
      </c>
      <c r="K128" s="14"/>
      <c r="L128" s="36">
        <f>SUM(K129:K151)/(COUNTIF(K129:K151,"&gt;0")+0.00000001)</f>
        <v>0</v>
      </c>
      <c r="M128" s="14"/>
      <c r="N128" s="36">
        <f>SUM(M129:M151)/(COUNTIF(M129:M151,"&gt;0")+0.00000001)</f>
        <v>0</v>
      </c>
      <c r="O128" s="17"/>
    </row>
    <row r="129" spans="1:15" ht="63.75" x14ac:dyDescent="0.2">
      <c r="A129" s="96"/>
      <c r="B129" s="96" t="s">
        <v>1131</v>
      </c>
      <c r="C129" s="17"/>
      <c r="D129" s="59"/>
      <c r="E129" s="17"/>
      <c r="F129" s="59"/>
      <c r="G129" s="17"/>
      <c r="H129" s="59"/>
      <c r="I129" s="17"/>
      <c r="J129" s="59"/>
      <c r="K129" s="17"/>
      <c r="L129" s="59"/>
      <c r="M129" s="17"/>
      <c r="N129" s="59"/>
      <c r="O129" s="17"/>
    </row>
    <row r="130" spans="1:15" ht="51" x14ac:dyDescent="0.2">
      <c r="A130" s="96"/>
      <c r="B130" s="87" t="s">
        <v>120</v>
      </c>
      <c r="C130" s="17"/>
      <c r="D130" s="59"/>
      <c r="E130" s="17"/>
      <c r="F130" s="59"/>
      <c r="G130" s="17"/>
      <c r="H130" s="59"/>
      <c r="I130" s="17"/>
      <c r="J130" s="59"/>
      <c r="K130" s="17"/>
      <c r="L130" s="59"/>
      <c r="M130" s="17"/>
      <c r="N130" s="59"/>
      <c r="O130" s="17"/>
    </row>
    <row r="131" spans="1:15" ht="63.75" x14ac:dyDescent="0.2">
      <c r="A131" s="91"/>
      <c r="B131" s="87" t="s">
        <v>1132</v>
      </c>
      <c r="C131" s="17"/>
      <c r="D131" s="50"/>
      <c r="E131" s="17"/>
      <c r="F131" s="50"/>
      <c r="G131" s="17"/>
      <c r="H131" s="50"/>
      <c r="I131" s="17"/>
      <c r="J131" s="50"/>
      <c r="K131" s="17"/>
      <c r="L131" s="50"/>
      <c r="M131" s="17"/>
      <c r="N131" s="50"/>
      <c r="O131" s="17"/>
    </row>
    <row r="132" spans="1:15" ht="38.25" x14ac:dyDescent="0.2">
      <c r="A132" s="91"/>
      <c r="B132" s="87" t="s">
        <v>121</v>
      </c>
      <c r="C132" s="17"/>
      <c r="D132" s="59"/>
      <c r="E132" s="17"/>
      <c r="F132" s="59"/>
      <c r="G132" s="17"/>
      <c r="H132" s="59"/>
      <c r="I132" s="17"/>
      <c r="J132" s="59"/>
      <c r="K132" s="17"/>
      <c r="L132" s="59"/>
      <c r="M132" s="17"/>
      <c r="N132" s="59"/>
      <c r="O132" s="17"/>
    </row>
    <row r="133" spans="1:15" ht="25.5" x14ac:dyDescent="0.2">
      <c r="A133" s="91"/>
      <c r="B133" s="87" t="s">
        <v>122</v>
      </c>
      <c r="C133" s="17"/>
      <c r="D133" s="59"/>
      <c r="E133" s="17"/>
      <c r="F133" s="59"/>
      <c r="G133" s="17"/>
      <c r="H133" s="59"/>
      <c r="I133" s="17"/>
      <c r="J133" s="59"/>
      <c r="K133" s="17"/>
      <c r="L133" s="59"/>
      <c r="M133" s="17"/>
      <c r="N133" s="59"/>
      <c r="O133" s="17"/>
    </row>
    <row r="134" spans="1:15" ht="25.5" x14ac:dyDescent="0.2">
      <c r="A134" s="91"/>
      <c r="B134" s="87" t="s">
        <v>123</v>
      </c>
      <c r="C134" s="17"/>
      <c r="D134" s="59"/>
      <c r="E134" s="17"/>
      <c r="F134" s="59"/>
      <c r="G134" s="17"/>
      <c r="H134" s="59"/>
      <c r="I134" s="17"/>
      <c r="J134" s="59"/>
      <c r="K134" s="17"/>
      <c r="L134" s="59"/>
      <c r="M134" s="17"/>
      <c r="N134" s="59"/>
      <c r="O134" s="17"/>
    </row>
    <row r="135" spans="1:15" ht="53.25" customHeight="1" x14ac:dyDescent="0.2">
      <c r="A135" s="91"/>
      <c r="B135" s="87" t="s">
        <v>124</v>
      </c>
      <c r="C135" s="17"/>
      <c r="D135" s="59"/>
      <c r="E135" s="17"/>
      <c r="F135" s="59"/>
      <c r="G135" s="17"/>
      <c r="H135" s="59"/>
      <c r="I135" s="17"/>
      <c r="J135" s="59"/>
      <c r="K135" s="17"/>
      <c r="L135" s="59"/>
      <c r="M135" s="17"/>
      <c r="N135" s="59"/>
      <c r="O135" s="17"/>
    </row>
    <row r="136" spans="1:15" ht="27" customHeight="1" x14ac:dyDescent="0.2">
      <c r="A136" s="91"/>
      <c r="B136" s="87" t="s">
        <v>125</v>
      </c>
      <c r="C136" s="17"/>
      <c r="D136" s="59"/>
      <c r="E136" s="17"/>
      <c r="F136" s="59"/>
      <c r="G136" s="17"/>
      <c r="H136" s="59"/>
      <c r="I136" s="17"/>
      <c r="J136" s="59"/>
      <c r="K136" s="17"/>
      <c r="L136" s="59"/>
      <c r="M136" s="17"/>
      <c r="N136" s="59"/>
      <c r="O136" s="17"/>
    </row>
    <row r="137" spans="1:15" ht="25.5" x14ac:dyDescent="0.2">
      <c r="A137" s="91"/>
      <c r="B137" s="87" t="s">
        <v>126</v>
      </c>
      <c r="C137" s="17"/>
      <c r="D137" s="59"/>
      <c r="E137" s="17"/>
      <c r="F137" s="59"/>
      <c r="G137" s="17"/>
      <c r="H137" s="59"/>
      <c r="I137" s="17"/>
      <c r="J137" s="59"/>
      <c r="K137" s="17"/>
      <c r="L137" s="59"/>
      <c r="M137" s="17"/>
      <c r="N137" s="59"/>
      <c r="O137" s="17"/>
    </row>
    <row r="138" spans="1:15" ht="25.5" x14ac:dyDescent="0.2">
      <c r="A138" s="91"/>
      <c r="B138" s="87" t="s">
        <v>1133</v>
      </c>
      <c r="C138" s="17"/>
      <c r="D138" s="59"/>
      <c r="E138" s="17"/>
      <c r="F138" s="59"/>
      <c r="G138" s="17"/>
      <c r="H138" s="59"/>
      <c r="I138" s="17"/>
      <c r="J138" s="59"/>
      <c r="K138" s="17"/>
      <c r="L138" s="59"/>
      <c r="M138" s="17"/>
      <c r="N138" s="59"/>
      <c r="O138" s="17"/>
    </row>
    <row r="139" spans="1:15" ht="38.25" x14ac:dyDescent="0.2">
      <c r="A139" s="91"/>
      <c r="B139" s="87" t="s">
        <v>127</v>
      </c>
      <c r="C139" s="17"/>
      <c r="D139" s="59"/>
      <c r="E139" s="17"/>
      <c r="F139" s="59"/>
      <c r="G139" s="17"/>
      <c r="H139" s="59"/>
      <c r="I139" s="17"/>
      <c r="J139" s="59"/>
      <c r="K139" s="17"/>
      <c r="L139" s="59"/>
      <c r="M139" s="17"/>
      <c r="N139" s="59"/>
      <c r="O139" s="17"/>
    </row>
    <row r="140" spans="1:15" ht="38.25" x14ac:dyDescent="0.2">
      <c r="A140" s="91"/>
      <c r="B140" s="87" t="s">
        <v>128</v>
      </c>
      <c r="C140" s="17"/>
      <c r="D140" s="59"/>
      <c r="E140" s="17"/>
      <c r="F140" s="59"/>
      <c r="G140" s="17"/>
      <c r="H140" s="59"/>
      <c r="I140" s="17"/>
      <c r="J140" s="59"/>
      <c r="K140" s="17"/>
      <c r="L140" s="59"/>
      <c r="M140" s="17"/>
      <c r="N140" s="59"/>
      <c r="O140" s="17"/>
    </row>
    <row r="141" spans="1:15" ht="25.5" x14ac:dyDescent="0.2">
      <c r="A141" s="91"/>
      <c r="B141" s="87" t="s">
        <v>816</v>
      </c>
      <c r="C141" s="17"/>
      <c r="D141" s="59"/>
      <c r="E141" s="17"/>
      <c r="F141" s="59"/>
      <c r="G141" s="17"/>
      <c r="H141" s="59"/>
      <c r="I141" s="17"/>
      <c r="J141" s="59"/>
      <c r="K141" s="17"/>
      <c r="L141" s="59"/>
      <c r="M141" s="17"/>
      <c r="N141" s="59"/>
      <c r="O141" s="17"/>
    </row>
    <row r="142" spans="1:15" ht="15" customHeight="1" x14ac:dyDescent="0.25">
      <c r="A142" s="104"/>
      <c r="B142" s="113" t="s">
        <v>817</v>
      </c>
      <c r="C142" s="17"/>
      <c r="D142" s="59"/>
      <c r="E142" s="17"/>
      <c r="F142" s="59"/>
      <c r="G142" s="17"/>
      <c r="H142" s="59"/>
      <c r="I142" s="17"/>
      <c r="J142" s="59"/>
      <c r="K142" s="17"/>
      <c r="L142" s="59"/>
      <c r="M142" s="17"/>
      <c r="N142" s="59"/>
      <c r="O142" s="17"/>
    </row>
    <row r="143" spans="1:15" ht="39" x14ac:dyDescent="0.25">
      <c r="A143" s="104"/>
      <c r="B143" s="113" t="s">
        <v>818</v>
      </c>
      <c r="C143" s="17"/>
      <c r="D143" s="50"/>
      <c r="E143" s="17"/>
      <c r="F143" s="50"/>
      <c r="G143" s="17"/>
      <c r="H143" s="50"/>
      <c r="I143" s="17"/>
      <c r="J143" s="50"/>
      <c r="K143" s="17"/>
      <c r="L143" s="50"/>
      <c r="M143" s="17"/>
      <c r="N143" s="50"/>
      <c r="O143" s="17"/>
    </row>
    <row r="144" spans="1:15" ht="26.25" customHeight="1" x14ac:dyDescent="0.25">
      <c r="A144" s="104"/>
      <c r="B144" s="87" t="s">
        <v>129</v>
      </c>
      <c r="C144" s="17"/>
      <c r="D144" s="59"/>
      <c r="E144" s="17"/>
      <c r="F144" s="59"/>
      <c r="G144" s="17"/>
      <c r="H144" s="59"/>
      <c r="I144" s="17"/>
      <c r="J144" s="59"/>
      <c r="K144" s="17"/>
      <c r="L144" s="59"/>
      <c r="M144" s="17"/>
      <c r="N144" s="59"/>
      <c r="O144" s="17"/>
    </row>
    <row r="145" spans="1:15" x14ac:dyDescent="0.2">
      <c r="A145" s="91" t="s">
        <v>1134</v>
      </c>
      <c r="B145" s="87"/>
      <c r="C145" s="14"/>
      <c r="D145" s="36">
        <f>SUM(C146:C153)/(COUNTIF(C146:C153,"&gt;0")+0.00000001)</f>
        <v>0</v>
      </c>
      <c r="E145" s="14"/>
      <c r="F145" s="36">
        <f>SUM(E146:E154)/(COUNTIF(E146:E154,"&gt;0")+0.00000001)</f>
        <v>0</v>
      </c>
      <c r="G145" s="14"/>
      <c r="H145" s="36">
        <f>SUM(G146:G154)/(COUNTIF(G146:G154,"&gt;0")+0.00000001)</f>
        <v>0</v>
      </c>
      <c r="I145" s="14"/>
      <c r="J145" s="36">
        <f>SUM(I146:I154)/(COUNTIF(I146:I154,"&gt;0")+0.00000001)</f>
        <v>0</v>
      </c>
      <c r="K145" s="14"/>
      <c r="L145" s="36">
        <f>SUM(K146:K154)/(COUNTIF(K146:K154,"&gt;0")+0.00000001)</f>
        <v>0</v>
      </c>
      <c r="M145" s="14"/>
      <c r="N145" s="36">
        <f>SUM(M146:M154)/(COUNTIF(M146:M154,"&gt;0")+0.00000001)</f>
        <v>0</v>
      </c>
      <c r="O145" s="17"/>
    </row>
    <row r="146" spans="1:15" x14ac:dyDescent="0.2">
      <c r="A146" s="91"/>
      <c r="B146" s="87" t="s">
        <v>114</v>
      </c>
      <c r="C146" s="17"/>
      <c r="D146" s="59"/>
      <c r="E146" s="17"/>
      <c r="F146" s="59"/>
      <c r="G146" s="17"/>
      <c r="H146" s="59"/>
      <c r="I146" s="17"/>
      <c r="J146" s="59"/>
      <c r="K146" s="17"/>
      <c r="L146" s="59"/>
      <c r="M146" s="17"/>
      <c r="N146" s="59"/>
      <c r="O146" s="17"/>
    </row>
    <row r="147" spans="1:15" ht="15" customHeight="1" x14ac:dyDescent="0.2">
      <c r="A147" s="91"/>
      <c r="B147" s="87" t="s">
        <v>1135</v>
      </c>
      <c r="C147" s="17"/>
      <c r="D147" s="59"/>
      <c r="E147" s="17"/>
      <c r="F147" s="59"/>
      <c r="G147" s="17"/>
      <c r="H147" s="59"/>
      <c r="I147" s="17"/>
      <c r="J147" s="59"/>
      <c r="K147" s="17"/>
      <c r="L147" s="59"/>
      <c r="M147" s="17"/>
      <c r="N147" s="59"/>
      <c r="O147" s="17"/>
    </row>
    <row r="148" spans="1:15" ht="38.25" x14ac:dyDescent="0.2">
      <c r="A148" s="91"/>
      <c r="B148" s="87" t="s">
        <v>115</v>
      </c>
      <c r="C148" s="17"/>
      <c r="D148" s="59"/>
      <c r="E148" s="17"/>
      <c r="F148" s="59"/>
      <c r="G148" s="17"/>
      <c r="H148" s="59"/>
      <c r="I148" s="17"/>
      <c r="J148" s="59"/>
      <c r="K148" s="17"/>
      <c r="L148" s="59"/>
      <c r="M148" s="17"/>
      <c r="N148" s="59"/>
      <c r="O148" s="17"/>
    </row>
    <row r="149" spans="1:15" ht="28.5" customHeight="1" x14ac:dyDescent="0.2">
      <c r="A149" s="91"/>
      <c r="B149" s="87" t="s">
        <v>116</v>
      </c>
      <c r="C149" s="17"/>
      <c r="D149" s="50"/>
      <c r="E149" s="17"/>
      <c r="F149" s="50"/>
      <c r="G149" s="17"/>
      <c r="H149" s="50"/>
      <c r="I149" s="17"/>
      <c r="J149" s="50"/>
      <c r="K149" s="17"/>
      <c r="L149" s="50"/>
      <c r="M149" s="17"/>
      <c r="N149" s="50"/>
      <c r="O149" s="17"/>
    </row>
    <row r="150" spans="1:15" ht="25.5" x14ac:dyDescent="0.2">
      <c r="A150" s="91"/>
      <c r="B150" s="87" t="s">
        <v>1136</v>
      </c>
      <c r="C150" s="17"/>
      <c r="D150" s="59"/>
      <c r="E150" s="17"/>
      <c r="F150" s="59"/>
      <c r="G150" s="17"/>
      <c r="H150" s="59"/>
      <c r="I150" s="17"/>
      <c r="J150" s="59"/>
      <c r="K150" s="17"/>
      <c r="L150" s="59"/>
      <c r="M150" s="17"/>
      <c r="N150" s="59"/>
      <c r="O150" s="17"/>
    </row>
    <row r="151" spans="1:15" ht="25.5" x14ac:dyDescent="0.2">
      <c r="A151" s="91"/>
      <c r="B151" s="87" t="s">
        <v>119</v>
      </c>
      <c r="C151" s="17"/>
      <c r="D151" s="59"/>
      <c r="E151" s="17"/>
      <c r="F151" s="59"/>
      <c r="G151" s="17"/>
      <c r="H151" s="59"/>
      <c r="I151" s="17"/>
      <c r="J151" s="59"/>
      <c r="K151" s="17"/>
      <c r="L151" s="59"/>
      <c r="M151" s="17"/>
      <c r="N151" s="59"/>
      <c r="O151" s="17"/>
    </row>
    <row r="152" spans="1:15" ht="42" customHeight="1" x14ac:dyDescent="0.2">
      <c r="A152" s="91"/>
      <c r="B152" s="87" t="s">
        <v>1137</v>
      </c>
      <c r="C152" s="17"/>
      <c r="D152" s="59"/>
      <c r="E152" s="17"/>
      <c r="F152" s="59"/>
      <c r="G152" s="17"/>
      <c r="H152" s="59"/>
      <c r="I152" s="17"/>
      <c r="J152" s="59"/>
      <c r="K152" s="17"/>
      <c r="L152" s="59"/>
      <c r="M152" s="17"/>
      <c r="N152" s="59"/>
      <c r="O152" s="17"/>
    </row>
    <row r="153" spans="1:15" ht="51" x14ac:dyDescent="0.2">
      <c r="A153" s="91"/>
      <c r="B153" s="87" t="s">
        <v>1138</v>
      </c>
      <c r="C153" s="17"/>
      <c r="D153" s="59"/>
      <c r="E153" s="17"/>
      <c r="F153" s="59"/>
      <c r="G153" s="17"/>
      <c r="H153" s="59"/>
      <c r="I153" s="17"/>
      <c r="J153" s="59"/>
      <c r="K153" s="17"/>
      <c r="L153" s="59"/>
      <c r="M153" s="17"/>
      <c r="N153" s="59"/>
      <c r="O153" s="17"/>
    </row>
    <row r="154" spans="1:15" x14ac:dyDescent="0.2">
      <c r="A154" s="91" t="s">
        <v>1139</v>
      </c>
      <c r="B154" s="87"/>
      <c r="C154" s="14"/>
      <c r="D154" s="36">
        <f>SUM(C155:C157)/(COUNTIF(C155:C157,"&gt;0")+0.00000001)</f>
        <v>0</v>
      </c>
      <c r="E154" s="14"/>
      <c r="F154" s="36">
        <f>SUM(E155:E161)/(COUNTIF(E155:E161,"&gt;0")+0.00000001)</f>
        <v>0</v>
      </c>
      <c r="G154" s="14"/>
      <c r="H154" s="36">
        <f>SUM(G155:G161)/(COUNTIF(G155:G161,"&gt;0")+0.00000001)</f>
        <v>0</v>
      </c>
      <c r="I154" s="14"/>
      <c r="J154" s="36">
        <f>SUM(I155:I161)/(COUNTIF(I155:I161,"&gt;0")+0.00000001)</f>
        <v>0</v>
      </c>
      <c r="K154" s="14"/>
      <c r="L154" s="36">
        <f>SUM(K155:K161)/(COUNTIF(K155:K161,"&gt;0")+0.00000001)</f>
        <v>0</v>
      </c>
      <c r="M154" s="14"/>
      <c r="N154" s="36">
        <f>SUM(M155:M161)/(COUNTIF(M155:M161,"&gt;0")+0.00000001)</f>
        <v>0</v>
      </c>
      <c r="O154" s="17"/>
    </row>
    <row r="155" spans="1:15" ht="15" customHeight="1" x14ac:dyDescent="0.2">
      <c r="A155" s="91"/>
      <c r="B155" s="87" t="s">
        <v>1140</v>
      </c>
      <c r="C155" s="22"/>
      <c r="D155" s="59"/>
      <c r="E155" s="22"/>
      <c r="F155" s="59"/>
      <c r="G155" s="22"/>
      <c r="H155" s="59"/>
      <c r="I155" s="22"/>
      <c r="J155" s="59"/>
      <c r="K155" s="22"/>
      <c r="L155" s="59"/>
      <c r="M155" s="22"/>
      <c r="N155" s="59"/>
      <c r="O155" s="17"/>
    </row>
    <row r="156" spans="1:15" ht="25.5" x14ac:dyDescent="0.2">
      <c r="A156" s="91"/>
      <c r="B156" s="87" t="s">
        <v>1141</v>
      </c>
      <c r="C156" s="22"/>
      <c r="D156" s="59"/>
      <c r="E156" s="22"/>
      <c r="F156" s="59"/>
      <c r="G156" s="22"/>
      <c r="H156" s="59"/>
      <c r="I156" s="22"/>
      <c r="J156" s="59"/>
      <c r="K156" s="22"/>
      <c r="L156" s="59"/>
      <c r="M156" s="22"/>
      <c r="N156" s="59"/>
      <c r="O156" s="17"/>
    </row>
    <row r="157" spans="1:15" ht="26.25" customHeight="1" x14ac:dyDescent="0.2">
      <c r="A157" s="91"/>
      <c r="B157" s="87" t="s">
        <v>117</v>
      </c>
      <c r="C157" s="22"/>
      <c r="D157" s="59"/>
      <c r="E157" s="22"/>
      <c r="F157" s="59"/>
      <c r="G157" s="22"/>
      <c r="H157" s="59"/>
      <c r="I157" s="22"/>
      <c r="J157" s="59"/>
      <c r="K157" s="22"/>
      <c r="L157" s="59"/>
      <c r="M157" s="22"/>
      <c r="N157" s="59"/>
      <c r="O157" s="17"/>
    </row>
    <row r="158" spans="1:15" x14ac:dyDescent="0.2">
      <c r="A158" s="91"/>
      <c r="B158" s="92" t="s">
        <v>49</v>
      </c>
      <c r="C158" s="21"/>
      <c r="D158" s="60">
        <f>D3+D9+D27+D33+D38+D45+D58+D71+D84+D93+D108+D116+D122+D128+D145+D154</f>
        <v>0</v>
      </c>
      <c r="E158" s="21"/>
      <c r="F158" s="60">
        <f>F3+F9+F27+F33+F38+F45+F58+F71+F84+F93+F108+F116+F122+F128+F145+F154</f>
        <v>0</v>
      </c>
      <c r="G158" s="21"/>
      <c r="H158" s="60">
        <f>H3+H9+H27+H33+H38+H45+H58+H71+H84+H93+H108+H116+H122+H128+H145+H154</f>
        <v>0</v>
      </c>
      <c r="I158" s="21"/>
      <c r="J158" s="60">
        <f>J3+J9+J27+J33+J38+J45+J58+J71+J84+J93+J108+J116+J122+J128+J145+J154</f>
        <v>0</v>
      </c>
      <c r="K158" s="21"/>
      <c r="L158" s="60">
        <f>L3+L9+L27+L33+L38+L45+L58+L71+L84+L93+L108+L116+L122+L128+L145+L154</f>
        <v>0</v>
      </c>
      <c r="M158" s="21"/>
      <c r="N158" s="60">
        <f>N3+N9+N27+N33+N38+N45+N58+N71+N84+N93+N108+N116+N122+N128+N145+N154</f>
        <v>0</v>
      </c>
      <c r="O158" s="17"/>
    </row>
    <row r="159" spans="1:15" ht="15" customHeight="1" x14ac:dyDescent="0.2">
      <c r="A159" s="91"/>
      <c r="B159" s="92" t="s">
        <v>50</v>
      </c>
      <c r="C159" s="21"/>
      <c r="D159" s="37">
        <f>D158/(COUNTIF(D3:D154,"&gt;0")+0.00000001)</f>
        <v>0</v>
      </c>
      <c r="E159" s="21"/>
      <c r="F159" s="37">
        <f>F158/(COUNTIF(F3:F154,"&gt;0")+0.00000001)</f>
        <v>0</v>
      </c>
      <c r="G159" s="21"/>
      <c r="H159" s="37">
        <f>H158/(COUNTIF(H3:H154,"&gt;0")+0.00000001)</f>
        <v>0</v>
      </c>
      <c r="I159" s="21"/>
      <c r="J159" s="37">
        <f>J158/(COUNTIF(J3:J154,"&gt;0")+0.00000001)</f>
        <v>0</v>
      </c>
      <c r="K159" s="21"/>
      <c r="L159" s="37">
        <f>L158/(COUNTIF(L3:L154,"&gt;0")+0.00000001)</f>
        <v>0</v>
      </c>
      <c r="M159" s="21"/>
      <c r="N159" s="37">
        <f>N158/(COUNTIF(N3:N154,"&gt;0")+0.00000001)</f>
        <v>0</v>
      </c>
      <c r="O159" s="17"/>
    </row>
    <row r="160" spans="1:15" ht="15" customHeight="1" x14ac:dyDescent="0.2">
      <c r="A160" s="93"/>
      <c r="B160" s="92" t="s">
        <v>51</v>
      </c>
      <c r="C160" s="21"/>
      <c r="D160" s="37">
        <f>D159/5*100</f>
        <v>0</v>
      </c>
      <c r="E160" s="21"/>
      <c r="F160" s="37">
        <f>F159/5*100</f>
        <v>0</v>
      </c>
      <c r="G160" s="21"/>
      <c r="H160" s="37">
        <f>H159/5*100</f>
        <v>0</v>
      </c>
      <c r="I160" s="21"/>
      <c r="J160" s="37">
        <f>J159/5*100</f>
        <v>0</v>
      </c>
      <c r="K160" s="21"/>
      <c r="L160" s="37">
        <f>L159/5*100</f>
        <v>0</v>
      </c>
      <c r="M160" s="21"/>
      <c r="N160" s="37">
        <f>N159/5*100</f>
        <v>0</v>
      </c>
      <c r="O160" s="17"/>
    </row>
    <row r="161" spans="1:15" ht="15" customHeight="1" x14ac:dyDescent="0.2">
      <c r="A161" s="44" t="s">
        <v>41</v>
      </c>
      <c r="B161" s="97"/>
      <c r="O161" s="17"/>
    </row>
    <row r="162" spans="1:15" x14ac:dyDescent="0.2">
      <c r="A162" s="33" t="s">
        <v>71</v>
      </c>
      <c r="B162" s="97"/>
      <c r="O162" s="17"/>
    </row>
    <row r="163" spans="1:15" x14ac:dyDescent="0.2">
      <c r="A163" s="33" t="s">
        <v>42</v>
      </c>
      <c r="B163" s="97"/>
      <c r="O163" s="17"/>
    </row>
    <row r="164" spans="1:15" ht="15" customHeight="1" x14ac:dyDescent="0.2">
      <c r="A164" s="33" t="s">
        <v>43</v>
      </c>
      <c r="B164" s="97"/>
      <c r="O164" s="17"/>
    </row>
    <row r="165" spans="1:15" x14ac:dyDescent="0.2">
      <c r="A165" s="33" t="s">
        <v>44</v>
      </c>
      <c r="B165" s="97"/>
      <c r="O165" s="17"/>
    </row>
    <row r="166" spans="1:15" x14ac:dyDescent="0.2">
      <c r="A166" s="33" t="s">
        <v>45</v>
      </c>
      <c r="B166" s="97"/>
      <c r="O166" s="17"/>
    </row>
    <row r="167" spans="1:15" x14ac:dyDescent="0.2">
      <c r="A167" s="33" t="s">
        <v>46</v>
      </c>
      <c r="B167" s="97"/>
      <c r="O167" s="17"/>
    </row>
    <row r="168" spans="1:15" x14ac:dyDescent="0.2">
      <c r="A168" s="56" t="s">
        <v>89</v>
      </c>
      <c r="C168" s="118" t="str">
        <f>Front!H1</f>
        <v>Date</v>
      </c>
      <c r="D168" s="119"/>
      <c r="E168" s="118" t="str">
        <f>Front!I1</f>
        <v>Date</v>
      </c>
      <c r="F168" s="119"/>
      <c r="G168" s="118" t="str">
        <f>Front!J1</f>
        <v>Date</v>
      </c>
      <c r="H168" s="119"/>
      <c r="I168" s="118" t="str">
        <f>Front!K1</f>
        <v>Date</v>
      </c>
      <c r="J168" s="119"/>
      <c r="K168" s="118" t="str">
        <f>Front!L1</f>
        <v>Date</v>
      </c>
      <c r="L168" s="119"/>
      <c r="M168" s="118" t="str">
        <f>Front!M1</f>
        <v>Date</v>
      </c>
      <c r="N168" s="119"/>
      <c r="O168" s="17" t="s">
        <v>66</v>
      </c>
    </row>
    <row r="169" spans="1:15" ht="26.25" customHeight="1" x14ac:dyDescent="0.2">
      <c r="A169" s="91"/>
      <c r="B169" s="87"/>
      <c r="C169" s="47" t="s">
        <v>19</v>
      </c>
      <c r="D169" s="47" t="s">
        <v>20</v>
      </c>
      <c r="E169" s="47" t="s">
        <v>19</v>
      </c>
      <c r="F169" s="47" t="s">
        <v>20</v>
      </c>
      <c r="G169" s="47" t="s">
        <v>19</v>
      </c>
      <c r="H169" s="47" t="s">
        <v>20</v>
      </c>
      <c r="I169" s="47" t="s">
        <v>19</v>
      </c>
      <c r="J169" s="47" t="s">
        <v>20</v>
      </c>
      <c r="K169" s="47" t="s">
        <v>19</v>
      </c>
      <c r="L169" s="47" t="s">
        <v>20</v>
      </c>
      <c r="M169" s="47" t="s">
        <v>19</v>
      </c>
      <c r="N169" s="47" t="s">
        <v>20</v>
      </c>
      <c r="O169" s="17"/>
    </row>
    <row r="170" spans="1:15" x14ac:dyDescent="0.2">
      <c r="A170" s="110" t="s">
        <v>104</v>
      </c>
      <c r="C170" s="14"/>
      <c r="D170" s="36">
        <f>SUM(C171:C175)/(COUNTIF(C171:C175,"&gt;0")+0.00000001)</f>
        <v>0</v>
      </c>
      <c r="E170" s="14"/>
      <c r="F170" s="36">
        <f>SUM(E171:E175)/(COUNTIF(E171:E175,"&gt;0")+0.00000001)</f>
        <v>0</v>
      </c>
      <c r="G170" s="14"/>
      <c r="H170" s="36">
        <f>SUM(G171:G175)/(COUNTIF(G171:G175,"&gt;0")+0.00000001)</f>
        <v>0</v>
      </c>
      <c r="I170" s="14"/>
      <c r="J170" s="36">
        <f>SUM(I171:I175)/(COUNTIF(I171:I175,"&gt;0")+0.00000001)</f>
        <v>0</v>
      </c>
      <c r="K170" s="14"/>
      <c r="L170" s="36">
        <f>SUM(K171:K175)/(COUNTIF(K171:K175,"&gt;0")+0.00000001)</f>
        <v>0</v>
      </c>
      <c r="M170" s="14"/>
      <c r="N170" s="36">
        <f>SUM(M171:M175)/(COUNTIF(M171:M175,"&gt;0")+0.00000001)</f>
        <v>0</v>
      </c>
      <c r="O170" s="17"/>
    </row>
    <row r="171" spans="1:15" x14ac:dyDescent="0.2">
      <c r="B171" s="109" t="s">
        <v>1044</v>
      </c>
      <c r="C171" s="17"/>
      <c r="D171" s="57"/>
      <c r="E171" s="17"/>
      <c r="F171" s="57"/>
      <c r="G171" s="17"/>
      <c r="H171" s="57"/>
      <c r="I171" s="17"/>
      <c r="J171" s="57"/>
      <c r="K171" s="17"/>
      <c r="L171" s="57"/>
      <c r="M171" s="17"/>
      <c r="N171" s="57"/>
      <c r="O171" s="17"/>
    </row>
    <row r="172" spans="1:15" ht="15" x14ac:dyDescent="0.25">
      <c r="A172" s="102"/>
      <c r="B172" s="52" t="s">
        <v>1045</v>
      </c>
      <c r="C172" s="17"/>
      <c r="D172" s="57"/>
      <c r="E172" s="17"/>
      <c r="F172" s="57"/>
      <c r="G172" s="17"/>
      <c r="H172" s="57"/>
      <c r="I172" s="17"/>
      <c r="J172" s="57"/>
      <c r="K172" s="17"/>
      <c r="L172" s="57"/>
      <c r="M172" s="17"/>
      <c r="N172" s="57"/>
      <c r="O172" s="17"/>
    </row>
    <row r="173" spans="1:15" ht="15" customHeight="1" x14ac:dyDescent="0.25">
      <c r="A173" s="102"/>
      <c r="B173" s="52" t="s">
        <v>1046</v>
      </c>
      <c r="C173" s="17"/>
      <c r="D173" s="57"/>
      <c r="E173" s="17"/>
      <c r="F173" s="57"/>
      <c r="G173" s="17"/>
      <c r="H173" s="57"/>
      <c r="I173" s="17"/>
      <c r="J173" s="57"/>
      <c r="K173" s="17"/>
      <c r="L173" s="57"/>
      <c r="M173" s="17"/>
      <c r="N173" s="57"/>
      <c r="O173" s="17"/>
    </row>
    <row r="174" spans="1:15" x14ac:dyDescent="0.2">
      <c r="B174" s="52" t="s">
        <v>105</v>
      </c>
      <c r="C174" s="8"/>
      <c r="D174" s="50"/>
      <c r="E174" s="8"/>
      <c r="F174" s="50"/>
      <c r="G174" s="8"/>
      <c r="H174" s="50"/>
      <c r="I174" s="8"/>
      <c r="J174" s="50"/>
      <c r="K174" s="8"/>
      <c r="L174" s="50"/>
      <c r="M174" s="8"/>
      <c r="N174" s="50"/>
      <c r="O174" s="17"/>
    </row>
    <row r="175" spans="1:15" x14ac:dyDescent="0.2">
      <c r="B175" s="52" t="s">
        <v>1047</v>
      </c>
      <c r="C175" s="17"/>
      <c r="D175" s="57"/>
      <c r="E175" s="17"/>
      <c r="F175" s="57"/>
      <c r="G175" s="17"/>
      <c r="H175" s="57"/>
      <c r="I175" s="17"/>
      <c r="J175" s="57"/>
      <c r="K175" s="17"/>
      <c r="L175" s="57"/>
      <c r="M175" s="17"/>
      <c r="N175" s="57"/>
      <c r="O175" s="17"/>
    </row>
    <row r="176" spans="1:15" x14ac:dyDescent="0.2">
      <c r="A176" s="112" t="s">
        <v>789</v>
      </c>
      <c r="B176" s="112"/>
      <c r="C176" s="14"/>
      <c r="D176" s="36">
        <f>SUM(C177:C193)/(COUNTIF(C177:C193,"&gt;0")+0.00000001)</f>
        <v>0</v>
      </c>
      <c r="E176" s="14"/>
      <c r="F176" s="36">
        <f>SUM(E177:E193)/(COUNTIF(E177:E193,"&gt;0")+0.00000001)</f>
        <v>0</v>
      </c>
      <c r="G176" s="14"/>
      <c r="H176" s="36">
        <f>SUM(G177:G193)/(COUNTIF(G177:G193,"&gt;0")+0.00000001)</f>
        <v>0</v>
      </c>
      <c r="I176" s="14"/>
      <c r="J176" s="36">
        <f>SUM(I177:I193)/(COUNTIF(I177:I193,"&gt;0")+0.00000001)</f>
        <v>0</v>
      </c>
      <c r="K176" s="14"/>
      <c r="L176" s="36">
        <f>SUM(K177:K193)/(COUNTIF(K177:K193,"&gt;0")+0.00000001)</f>
        <v>0</v>
      </c>
      <c r="M176" s="14"/>
      <c r="N176" s="36">
        <f>SUM(M177:M193)/(COUNTIF(M177:M193,"&gt;0")+0.00000001)</f>
        <v>0</v>
      </c>
      <c r="O176" s="17"/>
    </row>
    <row r="177" spans="1:15" ht="38.25" x14ac:dyDescent="0.2">
      <c r="A177" s="112"/>
      <c r="B177" s="87" t="s">
        <v>1048</v>
      </c>
      <c r="C177" s="17"/>
      <c r="D177" s="57"/>
      <c r="E177" s="17"/>
      <c r="F177" s="57"/>
      <c r="G177" s="17"/>
      <c r="H177" s="57"/>
      <c r="I177" s="17"/>
      <c r="J177" s="57"/>
      <c r="K177" s="17"/>
      <c r="L177" s="57"/>
      <c r="M177" s="17"/>
      <c r="N177" s="57"/>
      <c r="O177" s="17"/>
    </row>
    <row r="178" spans="1:15" ht="12.75" customHeight="1" x14ac:dyDescent="0.2">
      <c r="A178" s="112"/>
      <c r="B178" s="87" t="s">
        <v>790</v>
      </c>
      <c r="C178" s="17"/>
      <c r="D178" s="57"/>
      <c r="E178" s="17"/>
      <c r="F178" s="57"/>
      <c r="G178" s="17"/>
      <c r="H178" s="57"/>
      <c r="I178" s="17"/>
      <c r="J178" s="57"/>
      <c r="K178" s="17"/>
      <c r="L178" s="57"/>
      <c r="M178" s="17"/>
      <c r="N178" s="57"/>
      <c r="O178" s="17"/>
    </row>
    <row r="179" spans="1:15" ht="38.25" x14ac:dyDescent="0.2">
      <c r="A179" s="112"/>
      <c r="B179" s="113" t="s">
        <v>791</v>
      </c>
      <c r="C179" s="17"/>
      <c r="D179" s="57"/>
      <c r="E179" s="17"/>
      <c r="F179" s="57"/>
      <c r="G179" s="17"/>
      <c r="H179" s="57"/>
      <c r="I179" s="17"/>
      <c r="J179" s="57"/>
      <c r="K179" s="17"/>
      <c r="L179" s="57"/>
      <c r="M179" s="17"/>
      <c r="N179" s="57"/>
      <c r="O179" s="17"/>
    </row>
    <row r="180" spans="1:15" ht="38.25" x14ac:dyDescent="0.2">
      <c r="A180" s="112"/>
      <c r="B180" s="113" t="s">
        <v>792</v>
      </c>
      <c r="C180" s="8"/>
      <c r="D180" s="59"/>
      <c r="E180" s="8"/>
      <c r="F180" s="59"/>
      <c r="G180" s="8"/>
      <c r="H180" s="59"/>
      <c r="I180" s="8"/>
      <c r="J180" s="59"/>
      <c r="K180" s="8"/>
      <c r="L180" s="59"/>
      <c r="M180" s="8"/>
      <c r="N180" s="59"/>
      <c r="O180" s="17"/>
    </row>
    <row r="181" spans="1:15" ht="63.75" x14ac:dyDescent="0.2">
      <c r="A181" s="112"/>
      <c r="B181" s="113" t="s">
        <v>793</v>
      </c>
      <c r="C181" s="17"/>
      <c r="D181" s="50"/>
      <c r="E181" s="17"/>
      <c r="F181" s="50"/>
      <c r="G181" s="17"/>
      <c r="H181" s="50"/>
      <c r="I181" s="17"/>
      <c r="J181" s="50"/>
      <c r="K181" s="17"/>
      <c r="L181" s="50"/>
      <c r="M181" s="17"/>
      <c r="N181" s="50"/>
      <c r="O181" s="17"/>
    </row>
    <row r="182" spans="1:15" ht="64.5" customHeight="1" x14ac:dyDescent="0.2">
      <c r="A182" s="112"/>
      <c r="B182" s="113" t="s">
        <v>794</v>
      </c>
      <c r="C182" s="17"/>
      <c r="D182" s="59"/>
      <c r="E182" s="17"/>
      <c r="F182" s="59"/>
      <c r="G182" s="17"/>
      <c r="H182" s="59"/>
      <c r="I182" s="17"/>
      <c r="J182" s="59"/>
      <c r="K182" s="17"/>
      <c r="L182" s="59"/>
      <c r="M182" s="17"/>
      <c r="N182" s="59"/>
      <c r="O182" s="17"/>
    </row>
    <row r="183" spans="1:15" ht="39" customHeight="1" x14ac:dyDescent="0.2">
      <c r="A183" s="112"/>
      <c r="B183" s="113" t="s">
        <v>795</v>
      </c>
      <c r="C183" s="17"/>
      <c r="D183" s="58"/>
      <c r="E183" s="17"/>
      <c r="F183" s="58"/>
      <c r="G183" s="17"/>
      <c r="H183" s="58"/>
      <c r="I183" s="17"/>
      <c r="J183" s="58"/>
      <c r="K183" s="17"/>
      <c r="L183" s="58"/>
      <c r="M183" s="17"/>
      <c r="N183" s="58"/>
      <c r="O183" s="17"/>
    </row>
    <row r="184" spans="1:15" ht="51" x14ac:dyDescent="0.2">
      <c r="A184" s="112"/>
      <c r="B184" s="113" t="s">
        <v>796</v>
      </c>
      <c r="C184" s="17"/>
      <c r="D184" s="59"/>
      <c r="E184" s="17"/>
      <c r="F184" s="59"/>
      <c r="G184" s="17"/>
      <c r="H184" s="59"/>
      <c r="I184" s="17"/>
      <c r="J184" s="59"/>
      <c r="K184" s="17"/>
      <c r="L184" s="59"/>
      <c r="M184" s="17"/>
      <c r="N184" s="59"/>
      <c r="O184" s="17"/>
    </row>
    <row r="185" spans="1:15" ht="25.5" x14ac:dyDescent="0.2">
      <c r="A185" s="112"/>
      <c r="B185" s="113" t="s">
        <v>797</v>
      </c>
      <c r="C185" s="8"/>
      <c r="D185" s="59"/>
      <c r="E185" s="8"/>
      <c r="F185" s="59"/>
      <c r="G185" s="8"/>
      <c r="H185" s="59"/>
      <c r="I185" s="8"/>
      <c r="J185" s="59"/>
      <c r="K185" s="8"/>
      <c r="L185" s="59"/>
      <c r="M185" s="8"/>
      <c r="N185" s="59"/>
      <c r="O185" s="17"/>
    </row>
    <row r="186" spans="1:15" ht="63.75" x14ac:dyDescent="0.2">
      <c r="A186" s="112"/>
      <c r="B186" s="113" t="s">
        <v>798</v>
      </c>
      <c r="C186" s="17"/>
      <c r="D186" s="59"/>
      <c r="E186" s="17"/>
      <c r="F186" s="59"/>
      <c r="G186" s="17"/>
      <c r="H186" s="59"/>
      <c r="I186" s="17"/>
      <c r="J186" s="59"/>
      <c r="K186" s="17"/>
      <c r="L186" s="59"/>
      <c r="M186" s="17"/>
      <c r="N186" s="59"/>
      <c r="O186" s="17"/>
    </row>
    <row r="187" spans="1:15" ht="25.5" customHeight="1" x14ac:dyDescent="0.2">
      <c r="A187" s="112"/>
      <c r="B187" s="113" t="s">
        <v>799</v>
      </c>
      <c r="C187" s="17"/>
      <c r="D187" s="59"/>
      <c r="E187" s="17"/>
      <c r="F187" s="59"/>
      <c r="G187" s="17"/>
      <c r="H187" s="59"/>
      <c r="I187" s="17"/>
      <c r="J187" s="59"/>
      <c r="K187" s="17"/>
      <c r="L187" s="59"/>
      <c r="M187" s="17"/>
      <c r="N187" s="59"/>
      <c r="O187" s="17"/>
    </row>
    <row r="188" spans="1:15" ht="51" x14ac:dyDescent="0.2">
      <c r="A188" s="112"/>
      <c r="B188" s="113" t="s">
        <v>800</v>
      </c>
      <c r="C188" s="17"/>
      <c r="D188" s="59"/>
      <c r="E188" s="17"/>
      <c r="F188" s="59"/>
      <c r="G188" s="17"/>
      <c r="H188" s="59"/>
      <c r="I188" s="17"/>
      <c r="J188" s="59"/>
      <c r="K188" s="17"/>
      <c r="L188" s="59"/>
      <c r="M188" s="17"/>
      <c r="N188" s="59"/>
      <c r="O188" s="17"/>
    </row>
    <row r="189" spans="1:15" ht="38.25" x14ac:dyDescent="0.2">
      <c r="A189" s="112"/>
      <c r="B189" s="113" t="s">
        <v>801</v>
      </c>
      <c r="C189" s="17"/>
      <c r="D189" s="59"/>
      <c r="E189" s="17"/>
      <c r="F189" s="59"/>
      <c r="G189" s="17"/>
      <c r="H189" s="59"/>
      <c r="I189" s="17"/>
      <c r="J189" s="59"/>
      <c r="K189" s="17"/>
      <c r="L189" s="59"/>
      <c r="M189" s="17"/>
      <c r="N189" s="59"/>
      <c r="O189" s="17"/>
    </row>
    <row r="190" spans="1:15" ht="25.5" x14ac:dyDescent="0.2">
      <c r="A190" s="112"/>
      <c r="B190" s="113" t="s">
        <v>802</v>
      </c>
      <c r="C190" s="17"/>
      <c r="D190" s="59"/>
      <c r="E190" s="17"/>
      <c r="F190" s="59"/>
      <c r="G190" s="17"/>
      <c r="H190" s="59"/>
      <c r="I190" s="17"/>
      <c r="J190" s="59"/>
      <c r="K190" s="17"/>
      <c r="L190" s="59"/>
      <c r="M190" s="17"/>
      <c r="N190" s="59"/>
      <c r="O190" s="17"/>
    </row>
    <row r="191" spans="1:15" ht="25.5" x14ac:dyDescent="0.2">
      <c r="A191" s="112"/>
      <c r="B191" s="113" t="s">
        <v>803</v>
      </c>
      <c r="C191" s="17"/>
      <c r="D191" s="59"/>
      <c r="E191" s="17"/>
      <c r="F191" s="59"/>
      <c r="G191" s="17"/>
      <c r="H191" s="59"/>
      <c r="I191" s="17"/>
      <c r="J191" s="59"/>
      <c r="K191" s="17"/>
      <c r="L191" s="59"/>
      <c r="M191" s="17"/>
      <c r="N191" s="59"/>
      <c r="O191" s="17"/>
    </row>
    <row r="192" spans="1:15" ht="15" customHeight="1" x14ac:dyDescent="0.2">
      <c r="A192" s="112"/>
      <c r="B192" s="113" t="s">
        <v>804</v>
      </c>
      <c r="C192" s="8"/>
      <c r="D192" s="59"/>
      <c r="E192" s="8"/>
      <c r="F192" s="59"/>
      <c r="G192" s="8"/>
      <c r="H192" s="59"/>
      <c r="I192" s="8"/>
      <c r="J192" s="59"/>
      <c r="K192" s="8"/>
      <c r="L192" s="59"/>
      <c r="M192" s="8"/>
      <c r="N192" s="59"/>
      <c r="O192" s="17"/>
    </row>
    <row r="193" spans="1:15" ht="25.5" x14ac:dyDescent="0.2">
      <c r="A193" s="112"/>
      <c r="B193" s="113" t="s">
        <v>805</v>
      </c>
      <c r="C193" s="17"/>
      <c r="D193" s="59"/>
      <c r="E193" s="17"/>
      <c r="F193" s="59"/>
      <c r="G193" s="17"/>
      <c r="H193" s="59"/>
      <c r="I193" s="17"/>
      <c r="J193" s="59"/>
      <c r="K193" s="17"/>
      <c r="L193" s="59"/>
      <c r="M193" s="17"/>
      <c r="N193" s="59"/>
      <c r="O193" s="17"/>
    </row>
    <row r="194" spans="1:15" x14ac:dyDescent="0.2">
      <c r="A194" s="88" t="s">
        <v>806</v>
      </c>
      <c r="B194" s="87"/>
      <c r="C194" s="14"/>
      <c r="D194" s="36">
        <f>SUM(C195:C199)/(COUNTIF(C195:C199,"&gt;0")+0.00000001)</f>
        <v>0</v>
      </c>
      <c r="E194" s="14"/>
      <c r="F194" s="36">
        <f>SUM(E195:E199)/(COUNTIF(E195:E199,"&gt;0")+0.00000001)</f>
        <v>0</v>
      </c>
      <c r="G194" s="14"/>
      <c r="H194" s="36">
        <f>SUM(G195:G199)/(COUNTIF(G195:G199,"&gt;0")+0.00000001)</f>
        <v>0</v>
      </c>
      <c r="I194" s="14"/>
      <c r="J194" s="36">
        <f>SUM(I195:I199)/(COUNTIF(I195:I199,"&gt;0")+0.00000001)</f>
        <v>0</v>
      </c>
      <c r="K194" s="14"/>
      <c r="L194" s="36">
        <f>SUM(K195:K199)/(COUNTIF(K195:K199,"&gt;0")+0.00000001)</f>
        <v>0</v>
      </c>
      <c r="M194" s="14"/>
      <c r="N194" s="36">
        <f>SUM(M195:M199)/(COUNTIF(M195:M199,"&gt;0")+0.00000001)</f>
        <v>0</v>
      </c>
      <c r="O194" s="17"/>
    </row>
    <row r="195" spans="1:15" x14ac:dyDescent="0.2">
      <c r="A195" s="88"/>
      <c r="B195" s="87" t="s">
        <v>807</v>
      </c>
      <c r="C195" s="17"/>
      <c r="D195" s="59"/>
      <c r="E195" s="17"/>
      <c r="F195" s="59"/>
      <c r="G195" s="17"/>
      <c r="H195" s="59"/>
      <c r="I195" s="17"/>
      <c r="J195" s="59"/>
      <c r="K195" s="17"/>
      <c r="L195" s="59"/>
      <c r="M195" s="17"/>
      <c r="N195" s="59"/>
      <c r="O195" s="17"/>
    </row>
    <row r="196" spans="1:15" ht="25.5" x14ac:dyDescent="0.2">
      <c r="A196" s="88"/>
      <c r="B196" s="87" t="s">
        <v>808</v>
      </c>
      <c r="C196" s="17"/>
      <c r="D196" s="59"/>
      <c r="E196" s="17"/>
      <c r="F196" s="59"/>
      <c r="G196" s="17"/>
      <c r="H196" s="59"/>
      <c r="I196" s="17"/>
      <c r="J196" s="59"/>
      <c r="K196" s="17"/>
      <c r="L196" s="59"/>
      <c r="M196" s="17"/>
      <c r="N196" s="59"/>
      <c r="O196" s="17"/>
    </row>
    <row r="197" spans="1:15" ht="25.5" x14ac:dyDescent="0.2">
      <c r="A197" s="88"/>
      <c r="B197" s="87" t="s">
        <v>809</v>
      </c>
      <c r="C197" s="17"/>
      <c r="D197" s="50"/>
      <c r="E197" s="17"/>
      <c r="F197" s="50"/>
      <c r="G197" s="17"/>
      <c r="H197" s="50"/>
      <c r="I197" s="17"/>
      <c r="J197" s="50"/>
      <c r="K197" s="17"/>
      <c r="L197" s="50"/>
      <c r="M197" s="17"/>
      <c r="N197" s="50"/>
      <c r="O197" s="17"/>
    </row>
    <row r="198" spans="1:15" ht="25.5" x14ac:dyDescent="0.2">
      <c r="A198" s="88"/>
      <c r="B198" s="87" t="s">
        <v>810</v>
      </c>
      <c r="C198" s="8"/>
      <c r="D198" s="59"/>
      <c r="E198" s="8"/>
      <c r="F198" s="59"/>
      <c r="G198" s="8"/>
      <c r="H198" s="59"/>
      <c r="I198" s="8"/>
      <c r="J198" s="59"/>
      <c r="K198" s="8"/>
      <c r="L198" s="59"/>
      <c r="M198" s="8"/>
      <c r="N198" s="59"/>
      <c r="O198" s="17"/>
    </row>
    <row r="199" spans="1:15" ht="25.5" x14ac:dyDescent="0.2">
      <c r="A199" s="112"/>
      <c r="B199" s="87" t="s">
        <v>811</v>
      </c>
      <c r="C199" s="17"/>
      <c r="D199" s="59"/>
      <c r="E199" s="17"/>
      <c r="F199" s="59"/>
      <c r="G199" s="17"/>
      <c r="H199" s="59"/>
      <c r="I199" s="17"/>
      <c r="J199" s="59"/>
      <c r="K199" s="17"/>
      <c r="L199" s="59"/>
      <c r="M199" s="17"/>
      <c r="N199" s="59"/>
      <c r="O199" s="17"/>
    </row>
    <row r="200" spans="1:15" x14ac:dyDescent="0.2">
      <c r="A200" s="88" t="s">
        <v>47</v>
      </c>
      <c r="B200" s="87"/>
      <c r="C200" s="14"/>
      <c r="D200" s="36">
        <f>SUM(C201:C204)/(COUNTIF(C201:C204,"&gt;0")+0.00000001)</f>
        <v>0</v>
      </c>
      <c r="E200" s="14"/>
      <c r="F200" s="36">
        <f>SUM(E201:E204)/(COUNTIF(E201:E204,"&gt;0")+0.00000001)</f>
        <v>0</v>
      </c>
      <c r="G200" s="14"/>
      <c r="H200" s="36">
        <f>SUM(G201:G204)/(COUNTIF(G201:G204,"&gt;0")+0.00000001)</f>
        <v>0</v>
      </c>
      <c r="I200" s="14"/>
      <c r="J200" s="36">
        <f>SUM(I201:I204)/(COUNTIF(I201:I204,"&gt;0")+0.00000001)</f>
        <v>0</v>
      </c>
      <c r="K200" s="14"/>
      <c r="L200" s="36">
        <f>SUM(K201:K204)/(COUNTIF(K201:K204,"&gt;0")+0.00000001)</f>
        <v>0</v>
      </c>
      <c r="M200" s="14"/>
      <c r="N200" s="36">
        <f>SUM(M201:M204)/(COUNTIF(M201:M204,"&gt;0")+0.00000001)</f>
        <v>0</v>
      </c>
    </row>
    <row r="201" spans="1:15" ht="15" customHeight="1" x14ac:dyDescent="0.2">
      <c r="A201" s="88"/>
      <c r="B201" s="87" t="s">
        <v>812</v>
      </c>
      <c r="C201" s="17"/>
      <c r="D201" s="59"/>
      <c r="E201" s="17"/>
      <c r="F201" s="59"/>
      <c r="G201" s="17"/>
      <c r="H201" s="59"/>
      <c r="I201" s="17"/>
      <c r="J201" s="59"/>
      <c r="K201" s="17"/>
      <c r="L201" s="59"/>
      <c r="M201" s="17"/>
      <c r="N201" s="59"/>
      <c r="O201" s="17"/>
    </row>
    <row r="202" spans="1:15" ht="25.5" x14ac:dyDescent="0.2">
      <c r="A202" s="88"/>
      <c r="B202" s="87" t="s">
        <v>813</v>
      </c>
      <c r="C202" s="17"/>
      <c r="D202" s="50"/>
      <c r="E202" s="17"/>
      <c r="F202" s="50"/>
      <c r="G202" s="17"/>
      <c r="H202" s="50"/>
      <c r="I202" s="17"/>
      <c r="J202" s="50"/>
      <c r="K202" s="17"/>
      <c r="L202" s="50"/>
      <c r="M202" s="17"/>
      <c r="N202" s="50"/>
      <c r="O202" s="17"/>
    </row>
    <row r="203" spans="1:15" ht="25.5" x14ac:dyDescent="0.2">
      <c r="A203" s="88"/>
      <c r="B203" s="87" t="s">
        <v>814</v>
      </c>
      <c r="C203" s="17"/>
      <c r="D203" s="59"/>
      <c r="E203" s="17"/>
      <c r="F203" s="59"/>
      <c r="G203" s="17"/>
      <c r="H203" s="59"/>
      <c r="I203" s="17"/>
      <c r="J203" s="59"/>
      <c r="K203" s="17"/>
      <c r="L203" s="59"/>
      <c r="M203" s="17"/>
      <c r="N203" s="59"/>
      <c r="O203" s="17"/>
    </row>
    <row r="204" spans="1:15" ht="28.5" customHeight="1" x14ac:dyDescent="0.2">
      <c r="A204" s="88"/>
      <c r="B204" s="87" t="s">
        <v>815</v>
      </c>
      <c r="C204" s="17"/>
      <c r="D204" s="59"/>
      <c r="E204" s="17"/>
      <c r="F204" s="59"/>
      <c r="G204" s="17"/>
      <c r="H204" s="59"/>
      <c r="I204" s="17"/>
      <c r="J204" s="59"/>
      <c r="K204" s="17"/>
      <c r="L204" s="59"/>
      <c r="M204" s="17"/>
      <c r="N204" s="59"/>
      <c r="O204" s="17"/>
    </row>
    <row r="205" spans="1:15" x14ac:dyDescent="0.2">
      <c r="A205" s="111" t="s">
        <v>1049</v>
      </c>
      <c r="B205" s="94"/>
      <c r="C205" s="14"/>
      <c r="D205" s="36">
        <f>SUM(C206:C211)/(COUNTIF(C206:C211,"&gt;0")+0.00000001)</f>
        <v>0</v>
      </c>
      <c r="E205" s="14"/>
      <c r="F205" s="36">
        <f>SUM(E206:E208)/(COUNTIF(E206:E208,"&gt;0")+0.00000001)</f>
        <v>0</v>
      </c>
      <c r="G205" s="14"/>
      <c r="H205" s="36">
        <f>SUM(G206:G208)/(COUNTIF(G206:G208,"&gt;0")+0.00000001)</f>
        <v>0</v>
      </c>
      <c r="I205" s="14"/>
      <c r="J205" s="36">
        <f>SUM(I206:I208)/(COUNTIF(I206:I208,"&gt;0")+0.00000001)</f>
        <v>0</v>
      </c>
      <c r="K205" s="14"/>
      <c r="L205" s="36">
        <f>SUM(K206:K208)/(COUNTIF(K206:K208,"&gt;0")+0.00000001)</f>
        <v>0</v>
      </c>
      <c r="M205" s="14"/>
      <c r="N205" s="36">
        <f>SUM(M206:M208)/(COUNTIF(M206:M208,"&gt;0")+0.00000001)</f>
        <v>0</v>
      </c>
      <c r="O205" s="17"/>
    </row>
    <row r="206" spans="1:15" x14ac:dyDescent="0.2">
      <c r="A206" s="111"/>
      <c r="B206" s="87" t="s">
        <v>106</v>
      </c>
      <c r="C206" s="17"/>
      <c r="D206" s="59"/>
      <c r="E206" s="17"/>
      <c r="F206" s="59"/>
      <c r="G206" s="17"/>
      <c r="H206" s="59"/>
      <c r="I206" s="17"/>
      <c r="J206" s="59"/>
      <c r="K206" s="17"/>
      <c r="L206" s="59"/>
      <c r="M206" s="17"/>
      <c r="N206" s="59"/>
      <c r="O206" s="17"/>
    </row>
    <row r="207" spans="1:15" x14ac:dyDescent="0.2">
      <c r="A207" s="111"/>
      <c r="B207" s="87" t="s">
        <v>107</v>
      </c>
      <c r="C207" s="17"/>
      <c r="D207" s="50"/>
      <c r="E207" s="17"/>
      <c r="F207" s="50"/>
      <c r="G207" s="17"/>
      <c r="H207" s="50"/>
      <c r="I207" s="17"/>
      <c r="J207" s="50"/>
      <c r="K207" s="17"/>
      <c r="L207" s="50"/>
      <c r="M207" s="17"/>
      <c r="N207" s="50"/>
      <c r="O207" s="17"/>
    </row>
    <row r="208" spans="1:15" ht="25.5" x14ac:dyDescent="0.2">
      <c r="A208" s="93"/>
      <c r="B208" s="95" t="s">
        <v>1050</v>
      </c>
      <c r="C208" s="17"/>
      <c r="D208" s="59"/>
      <c r="E208" s="17"/>
      <c r="F208" s="59"/>
      <c r="G208" s="17"/>
      <c r="H208" s="59"/>
      <c r="I208" s="17"/>
      <c r="J208" s="59"/>
      <c r="K208" s="17"/>
      <c r="L208" s="59"/>
      <c r="M208" s="17"/>
      <c r="N208" s="59"/>
      <c r="O208" s="17"/>
    </row>
    <row r="209" spans="1:15" ht="25.5" x14ac:dyDescent="0.2">
      <c r="A209" s="93"/>
      <c r="B209" s="95" t="s">
        <v>1051</v>
      </c>
      <c r="C209" s="17"/>
      <c r="D209" s="59"/>
      <c r="E209" s="17"/>
      <c r="F209" s="59"/>
      <c r="G209" s="17"/>
      <c r="H209" s="59"/>
      <c r="I209" s="17"/>
      <c r="J209" s="59"/>
      <c r="K209" s="17"/>
      <c r="L209" s="59"/>
      <c r="M209" s="17"/>
      <c r="N209" s="59"/>
      <c r="O209" s="17"/>
    </row>
    <row r="210" spans="1:15" ht="25.5" x14ac:dyDescent="0.2">
      <c r="A210" s="93"/>
      <c r="B210" s="94" t="s">
        <v>108</v>
      </c>
      <c r="C210" s="8"/>
      <c r="D210" s="59"/>
      <c r="E210" s="8"/>
      <c r="F210" s="59"/>
      <c r="G210" s="8"/>
      <c r="H210" s="59"/>
      <c r="I210" s="8"/>
      <c r="J210" s="59"/>
      <c r="K210" s="8"/>
      <c r="L210" s="59"/>
      <c r="M210" s="8"/>
      <c r="N210" s="59"/>
      <c r="O210" s="17"/>
    </row>
    <row r="211" spans="1:15" ht="25.5" x14ac:dyDescent="0.2">
      <c r="A211" s="93"/>
      <c r="B211" s="94" t="s">
        <v>109</v>
      </c>
      <c r="C211" s="17"/>
      <c r="D211" s="59"/>
      <c r="E211" s="17"/>
      <c r="F211" s="59"/>
      <c r="G211" s="17"/>
      <c r="H211" s="59"/>
      <c r="I211" s="17"/>
      <c r="J211" s="59"/>
      <c r="K211" s="17"/>
      <c r="L211" s="59"/>
      <c r="M211" s="17"/>
      <c r="N211" s="59"/>
      <c r="O211" s="17"/>
    </row>
    <row r="212" spans="1:15" x14ac:dyDescent="0.2">
      <c r="A212" s="111" t="s">
        <v>1052</v>
      </c>
      <c r="B212" s="95"/>
      <c r="C212" s="14"/>
      <c r="D212" s="36">
        <f>SUM(C213:C224)/(COUNTIF(C213:C224,"&gt;0")+0.00000001)</f>
        <v>0</v>
      </c>
      <c r="E212" s="14"/>
      <c r="F212" s="36">
        <f>SUM(E213:E227)/(COUNTIF(E213:E227,"&gt;0")+0.00000001)</f>
        <v>0</v>
      </c>
      <c r="G212" s="14"/>
      <c r="H212" s="36">
        <f>SUM(G213:G227)/(COUNTIF(G213:G227,"&gt;0")+0.00000001)</f>
        <v>0</v>
      </c>
      <c r="I212" s="14"/>
      <c r="J212" s="36">
        <f>SUM(I213:I227)/(COUNTIF(I213:I227,"&gt;0")+0.00000001)</f>
        <v>0</v>
      </c>
      <c r="K212" s="14"/>
      <c r="L212" s="36">
        <f>SUM(K213:K227)/(COUNTIF(K213:K227,"&gt;0")+0.00000001)</f>
        <v>0</v>
      </c>
      <c r="M212" s="14"/>
      <c r="N212" s="36">
        <f>SUM(M213:M227)/(COUNTIF(M213:M227,"&gt;0")+0.00000001)</f>
        <v>0</v>
      </c>
      <c r="O212" s="17"/>
    </row>
    <row r="213" spans="1:15" x14ac:dyDescent="0.2">
      <c r="A213" s="93"/>
      <c r="B213" s="94" t="s">
        <v>1053</v>
      </c>
      <c r="C213" s="17"/>
      <c r="D213" s="50"/>
      <c r="E213" s="17"/>
      <c r="F213" s="50"/>
      <c r="G213" s="17"/>
      <c r="H213" s="50"/>
      <c r="I213" s="17"/>
      <c r="J213" s="50"/>
      <c r="K213" s="17"/>
      <c r="L213" s="50"/>
      <c r="M213" s="17"/>
      <c r="N213" s="50"/>
      <c r="O213" s="17"/>
    </row>
    <row r="214" spans="1:15" ht="25.5" x14ac:dyDescent="0.2">
      <c r="A214" s="93"/>
      <c r="B214" s="87" t="s">
        <v>1054</v>
      </c>
      <c r="C214" s="17"/>
      <c r="D214" s="59"/>
      <c r="E214" s="17"/>
      <c r="F214" s="59"/>
      <c r="G214" s="17"/>
      <c r="H214" s="59"/>
      <c r="I214" s="17"/>
      <c r="J214" s="59"/>
      <c r="K214" s="17"/>
      <c r="L214" s="59"/>
      <c r="M214" s="17"/>
      <c r="N214" s="59"/>
      <c r="O214" s="17"/>
    </row>
    <row r="215" spans="1:15" ht="25.5" x14ac:dyDescent="0.2">
      <c r="A215" s="93"/>
      <c r="B215" s="87" t="s">
        <v>1055</v>
      </c>
      <c r="C215" s="17"/>
      <c r="D215" s="59"/>
      <c r="E215" s="17"/>
      <c r="F215" s="59"/>
      <c r="G215" s="17"/>
      <c r="H215" s="59"/>
      <c r="I215" s="17"/>
      <c r="J215" s="59"/>
      <c r="K215" s="17"/>
      <c r="L215" s="59"/>
      <c r="M215" s="17"/>
      <c r="N215" s="59"/>
      <c r="O215" s="17"/>
    </row>
    <row r="216" spans="1:15" ht="26.25" customHeight="1" x14ac:dyDescent="0.2">
      <c r="A216" s="93"/>
      <c r="B216" s="87" t="s">
        <v>1056</v>
      </c>
      <c r="C216" s="17"/>
      <c r="D216" s="59"/>
      <c r="E216" s="17"/>
      <c r="F216" s="59"/>
      <c r="G216" s="17"/>
      <c r="H216" s="59"/>
      <c r="I216" s="17"/>
      <c r="J216" s="59"/>
      <c r="K216" s="17"/>
      <c r="L216" s="59"/>
      <c r="M216" s="17"/>
      <c r="N216" s="59"/>
      <c r="O216" s="17"/>
    </row>
    <row r="217" spans="1:15" ht="25.5" x14ac:dyDescent="0.2">
      <c r="A217" s="93"/>
      <c r="B217" s="87" t="s">
        <v>1057</v>
      </c>
      <c r="C217" s="17"/>
      <c r="D217" s="59"/>
      <c r="E217" s="17"/>
      <c r="F217" s="59"/>
      <c r="G217" s="17"/>
      <c r="H217" s="59"/>
      <c r="I217" s="17"/>
      <c r="J217" s="59"/>
      <c r="K217" s="17"/>
      <c r="L217" s="59"/>
      <c r="M217" s="17"/>
      <c r="N217" s="59"/>
      <c r="O217" s="17"/>
    </row>
    <row r="218" spans="1:15" ht="25.5" x14ac:dyDescent="0.2">
      <c r="A218" s="93"/>
      <c r="B218" s="87" t="s">
        <v>1058</v>
      </c>
      <c r="C218" s="17"/>
      <c r="D218" s="59"/>
      <c r="E218" s="17"/>
      <c r="F218" s="59"/>
      <c r="G218" s="17"/>
      <c r="H218" s="59"/>
      <c r="I218" s="17"/>
      <c r="J218" s="59"/>
      <c r="K218" s="17"/>
      <c r="L218" s="59"/>
      <c r="M218" s="17"/>
      <c r="N218" s="59"/>
      <c r="O218" s="17"/>
    </row>
    <row r="219" spans="1:15" ht="25.5" x14ac:dyDescent="0.2">
      <c r="A219" s="93"/>
      <c r="B219" s="87" t="s">
        <v>1059</v>
      </c>
      <c r="C219" s="17"/>
      <c r="D219" s="59"/>
      <c r="E219" s="17"/>
      <c r="F219" s="59"/>
      <c r="G219" s="17"/>
      <c r="H219" s="59"/>
      <c r="I219" s="17"/>
      <c r="J219" s="59"/>
      <c r="K219" s="17"/>
      <c r="L219" s="59"/>
      <c r="M219" s="17"/>
      <c r="N219" s="59"/>
      <c r="O219" s="17"/>
    </row>
    <row r="220" spans="1:15" ht="14.25" customHeight="1" x14ac:dyDescent="0.2">
      <c r="A220" s="93"/>
      <c r="B220" s="87" t="s">
        <v>1060</v>
      </c>
      <c r="C220" s="17"/>
      <c r="D220" s="59"/>
      <c r="E220" s="17"/>
      <c r="F220" s="59"/>
      <c r="G220" s="17"/>
      <c r="H220" s="59"/>
      <c r="I220" s="17"/>
      <c r="J220" s="59"/>
      <c r="K220" s="17"/>
      <c r="L220" s="59"/>
      <c r="M220" s="17"/>
      <c r="N220" s="59"/>
      <c r="O220" s="17"/>
    </row>
    <row r="221" spans="1:15" ht="25.5" x14ac:dyDescent="0.2">
      <c r="A221" s="93"/>
      <c r="B221" s="87" t="s">
        <v>1061</v>
      </c>
      <c r="C221" s="17"/>
      <c r="D221" s="59"/>
      <c r="E221" s="17"/>
      <c r="F221" s="59"/>
      <c r="G221" s="17"/>
      <c r="H221" s="59"/>
      <c r="I221" s="17"/>
      <c r="J221" s="59"/>
      <c r="K221" s="17"/>
      <c r="L221" s="59"/>
      <c r="M221" s="17"/>
      <c r="N221" s="59"/>
      <c r="O221" s="17"/>
    </row>
    <row r="222" spans="1:15" ht="38.25" x14ac:dyDescent="0.2">
      <c r="A222" s="93"/>
      <c r="B222" s="87" t="s">
        <v>1062</v>
      </c>
      <c r="C222" s="17"/>
      <c r="D222" s="59"/>
      <c r="E222" s="17"/>
      <c r="F222" s="59"/>
      <c r="G222" s="17"/>
      <c r="H222" s="59"/>
      <c r="I222" s="17"/>
      <c r="J222" s="59"/>
      <c r="K222" s="17"/>
      <c r="L222" s="59"/>
      <c r="M222" s="17"/>
      <c r="N222" s="59"/>
      <c r="O222" s="17"/>
    </row>
    <row r="223" spans="1:15" ht="25.5" x14ac:dyDescent="0.2">
      <c r="A223" s="93"/>
      <c r="B223" s="87" t="s">
        <v>1063</v>
      </c>
      <c r="C223" s="17"/>
      <c r="D223" s="59"/>
      <c r="E223" s="17"/>
      <c r="F223" s="59"/>
      <c r="G223" s="17"/>
      <c r="H223" s="59"/>
      <c r="I223" s="17"/>
      <c r="J223" s="59"/>
      <c r="K223" s="17"/>
      <c r="L223" s="59"/>
      <c r="M223" s="17"/>
      <c r="N223" s="59"/>
      <c r="O223" s="17"/>
    </row>
    <row r="224" spans="1:15" ht="25.5" x14ac:dyDescent="0.2">
      <c r="A224" s="93"/>
      <c r="B224" s="87" t="s">
        <v>1064</v>
      </c>
      <c r="C224" s="17"/>
      <c r="D224" s="59"/>
      <c r="E224" s="17"/>
      <c r="F224" s="59"/>
      <c r="G224" s="17"/>
      <c r="H224" s="59"/>
      <c r="I224" s="17"/>
      <c r="J224" s="59"/>
      <c r="K224" s="17"/>
      <c r="L224" s="59"/>
      <c r="M224" s="17"/>
      <c r="N224" s="59"/>
      <c r="O224" s="17"/>
    </row>
    <row r="225" spans="1:15" ht="15" customHeight="1" x14ac:dyDescent="0.2">
      <c r="A225" s="111" t="s">
        <v>1065</v>
      </c>
      <c r="B225" s="95"/>
      <c r="C225" s="14"/>
      <c r="D225" s="36">
        <f>SUM(C226:C237)/(COUNTIF(C226:C237,"&gt;0")+0.00000001)</f>
        <v>0</v>
      </c>
      <c r="E225" s="14"/>
      <c r="F225" s="36">
        <f>SUM(E226:E243)/(COUNTIF(E226:E243,"&gt;0")+0.00000001)</f>
        <v>0</v>
      </c>
      <c r="G225" s="14"/>
      <c r="H225" s="36">
        <f>SUM(G226:G243)/(COUNTIF(G226:G243,"&gt;0")+0.00000001)</f>
        <v>0</v>
      </c>
      <c r="I225" s="14"/>
      <c r="J225" s="36">
        <f>SUM(I226:I243)/(COUNTIF(I226:I243,"&gt;0")+0.00000001)</f>
        <v>0</v>
      </c>
      <c r="K225" s="14"/>
      <c r="L225" s="36">
        <f>SUM(K226:K243)/(COUNTIF(K226:K243,"&gt;0")+0.00000001)</f>
        <v>0</v>
      </c>
      <c r="M225" s="14"/>
      <c r="N225" s="36">
        <f>SUM(M226:M243)/(COUNTIF(M226:M243,"&gt;0")+0.00000001)</f>
        <v>0</v>
      </c>
      <c r="O225" s="17"/>
    </row>
    <row r="226" spans="1:15" ht="15" customHeight="1" x14ac:dyDescent="0.2">
      <c r="A226" s="93"/>
      <c r="B226" s="94" t="s">
        <v>1066</v>
      </c>
      <c r="C226" s="17"/>
      <c r="D226" s="59"/>
      <c r="E226" s="17"/>
      <c r="F226" s="59"/>
      <c r="G226" s="17"/>
      <c r="H226" s="59"/>
      <c r="I226" s="17"/>
      <c r="J226" s="59"/>
      <c r="K226" s="17"/>
      <c r="L226" s="59"/>
      <c r="M226" s="17"/>
      <c r="N226" s="59"/>
      <c r="O226" s="17"/>
    </row>
    <row r="227" spans="1:15" ht="25.5" x14ac:dyDescent="0.2">
      <c r="A227" s="93"/>
      <c r="B227" s="87" t="s">
        <v>1067</v>
      </c>
      <c r="C227" s="17"/>
      <c r="D227" s="59"/>
      <c r="E227" s="17"/>
      <c r="F227" s="59"/>
      <c r="G227" s="17"/>
      <c r="H227" s="59"/>
      <c r="I227" s="17"/>
      <c r="J227" s="59"/>
      <c r="K227" s="17"/>
      <c r="L227" s="59"/>
      <c r="M227" s="17"/>
      <c r="N227" s="59"/>
      <c r="O227" s="17"/>
    </row>
    <row r="228" spans="1:15" ht="25.5" x14ac:dyDescent="0.2">
      <c r="A228" s="93"/>
      <c r="B228" s="87" t="s">
        <v>1068</v>
      </c>
      <c r="C228" s="17"/>
      <c r="D228" s="50"/>
      <c r="E228" s="17"/>
      <c r="F228" s="50"/>
      <c r="G228" s="17"/>
      <c r="H228" s="50"/>
      <c r="I228" s="17"/>
      <c r="J228" s="50"/>
      <c r="K228" s="17"/>
      <c r="L228" s="50"/>
      <c r="M228" s="17"/>
      <c r="N228" s="50"/>
      <c r="O228" s="17"/>
    </row>
    <row r="229" spans="1:15" ht="27" customHeight="1" x14ac:dyDescent="0.2">
      <c r="A229" s="93"/>
      <c r="B229" s="87" t="s">
        <v>1069</v>
      </c>
      <c r="C229" s="17"/>
      <c r="D229" s="59"/>
      <c r="E229" s="17"/>
      <c r="F229" s="59"/>
      <c r="G229" s="17"/>
      <c r="H229" s="59"/>
      <c r="I229" s="17"/>
      <c r="J229" s="59"/>
      <c r="K229" s="17"/>
      <c r="L229" s="59"/>
      <c r="M229" s="17"/>
      <c r="N229" s="59"/>
      <c r="O229" s="17"/>
    </row>
    <row r="230" spans="1:15" ht="13.5" customHeight="1" x14ac:dyDescent="0.2">
      <c r="A230" s="93"/>
      <c r="B230" s="94" t="s">
        <v>1070</v>
      </c>
      <c r="C230" s="17"/>
      <c r="D230" s="59"/>
      <c r="E230" s="17"/>
      <c r="F230" s="59"/>
      <c r="G230" s="17"/>
      <c r="H230" s="59"/>
      <c r="I230" s="17"/>
      <c r="J230" s="59"/>
      <c r="K230" s="17"/>
      <c r="L230" s="59"/>
      <c r="M230" s="17"/>
      <c r="N230" s="59"/>
      <c r="O230" s="17"/>
    </row>
    <row r="231" spans="1:15" ht="25.5" x14ac:dyDescent="0.2">
      <c r="A231" s="93"/>
      <c r="B231" s="94" t="s">
        <v>1071</v>
      </c>
      <c r="C231" s="17"/>
      <c r="D231" s="59"/>
      <c r="E231" s="17"/>
      <c r="F231" s="59"/>
      <c r="G231" s="17"/>
      <c r="H231" s="59"/>
      <c r="I231" s="17"/>
      <c r="J231" s="59"/>
      <c r="K231" s="17"/>
      <c r="L231" s="59"/>
      <c r="M231" s="17"/>
      <c r="N231" s="59"/>
      <c r="O231" s="17"/>
    </row>
    <row r="232" spans="1:15" ht="25.5" x14ac:dyDescent="0.2">
      <c r="A232" s="93"/>
      <c r="B232" s="87" t="s">
        <v>1072</v>
      </c>
      <c r="C232" s="17"/>
      <c r="D232" s="59"/>
      <c r="E232" s="17"/>
      <c r="F232" s="59"/>
      <c r="G232" s="17"/>
      <c r="H232" s="59"/>
      <c r="I232" s="17"/>
      <c r="J232" s="59"/>
      <c r="K232" s="17"/>
      <c r="L232" s="59"/>
      <c r="M232" s="17"/>
      <c r="N232" s="59"/>
      <c r="O232" s="17"/>
    </row>
    <row r="233" spans="1:15" ht="25.5" x14ac:dyDescent="0.2">
      <c r="A233" s="93"/>
      <c r="B233" s="87" t="s">
        <v>1073</v>
      </c>
      <c r="C233" s="17"/>
      <c r="D233" s="59"/>
      <c r="E233" s="17"/>
      <c r="F233" s="59"/>
      <c r="G233" s="17"/>
      <c r="H233" s="59"/>
      <c r="I233" s="17"/>
      <c r="J233" s="59"/>
      <c r="K233" s="17"/>
      <c r="L233" s="59"/>
      <c r="M233" s="17"/>
      <c r="N233" s="59"/>
      <c r="O233" s="17"/>
    </row>
    <row r="234" spans="1:15" ht="25.5" x14ac:dyDescent="0.2">
      <c r="A234" s="93"/>
      <c r="B234" s="87" t="s">
        <v>1074</v>
      </c>
      <c r="C234" s="17"/>
      <c r="D234" s="59"/>
      <c r="E234" s="17"/>
      <c r="F234" s="59"/>
      <c r="G234" s="17"/>
      <c r="H234" s="59"/>
      <c r="I234" s="17"/>
      <c r="J234" s="59"/>
      <c r="K234" s="17"/>
      <c r="L234" s="59"/>
      <c r="M234" s="17"/>
      <c r="N234" s="59"/>
      <c r="O234" s="17"/>
    </row>
    <row r="235" spans="1:15" ht="26.25" customHeight="1" x14ac:dyDescent="0.2">
      <c r="A235" s="93"/>
      <c r="B235" s="87" t="s">
        <v>1075</v>
      </c>
      <c r="C235" s="17"/>
      <c r="D235" s="59"/>
      <c r="E235" s="17"/>
      <c r="F235" s="59"/>
      <c r="G235" s="17"/>
      <c r="H235" s="59"/>
      <c r="I235" s="17"/>
      <c r="J235" s="59"/>
      <c r="K235" s="17"/>
      <c r="L235" s="59"/>
      <c r="M235" s="17"/>
      <c r="N235" s="59"/>
      <c r="O235" s="17"/>
    </row>
    <row r="236" spans="1:15" ht="25.5" customHeight="1" x14ac:dyDescent="0.2">
      <c r="A236" s="93"/>
      <c r="B236" s="87" t="s">
        <v>1076</v>
      </c>
      <c r="C236" s="17"/>
      <c r="D236" s="59"/>
      <c r="E236" s="17"/>
      <c r="F236" s="59"/>
      <c r="G236" s="17"/>
      <c r="H236" s="59"/>
      <c r="I236" s="17"/>
      <c r="J236" s="59"/>
      <c r="K236" s="17"/>
      <c r="L236" s="59"/>
      <c r="M236" s="17"/>
      <c r="N236" s="59"/>
      <c r="O236" s="17"/>
    </row>
    <row r="237" spans="1:15" ht="25.5" x14ac:dyDescent="0.2">
      <c r="A237" s="93"/>
      <c r="B237" s="87" t="s">
        <v>1077</v>
      </c>
      <c r="C237" s="17"/>
      <c r="D237" s="59"/>
      <c r="E237" s="17"/>
      <c r="F237" s="59"/>
      <c r="G237" s="17"/>
      <c r="H237" s="59"/>
      <c r="I237" s="17"/>
      <c r="J237" s="59"/>
      <c r="K237" s="17"/>
      <c r="L237" s="59"/>
      <c r="M237" s="17"/>
      <c r="N237" s="59"/>
      <c r="O237" s="17"/>
    </row>
    <row r="238" spans="1:15" x14ac:dyDescent="0.2">
      <c r="A238" s="111" t="s">
        <v>1078</v>
      </c>
      <c r="B238" s="95"/>
      <c r="C238" s="14"/>
      <c r="D238" s="36">
        <f>SUM(C239:C250)/(COUNTIF(C239:C250,"&gt;0")+0.00000001)</f>
        <v>0</v>
      </c>
      <c r="E238" s="14"/>
      <c r="F238" s="36">
        <f>SUM(E239:E259)/(COUNTIF(E239:E259,"&gt;0")+0.00000001)</f>
        <v>0</v>
      </c>
      <c r="G238" s="14"/>
      <c r="H238" s="36">
        <f>SUM(G239:G259)/(COUNTIF(G239:G259,"&gt;0")+0.00000001)</f>
        <v>0</v>
      </c>
      <c r="I238" s="14"/>
      <c r="J238" s="36">
        <f>SUM(I239:I259)/(COUNTIF(I239:I259,"&gt;0")+0.00000001)</f>
        <v>0</v>
      </c>
      <c r="K238" s="14"/>
      <c r="L238" s="36">
        <f>SUM(K239:K259)/(COUNTIF(K239:K259,"&gt;0")+0.00000001)</f>
        <v>0</v>
      </c>
      <c r="M238" s="14"/>
      <c r="N238" s="36">
        <f>SUM(M239:M259)/(COUNTIF(M239:M259,"&gt;0")+0.00000001)</f>
        <v>0</v>
      </c>
    </row>
    <row r="239" spans="1:15" x14ac:dyDescent="0.2">
      <c r="A239" s="93"/>
      <c r="B239" s="94" t="s">
        <v>1079</v>
      </c>
      <c r="C239" s="17"/>
      <c r="D239" s="59"/>
      <c r="E239" s="17"/>
      <c r="F239" s="59"/>
      <c r="G239" s="17"/>
      <c r="H239" s="59"/>
      <c r="I239" s="17"/>
      <c r="J239" s="59"/>
      <c r="K239" s="17"/>
      <c r="L239" s="59"/>
      <c r="M239" s="17"/>
      <c r="N239" s="59"/>
      <c r="O239" s="17"/>
    </row>
    <row r="240" spans="1:15" ht="12.75" customHeight="1" x14ac:dyDescent="0.2">
      <c r="A240" s="93"/>
      <c r="B240" s="87" t="s">
        <v>1080</v>
      </c>
      <c r="C240" s="17"/>
      <c r="D240" s="59"/>
      <c r="E240" s="17"/>
      <c r="F240" s="59"/>
      <c r="G240" s="17"/>
      <c r="H240" s="59"/>
      <c r="I240" s="17"/>
      <c r="J240" s="59"/>
      <c r="K240" s="17"/>
      <c r="L240" s="59"/>
      <c r="M240" s="17"/>
      <c r="N240" s="59"/>
      <c r="O240" s="17"/>
    </row>
    <row r="241" spans="1:15" ht="25.5" x14ac:dyDescent="0.2">
      <c r="A241" s="93"/>
      <c r="B241" s="87" t="s">
        <v>1081</v>
      </c>
      <c r="C241" s="17"/>
      <c r="D241" s="59"/>
      <c r="E241" s="17"/>
      <c r="F241" s="59"/>
      <c r="G241" s="17"/>
      <c r="H241" s="59"/>
      <c r="I241" s="17"/>
      <c r="J241" s="59"/>
      <c r="K241" s="17"/>
      <c r="L241" s="59"/>
      <c r="M241" s="17"/>
      <c r="N241" s="59"/>
      <c r="O241" s="17"/>
    </row>
    <row r="242" spans="1:15" ht="25.5" x14ac:dyDescent="0.2">
      <c r="A242" s="93"/>
      <c r="B242" s="87" t="s">
        <v>1082</v>
      </c>
      <c r="C242" s="17"/>
      <c r="D242" s="59"/>
      <c r="E242" s="17"/>
      <c r="F242" s="59"/>
      <c r="G242" s="17"/>
      <c r="H242" s="59"/>
      <c r="I242" s="17"/>
      <c r="J242" s="59"/>
      <c r="K242" s="17"/>
      <c r="L242" s="59"/>
      <c r="M242" s="17"/>
      <c r="N242" s="59"/>
      <c r="O242" s="17"/>
    </row>
    <row r="243" spans="1:15" ht="25.5" x14ac:dyDescent="0.2">
      <c r="A243" s="93"/>
      <c r="B243" s="94" t="s">
        <v>1083</v>
      </c>
      <c r="C243" s="17"/>
      <c r="D243" s="59"/>
      <c r="E243" s="17"/>
      <c r="F243" s="59"/>
      <c r="G243" s="17"/>
      <c r="H243" s="59"/>
      <c r="I243" s="17"/>
      <c r="J243" s="59"/>
      <c r="K243" s="17"/>
      <c r="L243" s="59"/>
      <c r="M243" s="17"/>
      <c r="N243" s="59"/>
      <c r="O243" s="17"/>
    </row>
    <row r="244" spans="1:15" ht="25.5" x14ac:dyDescent="0.2">
      <c r="A244" s="93"/>
      <c r="B244" s="94" t="s">
        <v>1084</v>
      </c>
      <c r="C244" s="17"/>
      <c r="D244" s="59"/>
      <c r="E244" s="17"/>
      <c r="F244" s="59"/>
      <c r="G244" s="17"/>
      <c r="H244" s="59"/>
      <c r="I244" s="17"/>
      <c r="J244" s="59"/>
      <c r="K244" s="17"/>
      <c r="L244" s="59"/>
      <c r="M244" s="17"/>
      <c r="N244" s="59"/>
      <c r="O244" s="17"/>
    </row>
    <row r="245" spans="1:15" ht="27" customHeight="1" x14ac:dyDescent="0.2">
      <c r="A245" s="93"/>
      <c r="B245" s="87" t="s">
        <v>1085</v>
      </c>
      <c r="C245" s="17"/>
      <c r="D245" s="59"/>
      <c r="E245" s="17"/>
      <c r="F245" s="59"/>
      <c r="G245" s="17"/>
      <c r="H245" s="59"/>
      <c r="I245" s="17"/>
      <c r="J245" s="59"/>
      <c r="K245" s="17"/>
      <c r="L245" s="59"/>
      <c r="M245" s="17"/>
      <c r="N245" s="59"/>
      <c r="O245" s="17"/>
    </row>
    <row r="246" spans="1:15" ht="25.5" x14ac:dyDescent="0.2">
      <c r="A246" s="93"/>
      <c r="B246" s="87" t="s">
        <v>1086</v>
      </c>
      <c r="C246" s="17"/>
      <c r="D246" s="59"/>
      <c r="E246" s="17"/>
      <c r="F246" s="59"/>
      <c r="G246" s="17"/>
      <c r="H246" s="59"/>
      <c r="I246" s="17"/>
      <c r="J246" s="59"/>
      <c r="K246" s="17"/>
      <c r="L246" s="59"/>
      <c r="M246" s="17"/>
      <c r="N246" s="59"/>
      <c r="O246" s="17"/>
    </row>
    <row r="247" spans="1:15" ht="15" customHeight="1" x14ac:dyDescent="0.2">
      <c r="A247" s="93"/>
      <c r="B247" s="87" t="s">
        <v>1087</v>
      </c>
      <c r="C247" s="17"/>
      <c r="D247" s="59"/>
      <c r="E247" s="17"/>
      <c r="F247" s="59"/>
      <c r="G247" s="17"/>
      <c r="H247" s="59"/>
      <c r="I247" s="17"/>
      <c r="J247" s="59"/>
      <c r="K247" s="17"/>
      <c r="L247" s="59"/>
      <c r="M247" s="17"/>
      <c r="N247" s="59"/>
      <c r="O247" s="17"/>
    </row>
    <row r="248" spans="1:15" ht="27.75" customHeight="1" x14ac:dyDescent="0.2">
      <c r="A248" s="93"/>
      <c r="B248" s="87" t="s">
        <v>1088</v>
      </c>
      <c r="C248" s="17"/>
      <c r="D248" s="59"/>
      <c r="E248" s="17"/>
      <c r="F248" s="59"/>
      <c r="G248" s="17"/>
      <c r="H248" s="59"/>
      <c r="I248" s="17"/>
      <c r="J248" s="59"/>
      <c r="K248" s="17"/>
      <c r="L248" s="59"/>
      <c r="M248" s="17"/>
      <c r="N248" s="59"/>
      <c r="O248" s="17"/>
    </row>
    <row r="249" spans="1:15" ht="25.5" x14ac:dyDescent="0.2">
      <c r="A249" s="93"/>
      <c r="B249" s="87" t="s">
        <v>1089</v>
      </c>
      <c r="C249" s="17"/>
      <c r="D249" s="59"/>
      <c r="E249" s="17"/>
      <c r="F249" s="59"/>
      <c r="G249" s="17"/>
      <c r="H249" s="59"/>
      <c r="I249" s="17"/>
      <c r="J249" s="59"/>
      <c r="K249" s="17"/>
      <c r="L249" s="59"/>
      <c r="M249" s="17"/>
      <c r="N249" s="59"/>
      <c r="O249" s="17"/>
    </row>
    <row r="250" spans="1:15" ht="25.5" x14ac:dyDescent="0.2">
      <c r="A250" s="93"/>
      <c r="B250" s="87" t="s">
        <v>1090</v>
      </c>
      <c r="C250" s="17"/>
      <c r="D250" s="59"/>
      <c r="E250" s="17"/>
      <c r="F250" s="59"/>
      <c r="G250" s="17"/>
      <c r="H250" s="59"/>
      <c r="I250" s="17"/>
      <c r="J250" s="59"/>
      <c r="K250" s="17"/>
      <c r="L250" s="59"/>
      <c r="M250" s="17"/>
      <c r="N250" s="59"/>
      <c r="O250" s="17"/>
    </row>
    <row r="251" spans="1:15" ht="15" customHeight="1" x14ac:dyDescent="0.25">
      <c r="A251" s="111" t="s">
        <v>1091</v>
      </c>
      <c r="B251" s="102"/>
      <c r="C251" s="14"/>
      <c r="D251" s="36">
        <f>SUM(C252:C259)/(COUNTIF(C252:C259,"&gt;0")+0.00000001)</f>
        <v>0</v>
      </c>
      <c r="E251" s="14"/>
      <c r="F251" s="36">
        <f>SUM(E252:E272)/(COUNTIF(E252:E272,"&gt;0")+0.00000001)</f>
        <v>0</v>
      </c>
      <c r="G251" s="14"/>
      <c r="H251" s="36">
        <f>SUM(G252:G272)/(COUNTIF(G252:G272,"&gt;0")+0.00000001)</f>
        <v>0</v>
      </c>
      <c r="I251" s="14"/>
      <c r="J251" s="36">
        <f>SUM(I252:I272)/(COUNTIF(I252:I272,"&gt;0")+0.00000001)</f>
        <v>0</v>
      </c>
      <c r="K251" s="14"/>
      <c r="L251" s="36">
        <f>SUM(K252:K272)/(COUNTIF(K252:K272,"&gt;0")+0.00000001)</f>
        <v>0</v>
      </c>
      <c r="M251" s="14"/>
      <c r="N251" s="36">
        <f>SUM(M252:M272)/(COUNTIF(M252:M272,"&gt;0")+0.00000001)</f>
        <v>0</v>
      </c>
      <c r="O251" s="17"/>
    </row>
    <row r="252" spans="1:15" ht="15" x14ac:dyDescent="0.25">
      <c r="A252" s="102"/>
      <c r="B252" s="95" t="s">
        <v>1092</v>
      </c>
      <c r="C252" s="17"/>
      <c r="D252" s="59"/>
      <c r="E252" s="17"/>
      <c r="F252" s="59"/>
      <c r="G252" s="17"/>
      <c r="H252" s="59"/>
      <c r="I252" s="17"/>
      <c r="J252" s="59"/>
      <c r="K252" s="17"/>
      <c r="L252" s="59"/>
      <c r="M252" s="17"/>
      <c r="N252" s="59"/>
      <c r="O252" s="17"/>
    </row>
    <row r="253" spans="1:15" x14ac:dyDescent="0.2">
      <c r="A253" s="93"/>
      <c r="B253" s="87" t="s">
        <v>110</v>
      </c>
      <c r="C253" s="17"/>
      <c r="D253" s="59"/>
      <c r="E253" s="17"/>
      <c r="F253" s="59"/>
      <c r="G253" s="17"/>
      <c r="H253" s="59"/>
      <c r="I253" s="17"/>
      <c r="J253" s="59"/>
      <c r="K253" s="17"/>
      <c r="L253" s="59"/>
      <c r="M253" s="17"/>
      <c r="N253" s="59"/>
      <c r="O253" s="17"/>
    </row>
    <row r="254" spans="1:15" ht="39.75" customHeight="1" x14ac:dyDescent="0.2">
      <c r="A254" s="93"/>
      <c r="B254" s="87" t="s">
        <v>1093</v>
      </c>
      <c r="C254" s="17"/>
      <c r="D254" s="59"/>
      <c r="E254" s="17"/>
      <c r="F254" s="59"/>
      <c r="G254" s="17"/>
      <c r="H254" s="59"/>
      <c r="I254" s="17"/>
      <c r="J254" s="59"/>
      <c r="K254" s="17"/>
      <c r="L254" s="59"/>
      <c r="M254" s="17"/>
      <c r="N254" s="59"/>
      <c r="O254" s="17"/>
    </row>
    <row r="255" spans="1:15" ht="39.75" customHeight="1" x14ac:dyDescent="0.2">
      <c r="A255" s="93"/>
      <c r="B255" s="96" t="s">
        <v>1094</v>
      </c>
      <c r="C255" s="17"/>
      <c r="D255" s="59"/>
      <c r="E255" s="17"/>
      <c r="F255" s="59"/>
      <c r="G255" s="17"/>
      <c r="H255" s="59"/>
      <c r="I255" s="17"/>
      <c r="J255" s="59"/>
      <c r="K255" s="17"/>
      <c r="L255" s="59"/>
      <c r="M255" s="17"/>
      <c r="N255" s="59"/>
      <c r="O255" s="17"/>
    </row>
    <row r="256" spans="1:15" ht="15" customHeight="1" x14ac:dyDescent="0.2">
      <c r="A256" s="93"/>
      <c r="B256" s="87" t="s">
        <v>1095</v>
      </c>
      <c r="C256" s="17"/>
      <c r="D256" s="59"/>
      <c r="E256" s="17"/>
      <c r="F256" s="59"/>
      <c r="G256" s="17"/>
      <c r="H256" s="59"/>
      <c r="I256" s="17"/>
      <c r="J256" s="59"/>
      <c r="K256" s="17"/>
      <c r="L256" s="59"/>
      <c r="M256" s="17"/>
      <c r="N256" s="59"/>
      <c r="O256" s="17"/>
    </row>
    <row r="257" spans="1:15" ht="15" customHeight="1" x14ac:dyDescent="0.2">
      <c r="A257" s="93"/>
      <c r="B257" s="87" t="s">
        <v>1096</v>
      </c>
      <c r="C257" s="17"/>
      <c r="D257" s="50"/>
      <c r="E257" s="17"/>
      <c r="F257" s="50"/>
      <c r="G257" s="17"/>
      <c r="H257" s="50"/>
      <c r="I257" s="17"/>
      <c r="J257" s="50"/>
      <c r="K257" s="17"/>
      <c r="L257" s="50"/>
      <c r="M257" s="17"/>
      <c r="N257" s="50"/>
    </row>
    <row r="258" spans="1:15" ht="15" customHeight="1" x14ac:dyDescent="0.2">
      <c r="A258" s="93"/>
      <c r="B258" s="87" t="s">
        <v>1097</v>
      </c>
      <c r="C258" s="17"/>
      <c r="D258" s="59"/>
      <c r="E258" s="17"/>
      <c r="F258" s="59"/>
      <c r="G258" s="17"/>
      <c r="H258" s="59"/>
      <c r="I258" s="17"/>
      <c r="J258" s="59"/>
      <c r="K258" s="17"/>
      <c r="L258" s="59"/>
      <c r="M258" s="17"/>
      <c r="N258" s="59"/>
      <c r="O258" s="17"/>
    </row>
    <row r="259" spans="1:15" ht="25.5" x14ac:dyDescent="0.2">
      <c r="A259" s="93"/>
      <c r="B259" s="87" t="s">
        <v>111</v>
      </c>
      <c r="C259" s="17"/>
      <c r="D259" s="59"/>
      <c r="E259" s="17"/>
      <c r="F259" s="59"/>
      <c r="G259" s="17"/>
      <c r="H259" s="59"/>
      <c r="I259" s="17"/>
      <c r="J259" s="59"/>
      <c r="K259" s="17"/>
      <c r="L259" s="59"/>
      <c r="M259" s="17"/>
      <c r="N259" s="59"/>
      <c r="O259" s="17"/>
    </row>
    <row r="260" spans="1:15" x14ac:dyDescent="0.2">
      <c r="A260" s="91" t="s">
        <v>1098</v>
      </c>
      <c r="B260" s="87"/>
      <c r="C260" s="14"/>
      <c r="D260" s="36">
        <f>SUM(C261:C274)/(COUNTIF(C261:C274,"&gt;0")+0.00000001)</f>
        <v>0</v>
      </c>
      <c r="E260" s="14"/>
      <c r="F260" s="36">
        <f>SUM(E261:E283)/(COUNTIF(E261:E283,"&gt;0")+0.00000001)</f>
        <v>0</v>
      </c>
      <c r="G260" s="14"/>
      <c r="H260" s="36">
        <f>SUM(G261:G283)/(COUNTIF(G261:G283,"&gt;0")+0.00000001)</f>
        <v>0</v>
      </c>
      <c r="I260" s="14"/>
      <c r="J260" s="36">
        <f>SUM(I261:I283)/(COUNTIF(I261:I283,"&gt;0")+0.00000001)</f>
        <v>0</v>
      </c>
      <c r="K260" s="14"/>
      <c r="L260" s="36">
        <f>SUM(K261:K283)/(COUNTIF(K261:K283,"&gt;0")+0.00000001)</f>
        <v>0</v>
      </c>
      <c r="M260" s="14"/>
      <c r="N260" s="36">
        <f>SUM(M261:M283)/(COUNTIF(M261:M283,"&gt;0")+0.00000001)</f>
        <v>0</v>
      </c>
      <c r="O260" s="17"/>
    </row>
    <row r="261" spans="1:15" ht="14.25" customHeight="1" x14ac:dyDescent="0.2">
      <c r="A261" s="91"/>
      <c r="B261" s="87" t="s">
        <v>1099</v>
      </c>
      <c r="C261" s="17"/>
      <c r="D261" s="59"/>
      <c r="E261" s="17"/>
      <c r="F261" s="59"/>
      <c r="G261" s="17"/>
      <c r="H261" s="59"/>
      <c r="I261" s="17"/>
      <c r="J261" s="59"/>
      <c r="K261" s="17"/>
      <c r="L261" s="59"/>
      <c r="M261" s="17"/>
      <c r="N261" s="59"/>
      <c r="O261" s="17"/>
    </row>
    <row r="262" spans="1:15" ht="27" customHeight="1" x14ac:dyDescent="0.2">
      <c r="A262" s="91"/>
      <c r="B262" s="94" t="s">
        <v>112</v>
      </c>
      <c r="C262" s="17"/>
      <c r="D262" s="59"/>
      <c r="E262" s="17"/>
      <c r="F262" s="59"/>
      <c r="G262" s="17"/>
      <c r="H262" s="59"/>
      <c r="I262" s="17"/>
      <c r="J262" s="59"/>
      <c r="K262" s="17"/>
      <c r="L262" s="59"/>
      <c r="M262" s="17"/>
      <c r="N262" s="59"/>
      <c r="O262" s="17"/>
    </row>
    <row r="263" spans="1:15" ht="25.5" x14ac:dyDescent="0.2">
      <c r="A263" s="91"/>
      <c r="B263" s="94" t="s">
        <v>1100</v>
      </c>
      <c r="C263" s="17"/>
      <c r="D263" s="59"/>
      <c r="E263" s="17"/>
      <c r="F263" s="59"/>
      <c r="G263" s="17"/>
      <c r="H263" s="59"/>
      <c r="I263" s="17"/>
      <c r="J263" s="59"/>
      <c r="K263" s="17"/>
      <c r="L263" s="59"/>
      <c r="M263" s="17"/>
      <c r="N263" s="59"/>
      <c r="O263" s="17"/>
    </row>
    <row r="264" spans="1:15" ht="25.5" x14ac:dyDescent="0.2">
      <c r="A264" s="91"/>
      <c r="B264" s="87" t="s">
        <v>1101</v>
      </c>
      <c r="C264" s="17"/>
      <c r="D264" s="59"/>
      <c r="E264" s="17"/>
      <c r="F264" s="59"/>
      <c r="G264" s="17"/>
      <c r="H264" s="59"/>
      <c r="I264" s="17"/>
      <c r="J264" s="59"/>
      <c r="K264" s="17"/>
      <c r="L264" s="59"/>
      <c r="M264" s="17"/>
      <c r="N264" s="59"/>
      <c r="O264" s="17"/>
    </row>
    <row r="265" spans="1:15" ht="25.5" x14ac:dyDescent="0.2">
      <c r="A265" s="93"/>
      <c r="B265" s="87" t="s">
        <v>1102</v>
      </c>
      <c r="C265" s="17"/>
      <c r="D265" s="59"/>
      <c r="E265" s="17"/>
      <c r="F265" s="59"/>
      <c r="G265" s="17"/>
      <c r="H265" s="59"/>
      <c r="I265" s="17"/>
      <c r="J265" s="59"/>
      <c r="K265" s="17"/>
      <c r="L265" s="59"/>
      <c r="M265" s="17"/>
      <c r="N265" s="59"/>
      <c r="O265" s="17"/>
    </row>
    <row r="266" spans="1:15" ht="25.5" x14ac:dyDescent="0.2">
      <c r="A266" s="93"/>
      <c r="B266" s="87" t="s">
        <v>1103</v>
      </c>
      <c r="C266" s="17"/>
      <c r="D266" s="59"/>
      <c r="E266" s="17"/>
      <c r="F266" s="59"/>
      <c r="G266" s="17"/>
      <c r="H266" s="59"/>
      <c r="I266" s="17"/>
      <c r="J266" s="59"/>
      <c r="K266" s="17"/>
      <c r="L266" s="59"/>
      <c r="M266" s="17"/>
      <c r="N266" s="59"/>
      <c r="O266" s="17"/>
    </row>
    <row r="267" spans="1:15" ht="15" customHeight="1" x14ac:dyDescent="0.2">
      <c r="A267" s="93"/>
      <c r="B267" s="94" t="s">
        <v>1104</v>
      </c>
      <c r="C267" s="17"/>
      <c r="D267" s="59"/>
      <c r="E267" s="17"/>
      <c r="F267" s="59"/>
      <c r="G267" s="17"/>
      <c r="H267" s="59"/>
      <c r="I267" s="17"/>
      <c r="J267" s="59"/>
      <c r="K267" s="17"/>
      <c r="L267" s="59"/>
      <c r="M267" s="17"/>
      <c r="N267" s="59"/>
      <c r="O267" s="17"/>
    </row>
    <row r="268" spans="1:15" ht="26.25" customHeight="1" x14ac:dyDescent="0.2">
      <c r="A268" s="93"/>
      <c r="B268" s="94" t="s">
        <v>1105</v>
      </c>
      <c r="C268" s="17"/>
      <c r="D268" s="59"/>
      <c r="E268" s="17"/>
      <c r="F268" s="59"/>
      <c r="G268" s="17"/>
      <c r="H268" s="59"/>
      <c r="I268" s="17"/>
      <c r="J268" s="59"/>
      <c r="K268" s="17"/>
      <c r="L268" s="59"/>
      <c r="M268" s="17"/>
      <c r="N268" s="59"/>
      <c r="O268" s="17"/>
    </row>
    <row r="269" spans="1:15" ht="38.25" x14ac:dyDescent="0.2">
      <c r="A269" s="93"/>
      <c r="B269" s="87" t="s">
        <v>1106</v>
      </c>
      <c r="C269" s="17"/>
      <c r="D269" s="59"/>
      <c r="E269" s="17"/>
      <c r="F269" s="59"/>
      <c r="G269" s="17"/>
      <c r="H269" s="59"/>
      <c r="I269" s="17"/>
      <c r="J269" s="59"/>
      <c r="K269" s="17"/>
      <c r="L269" s="59"/>
      <c r="M269" s="17"/>
      <c r="N269" s="59"/>
      <c r="O269" s="17"/>
    </row>
    <row r="270" spans="1:15" ht="38.25" x14ac:dyDescent="0.2">
      <c r="A270" s="93"/>
      <c r="B270" s="87" t="s">
        <v>1107</v>
      </c>
      <c r="C270" s="17"/>
      <c r="D270" s="59"/>
      <c r="E270" s="17"/>
      <c r="F270" s="59"/>
      <c r="G270" s="17"/>
      <c r="H270" s="59"/>
      <c r="I270" s="17"/>
      <c r="J270" s="59"/>
      <c r="K270" s="17"/>
      <c r="L270" s="59"/>
      <c r="M270" s="17"/>
      <c r="N270" s="59"/>
      <c r="O270" s="17"/>
    </row>
    <row r="271" spans="1:15" ht="38.25" x14ac:dyDescent="0.2">
      <c r="A271" s="93"/>
      <c r="B271" s="87" t="s">
        <v>1108</v>
      </c>
      <c r="C271" s="17"/>
      <c r="D271" s="59"/>
      <c r="E271" s="17"/>
      <c r="F271" s="59"/>
      <c r="G271" s="17"/>
      <c r="H271" s="59"/>
      <c r="I271" s="17"/>
      <c r="J271" s="59"/>
      <c r="K271" s="17"/>
      <c r="L271" s="59"/>
      <c r="M271" s="17"/>
      <c r="N271" s="59"/>
      <c r="O271" s="17"/>
    </row>
    <row r="272" spans="1:15" ht="15" customHeight="1" x14ac:dyDescent="0.2">
      <c r="A272" s="93"/>
      <c r="B272" s="87" t="s">
        <v>1109</v>
      </c>
      <c r="C272" s="17"/>
      <c r="D272" s="59"/>
      <c r="E272" s="17"/>
      <c r="F272" s="59"/>
      <c r="G272" s="17"/>
      <c r="H272" s="59"/>
      <c r="I272" s="17"/>
      <c r="J272" s="59"/>
      <c r="K272" s="17"/>
      <c r="L272" s="59"/>
      <c r="M272" s="17"/>
      <c r="N272" s="59"/>
      <c r="O272" s="17"/>
    </row>
    <row r="273" spans="1:15" ht="26.25" customHeight="1" x14ac:dyDescent="0.2">
      <c r="A273" s="93"/>
      <c r="B273" s="87" t="s">
        <v>1110</v>
      </c>
      <c r="C273" s="17"/>
      <c r="D273" s="59"/>
      <c r="E273" s="17"/>
      <c r="F273" s="59"/>
      <c r="G273" s="17"/>
      <c r="H273" s="59"/>
      <c r="I273" s="17"/>
      <c r="J273" s="59"/>
      <c r="K273" s="17"/>
      <c r="L273" s="59"/>
      <c r="M273" s="17"/>
      <c r="N273" s="59"/>
      <c r="O273" s="17"/>
    </row>
    <row r="274" spans="1:15" ht="38.25" x14ac:dyDescent="0.2">
      <c r="A274" s="93"/>
      <c r="B274" s="87" t="s">
        <v>1111</v>
      </c>
      <c r="C274" s="17"/>
      <c r="D274" s="59"/>
      <c r="E274" s="17"/>
      <c r="F274" s="59"/>
      <c r="G274" s="17"/>
      <c r="H274" s="59"/>
      <c r="I274" s="17"/>
      <c r="J274" s="59"/>
      <c r="K274" s="17"/>
      <c r="L274" s="59"/>
      <c r="M274" s="17"/>
      <c r="N274" s="59"/>
      <c r="O274" s="17"/>
    </row>
    <row r="275" spans="1:15" x14ac:dyDescent="0.2">
      <c r="A275" s="91" t="s">
        <v>1112</v>
      </c>
      <c r="B275" s="87"/>
      <c r="C275" s="14"/>
      <c r="D275" s="36">
        <f>SUM(C276:C282)/(COUNTIF(C276:C282,"&gt;0")+0.00000001)</f>
        <v>0</v>
      </c>
      <c r="E275" s="14"/>
      <c r="F275" s="36">
        <f>SUM(E276:E298)/(COUNTIF(E276:E298,"&gt;0")+0.00000001)</f>
        <v>0</v>
      </c>
      <c r="G275" s="14"/>
      <c r="H275" s="36">
        <f>SUM(G276:G298)/(COUNTIF(G276:G298,"&gt;0")+0.00000001)</f>
        <v>0</v>
      </c>
      <c r="I275" s="14"/>
      <c r="J275" s="36">
        <f>SUM(I276:I298)/(COUNTIF(I276:I298,"&gt;0")+0.00000001)</f>
        <v>0</v>
      </c>
      <c r="K275" s="14"/>
      <c r="L275" s="36">
        <f>SUM(K276:K298)/(COUNTIF(K276:K298,"&gt;0")+0.00000001)</f>
        <v>0</v>
      </c>
      <c r="M275" s="14"/>
      <c r="N275" s="36">
        <f>SUM(M276:M298)/(COUNTIF(M276:M298,"&gt;0")+0.00000001)</f>
        <v>0</v>
      </c>
      <c r="O275" s="17"/>
    </row>
    <row r="276" spans="1:15" x14ac:dyDescent="0.2">
      <c r="A276" s="91"/>
      <c r="B276" s="87" t="s">
        <v>1113</v>
      </c>
      <c r="C276" s="17"/>
      <c r="D276" s="59"/>
      <c r="E276" s="17"/>
      <c r="F276" s="59"/>
      <c r="G276" s="17"/>
      <c r="H276" s="59"/>
      <c r="I276" s="17"/>
      <c r="J276" s="59"/>
      <c r="K276" s="17"/>
      <c r="L276" s="59"/>
      <c r="M276" s="17"/>
      <c r="N276" s="59"/>
      <c r="O276" s="17"/>
    </row>
    <row r="277" spans="1:15" ht="25.5" customHeight="1" x14ac:dyDescent="0.2">
      <c r="A277" s="111"/>
      <c r="B277" s="87" t="s">
        <v>118</v>
      </c>
      <c r="C277" s="17"/>
      <c r="D277" s="59"/>
      <c r="E277" s="17"/>
      <c r="F277" s="59"/>
      <c r="G277" s="17"/>
      <c r="H277" s="59"/>
      <c r="I277" s="17"/>
      <c r="J277" s="59"/>
      <c r="K277" s="17"/>
      <c r="L277" s="59"/>
      <c r="M277" s="17"/>
      <c r="N277" s="59"/>
      <c r="O277" s="17"/>
    </row>
    <row r="278" spans="1:15" ht="27" customHeight="1" x14ac:dyDescent="0.2">
      <c r="A278" s="91"/>
      <c r="B278" s="94" t="s">
        <v>113</v>
      </c>
      <c r="C278" s="17"/>
      <c r="D278" s="50"/>
      <c r="E278" s="17"/>
      <c r="F278" s="50"/>
      <c r="G278" s="17"/>
      <c r="H278" s="50"/>
      <c r="I278" s="17"/>
      <c r="J278" s="50"/>
      <c r="K278" s="17"/>
      <c r="L278" s="50"/>
      <c r="M278" s="17"/>
      <c r="N278" s="50"/>
      <c r="O278" s="17"/>
    </row>
    <row r="279" spans="1:15" ht="25.5" x14ac:dyDescent="0.2">
      <c r="A279" s="91"/>
      <c r="B279" s="94" t="s">
        <v>1114</v>
      </c>
      <c r="C279" s="17"/>
      <c r="D279" s="59"/>
      <c r="E279" s="17"/>
      <c r="F279" s="59"/>
      <c r="G279" s="17"/>
      <c r="H279" s="59"/>
      <c r="I279" s="17"/>
      <c r="J279" s="59"/>
      <c r="K279" s="17"/>
      <c r="L279" s="59"/>
      <c r="M279" s="17"/>
      <c r="N279" s="59"/>
      <c r="O279" s="17"/>
    </row>
    <row r="280" spans="1:15" ht="25.5" x14ac:dyDescent="0.2">
      <c r="A280" s="93"/>
      <c r="B280" s="94" t="s">
        <v>1115</v>
      </c>
      <c r="C280" s="17"/>
      <c r="D280" s="59"/>
      <c r="E280" s="17"/>
      <c r="F280" s="59"/>
      <c r="G280" s="17"/>
      <c r="H280" s="59"/>
      <c r="I280" s="17"/>
      <c r="J280" s="59"/>
      <c r="K280" s="17"/>
      <c r="L280" s="59"/>
      <c r="M280" s="17"/>
      <c r="N280" s="59"/>
      <c r="O280" s="17"/>
    </row>
    <row r="281" spans="1:15" ht="25.5" x14ac:dyDescent="0.2">
      <c r="A281" s="93"/>
      <c r="B281" s="87" t="s">
        <v>1116</v>
      </c>
      <c r="C281" s="17"/>
      <c r="D281" s="59"/>
      <c r="E281" s="17"/>
      <c r="F281" s="59"/>
      <c r="G281" s="17"/>
      <c r="H281" s="59"/>
      <c r="I281" s="17"/>
      <c r="J281" s="59"/>
      <c r="K281" s="17"/>
      <c r="L281" s="59"/>
      <c r="M281" s="17"/>
      <c r="N281" s="59"/>
      <c r="O281" s="17"/>
    </row>
    <row r="282" spans="1:15" ht="38.25" x14ac:dyDescent="0.2">
      <c r="A282" s="93"/>
      <c r="B282" s="87" t="s">
        <v>1117</v>
      </c>
      <c r="C282" s="17"/>
      <c r="D282" s="59"/>
      <c r="E282" s="17"/>
      <c r="F282" s="59"/>
      <c r="G282" s="17"/>
      <c r="H282" s="59"/>
      <c r="I282" s="17"/>
      <c r="J282" s="59"/>
      <c r="K282" s="17"/>
      <c r="L282" s="59"/>
      <c r="M282" s="17"/>
      <c r="N282" s="59"/>
      <c r="O282" s="17"/>
    </row>
    <row r="283" spans="1:15" x14ac:dyDescent="0.2">
      <c r="A283" s="91" t="s">
        <v>1118</v>
      </c>
      <c r="B283" s="87"/>
      <c r="C283" s="14"/>
      <c r="D283" s="36">
        <f>SUM(C284:C288)/(COUNTIF(C284:C288,"&gt;0")+0.00000001)</f>
        <v>0</v>
      </c>
      <c r="E283" s="14"/>
      <c r="F283" s="36">
        <f>SUM(E284:E306)/(COUNTIF(E284:E306,"&gt;0")+0.00000001)</f>
        <v>0</v>
      </c>
      <c r="G283" s="14"/>
      <c r="H283" s="36">
        <f>SUM(G284:G306)/(COUNTIF(G284:G306,"&gt;0")+0.00000001)</f>
        <v>0</v>
      </c>
      <c r="I283" s="14"/>
      <c r="J283" s="36">
        <f>SUM(I284:I306)/(COUNTIF(I284:I306,"&gt;0")+0.00000001)</f>
        <v>0</v>
      </c>
      <c r="K283" s="14"/>
      <c r="L283" s="36">
        <f>SUM(K284:K306)/(COUNTIF(K284:K306,"&gt;0")+0.00000001)</f>
        <v>0</v>
      </c>
      <c r="M283" s="14"/>
      <c r="N283" s="36">
        <f>SUM(M284:M306)/(COUNTIF(M284:M306,"&gt;0")+0.00000001)</f>
        <v>0</v>
      </c>
      <c r="O283" s="17"/>
    </row>
    <row r="284" spans="1:15" ht="114.75" x14ac:dyDescent="0.2">
      <c r="A284" s="91"/>
      <c r="B284" s="87" t="s">
        <v>1119</v>
      </c>
      <c r="C284" s="17"/>
      <c r="D284" s="59"/>
      <c r="E284" s="17"/>
      <c r="F284" s="59"/>
      <c r="G284" s="17"/>
      <c r="H284" s="59"/>
      <c r="I284" s="17"/>
      <c r="J284" s="59"/>
      <c r="K284" s="17"/>
      <c r="L284" s="59"/>
      <c r="M284" s="17"/>
      <c r="N284" s="59"/>
      <c r="O284" s="17"/>
    </row>
    <row r="285" spans="1:15" ht="38.25" x14ac:dyDescent="0.2">
      <c r="A285" s="91"/>
      <c r="B285" s="87" t="s">
        <v>1120</v>
      </c>
      <c r="C285" s="17"/>
      <c r="D285" s="59"/>
      <c r="E285" s="17"/>
      <c r="F285" s="59"/>
      <c r="G285" s="17"/>
      <c r="H285" s="59"/>
      <c r="I285" s="17"/>
      <c r="J285" s="59"/>
      <c r="K285" s="17"/>
      <c r="L285" s="59"/>
      <c r="M285" s="17"/>
      <c r="N285" s="59"/>
      <c r="O285" s="17"/>
    </row>
    <row r="286" spans="1:15" ht="51" x14ac:dyDescent="0.2">
      <c r="A286" s="91"/>
      <c r="B286" s="87" t="s">
        <v>1121</v>
      </c>
      <c r="C286" s="17"/>
      <c r="D286" s="59"/>
      <c r="E286" s="17"/>
      <c r="F286" s="59"/>
      <c r="G286" s="17"/>
      <c r="H286" s="59"/>
      <c r="I286" s="17"/>
      <c r="J286" s="59"/>
      <c r="K286" s="17"/>
      <c r="L286" s="59"/>
      <c r="M286" s="17"/>
      <c r="N286" s="59"/>
      <c r="O286" s="17"/>
    </row>
    <row r="287" spans="1:15" ht="27" customHeight="1" x14ac:dyDescent="0.2">
      <c r="A287" s="91"/>
      <c r="B287" s="87" t="s">
        <v>1122</v>
      </c>
      <c r="C287" s="17"/>
      <c r="D287" s="59"/>
      <c r="E287" s="17"/>
      <c r="F287" s="59"/>
      <c r="G287" s="17"/>
      <c r="H287" s="59"/>
      <c r="I287" s="17"/>
      <c r="J287" s="59"/>
      <c r="K287" s="17"/>
      <c r="L287" s="59"/>
      <c r="M287" s="17"/>
      <c r="N287" s="59"/>
      <c r="O287" s="17"/>
    </row>
    <row r="288" spans="1:15" ht="63.75" x14ac:dyDescent="0.2">
      <c r="A288" s="91"/>
      <c r="B288" s="87" t="s">
        <v>1123</v>
      </c>
      <c r="C288" s="17"/>
      <c r="D288" s="59"/>
      <c r="E288" s="17"/>
      <c r="F288" s="59"/>
      <c r="G288" s="17"/>
      <c r="H288" s="59"/>
      <c r="I288" s="17"/>
      <c r="J288" s="59"/>
      <c r="K288" s="17"/>
      <c r="L288" s="59"/>
      <c r="M288" s="17"/>
      <c r="N288" s="59"/>
      <c r="O288" s="17"/>
    </row>
    <row r="289" spans="1:15" ht="15" customHeight="1" x14ac:dyDescent="0.2">
      <c r="A289" s="91" t="s">
        <v>1124</v>
      </c>
      <c r="B289" s="94"/>
      <c r="C289" s="14"/>
      <c r="D289" s="36">
        <f>SUM(C290:C294)/(COUNTIF(C290:C294,"&gt;0")+0.00000001)</f>
        <v>0</v>
      </c>
      <c r="E289" s="14"/>
      <c r="F289" s="36">
        <f>SUM(E290:E312)/(COUNTIF(E290:E312,"&gt;0")+0.00000001)</f>
        <v>0</v>
      </c>
      <c r="G289" s="14"/>
      <c r="H289" s="36">
        <f>SUM(G290:G312)/(COUNTIF(G290:G312,"&gt;0")+0.00000001)</f>
        <v>0</v>
      </c>
      <c r="I289" s="14"/>
      <c r="J289" s="36">
        <f>SUM(I290:I312)/(COUNTIF(I290:I312,"&gt;0")+0.00000001)</f>
        <v>0</v>
      </c>
      <c r="K289" s="14"/>
      <c r="L289" s="36">
        <f>SUM(K290:K312)/(COUNTIF(K290:K312,"&gt;0")+0.00000001)</f>
        <v>0</v>
      </c>
      <c r="M289" s="14"/>
      <c r="N289" s="36">
        <f>SUM(M290:M312)/(COUNTIF(M290:M312,"&gt;0")+0.00000001)</f>
        <v>0</v>
      </c>
      <c r="O289" s="17"/>
    </row>
    <row r="290" spans="1:15" x14ac:dyDescent="0.2">
      <c r="A290" s="111"/>
      <c r="B290" s="87" t="s">
        <v>1125</v>
      </c>
      <c r="C290" s="17"/>
      <c r="D290" s="59"/>
      <c r="E290" s="17"/>
      <c r="F290" s="59"/>
      <c r="G290" s="17"/>
      <c r="H290" s="59"/>
      <c r="I290" s="17"/>
      <c r="J290" s="59"/>
      <c r="K290" s="17"/>
      <c r="L290" s="59"/>
      <c r="M290" s="17"/>
      <c r="N290" s="59"/>
      <c r="O290" s="17"/>
    </row>
    <row r="291" spans="1:15" ht="25.5" x14ac:dyDescent="0.2">
      <c r="A291" s="111"/>
      <c r="B291" s="87" t="s">
        <v>1126</v>
      </c>
      <c r="C291" s="17"/>
      <c r="D291" s="59"/>
      <c r="E291" s="17"/>
      <c r="F291" s="59"/>
      <c r="G291" s="17"/>
      <c r="H291" s="59"/>
      <c r="I291" s="17"/>
      <c r="J291" s="59"/>
      <c r="K291" s="17"/>
      <c r="L291" s="59"/>
      <c r="M291" s="17"/>
      <c r="N291" s="59"/>
      <c r="O291" s="17"/>
    </row>
    <row r="292" spans="1:15" ht="51" x14ac:dyDescent="0.2">
      <c r="A292" s="93"/>
      <c r="B292" s="87" t="s">
        <v>1127</v>
      </c>
      <c r="C292" s="17"/>
      <c r="D292" s="59"/>
      <c r="E292" s="17"/>
      <c r="F292" s="59"/>
      <c r="G292" s="17"/>
      <c r="H292" s="59"/>
      <c r="I292" s="17"/>
      <c r="J292" s="59"/>
      <c r="K292" s="17"/>
      <c r="L292" s="59"/>
      <c r="M292" s="17"/>
      <c r="N292" s="59"/>
      <c r="O292" s="17"/>
    </row>
    <row r="293" spans="1:15" ht="15" customHeight="1" x14ac:dyDescent="0.2">
      <c r="A293" s="93"/>
      <c r="B293" s="87" t="s">
        <v>1128</v>
      </c>
      <c r="C293" s="17"/>
      <c r="D293" s="59"/>
      <c r="E293" s="17"/>
      <c r="F293" s="59"/>
      <c r="G293" s="17"/>
      <c r="H293" s="59"/>
      <c r="I293" s="17"/>
      <c r="J293" s="59"/>
      <c r="K293" s="17"/>
      <c r="L293" s="59"/>
      <c r="M293" s="17"/>
      <c r="N293" s="59"/>
      <c r="O293" s="17"/>
    </row>
    <row r="294" spans="1:15" ht="15" customHeight="1" x14ac:dyDescent="0.2">
      <c r="A294" s="93"/>
      <c r="B294" s="87" t="s">
        <v>1129</v>
      </c>
      <c r="C294" s="17"/>
      <c r="D294" s="59"/>
      <c r="E294" s="17"/>
      <c r="F294" s="59"/>
      <c r="G294" s="17"/>
      <c r="H294" s="59"/>
      <c r="I294" s="17"/>
      <c r="J294" s="59"/>
      <c r="K294" s="17"/>
      <c r="L294" s="59"/>
      <c r="M294" s="17"/>
      <c r="N294" s="59"/>
      <c r="O294" s="17"/>
    </row>
    <row r="295" spans="1:15" x14ac:dyDescent="0.2">
      <c r="A295" s="111" t="s">
        <v>1130</v>
      </c>
      <c r="B295" s="87"/>
      <c r="C295" s="14"/>
      <c r="D295" s="36">
        <f>SUM(C296:C311)/(COUNTIF(C296:C311,"&gt;0")+0.00000001)</f>
        <v>0</v>
      </c>
      <c r="E295" s="14"/>
      <c r="F295" s="36">
        <f>SUM(E296:E318)/(COUNTIF(E296:E318,"&gt;0")+0.00000001)</f>
        <v>0</v>
      </c>
      <c r="G295" s="14"/>
      <c r="H295" s="36">
        <f>SUM(G296:G318)/(COUNTIF(G296:G318,"&gt;0")+0.00000001)</f>
        <v>0</v>
      </c>
      <c r="I295" s="14"/>
      <c r="J295" s="36">
        <f>SUM(I296:I318)/(COUNTIF(I296:I318,"&gt;0")+0.00000001)</f>
        <v>0</v>
      </c>
      <c r="K295" s="14"/>
      <c r="L295" s="36">
        <f>SUM(K296:K318)/(COUNTIF(K296:K318,"&gt;0")+0.00000001)</f>
        <v>0</v>
      </c>
      <c r="M295" s="14"/>
      <c r="N295" s="36">
        <f>SUM(M296:M318)/(COUNTIF(M296:M318,"&gt;0")+0.00000001)</f>
        <v>0</v>
      </c>
      <c r="O295" s="17"/>
    </row>
    <row r="296" spans="1:15" ht="63.75" x14ac:dyDescent="0.2">
      <c r="A296" s="96"/>
      <c r="B296" s="96" t="s">
        <v>1131</v>
      </c>
      <c r="C296" s="17"/>
      <c r="D296" s="59"/>
      <c r="E296" s="17"/>
      <c r="F296" s="59"/>
      <c r="G296" s="17"/>
      <c r="H296" s="59"/>
      <c r="I296" s="17"/>
      <c r="J296" s="59"/>
      <c r="K296" s="17"/>
      <c r="L296" s="59"/>
      <c r="M296" s="17"/>
      <c r="N296" s="59"/>
      <c r="O296" s="17"/>
    </row>
    <row r="297" spans="1:15" ht="26.25" customHeight="1" x14ac:dyDescent="0.2">
      <c r="A297" s="96"/>
      <c r="B297" s="87" t="s">
        <v>120</v>
      </c>
      <c r="C297" s="17"/>
      <c r="D297" s="59"/>
      <c r="E297" s="17"/>
      <c r="F297" s="59"/>
      <c r="G297" s="17"/>
      <c r="H297" s="59"/>
      <c r="I297" s="17"/>
      <c r="J297" s="59"/>
      <c r="K297" s="17"/>
      <c r="L297" s="59"/>
      <c r="M297" s="17"/>
      <c r="N297" s="59"/>
      <c r="O297" s="17"/>
    </row>
    <row r="298" spans="1:15" ht="63.75" x14ac:dyDescent="0.2">
      <c r="A298" s="91"/>
      <c r="B298" s="87" t="s">
        <v>1132</v>
      </c>
      <c r="C298" s="17"/>
      <c r="D298" s="50"/>
      <c r="E298" s="17"/>
      <c r="F298" s="50"/>
      <c r="G298" s="17"/>
      <c r="H298" s="50"/>
      <c r="I298" s="17"/>
      <c r="J298" s="50"/>
      <c r="K298" s="17"/>
      <c r="L298" s="50"/>
      <c r="M298" s="17"/>
      <c r="N298" s="50"/>
      <c r="O298" s="17"/>
    </row>
    <row r="299" spans="1:15" ht="27" customHeight="1" x14ac:dyDescent="0.2">
      <c r="A299" s="91"/>
      <c r="B299" s="87" t="s">
        <v>121</v>
      </c>
      <c r="C299" s="17"/>
      <c r="D299" s="59"/>
      <c r="E299" s="17"/>
      <c r="F299" s="59"/>
      <c r="G299" s="17"/>
      <c r="H299" s="59"/>
      <c r="I299" s="17"/>
      <c r="J299" s="59"/>
      <c r="K299" s="17"/>
      <c r="L299" s="59"/>
      <c r="M299" s="17"/>
      <c r="N299" s="59"/>
      <c r="O299" s="17"/>
    </row>
    <row r="300" spans="1:15" ht="25.5" x14ac:dyDescent="0.2">
      <c r="A300" s="91"/>
      <c r="B300" s="87" t="s">
        <v>122</v>
      </c>
      <c r="C300" s="17"/>
      <c r="D300" s="59"/>
      <c r="E300" s="17"/>
      <c r="F300" s="59"/>
      <c r="G300" s="17"/>
      <c r="H300" s="59"/>
      <c r="I300" s="17"/>
      <c r="J300" s="59"/>
      <c r="K300" s="17"/>
      <c r="L300" s="59"/>
      <c r="M300" s="17"/>
      <c r="N300" s="59"/>
      <c r="O300" s="17"/>
    </row>
    <row r="301" spans="1:15" ht="25.5" x14ac:dyDescent="0.2">
      <c r="A301" s="91"/>
      <c r="B301" s="87" t="s">
        <v>123</v>
      </c>
      <c r="C301" s="17"/>
      <c r="D301" s="59"/>
      <c r="E301" s="17"/>
      <c r="F301" s="59"/>
      <c r="G301" s="17"/>
      <c r="H301" s="59"/>
      <c r="I301" s="17"/>
      <c r="J301" s="59"/>
      <c r="K301" s="17"/>
      <c r="L301" s="59"/>
      <c r="M301" s="17"/>
      <c r="N301" s="59"/>
      <c r="O301" s="17"/>
    </row>
    <row r="302" spans="1:15" ht="51" x14ac:dyDescent="0.2">
      <c r="A302" s="91"/>
      <c r="B302" s="87" t="s">
        <v>124</v>
      </c>
      <c r="C302" s="17"/>
      <c r="D302" s="59"/>
      <c r="E302" s="17"/>
      <c r="F302" s="59"/>
      <c r="G302" s="17"/>
      <c r="H302" s="59"/>
      <c r="I302" s="17"/>
      <c r="J302" s="59"/>
      <c r="K302" s="17"/>
      <c r="L302" s="59"/>
      <c r="M302" s="17"/>
      <c r="N302" s="59"/>
      <c r="O302" s="17"/>
    </row>
    <row r="303" spans="1:15" ht="25.5" x14ac:dyDescent="0.2">
      <c r="A303" s="91"/>
      <c r="B303" s="87" t="s">
        <v>125</v>
      </c>
      <c r="C303" s="17"/>
      <c r="D303" s="59"/>
      <c r="E303" s="17"/>
      <c r="F303" s="59"/>
      <c r="G303" s="17"/>
      <c r="H303" s="59"/>
      <c r="I303" s="17"/>
      <c r="J303" s="59"/>
      <c r="K303" s="17"/>
      <c r="L303" s="59"/>
      <c r="M303" s="17"/>
      <c r="N303" s="59"/>
      <c r="O303" s="17"/>
    </row>
    <row r="304" spans="1:15" ht="25.5" x14ac:dyDescent="0.2">
      <c r="A304" s="91"/>
      <c r="B304" s="87" t="s">
        <v>126</v>
      </c>
      <c r="C304" s="17"/>
      <c r="D304" s="59"/>
      <c r="E304" s="17"/>
      <c r="F304" s="59"/>
      <c r="G304" s="17"/>
      <c r="H304" s="59"/>
      <c r="I304" s="17"/>
      <c r="J304" s="59"/>
      <c r="K304" s="17"/>
      <c r="L304" s="59"/>
      <c r="M304" s="17"/>
      <c r="N304" s="59"/>
      <c r="O304" s="17"/>
    </row>
    <row r="305" spans="1:15" ht="25.5" x14ac:dyDescent="0.2">
      <c r="A305" s="91"/>
      <c r="B305" s="87" t="s">
        <v>1133</v>
      </c>
      <c r="C305" s="17"/>
      <c r="D305" s="59"/>
      <c r="E305" s="17"/>
      <c r="F305" s="59"/>
      <c r="G305" s="17"/>
      <c r="H305" s="59"/>
      <c r="I305" s="17"/>
      <c r="J305" s="59"/>
      <c r="K305" s="17"/>
      <c r="L305" s="59"/>
      <c r="M305" s="17"/>
      <c r="N305" s="59"/>
      <c r="O305" s="17"/>
    </row>
    <row r="306" spans="1:15" ht="38.25" x14ac:dyDescent="0.2">
      <c r="A306" s="91"/>
      <c r="B306" s="87" t="s">
        <v>127</v>
      </c>
      <c r="C306" s="17"/>
      <c r="D306" s="59"/>
      <c r="E306" s="17"/>
      <c r="F306" s="59"/>
      <c r="G306" s="17"/>
      <c r="H306" s="59"/>
      <c r="I306" s="17"/>
      <c r="J306" s="59"/>
      <c r="K306" s="17"/>
      <c r="L306" s="59"/>
      <c r="M306" s="17"/>
      <c r="N306" s="59"/>
      <c r="O306" s="17"/>
    </row>
    <row r="307" spans="1:15" ht="26.25" customHeight="1" x14ac:dyDescent="0.2">
      <c r="A307" s="91"/>
      <c r="B307" s="87" t="s">
        <v>128</v>
      </c>
      <c r="C307" s="17"/>
      <c r="D307" s="59"/>
      <c r="E307" s="17"/>
      <c r="F307" s="59"/>
      <c r="G307" s="17"/>
      <c r="H307" s="59"/>
      <c r="I307" s="17"/>
      <c r="J307" s="59"/>
      <c r="K307" s="17"/>
      <c r="L307" s="59"/>
      <c r="M307" s="17"/>
      <c r="N307" s="59"/>
      <c r="O307" s="17"/>
    </row>
    <row r="308" spans="1:15" ht="25.5" x14ac:dyDescent="0.2">
      <c r="A308" s="91"/>
      <c r="B308" s="87" t="s">
        <v>816</v>
      </c>
      <c r="C308" s="17"/>
      <c r="D308" s="59"/>
      <c r="E308" s="17"/>
      <c r="F308" s="59"/>
      <c r="G308" s="17"/>
      <c r="H308" s="59"/>
      <c r="I308" s="17"/>
      <c r="J308" s="59"/>
      <c r="K308" s="17"/>
      <c r="L308" s="59"/>
      <c r="M308" s="17"/>
      <c r="N308" s="59"/>
      <c r="O308" s="17"/>
    </row>
    <row r="309" spans="1:15" ht="27" customHeight="1" x14ac:dyDescent="0.25">
      <c r="A309" s="104"/>
      <c r="B309" s="113" t="s">
        <v>817</v>
      </c>
      <c r="C309" s="17"/>
      <c r="D309" s="59"/>
      <c r="E309" s="17"/>
      <c r="F309" s="59"/>
      <c r="G309" s="17"/>
      <c r="H309" s="59"/>
      <c r="I309" s="17"/>
      <c r="J309" s="59"/>
      <c r="K309" s="17"/>
      <c r="L309" s="59"/>
      <c r="M309" s="17"/>
      <c r="N309" s="59"/>
      <c r="O309" s="17"/>
    </row>
    <row r="310" spans="1:15" ht="39.75" customHeight="1" x14ac:dyDescent="0.25">
      <c r="A310" s="104"/>
      <c r="B310" s="113" t="s">
        <v>818</v>
      </c>
      <c r="C310" s="17"/>
      <c r="D310" s="50"/>
      <c r="E310" s="17"/>
      <c r="F310" s="50"/>
      <c r="G310" s="17"/>
      <c r="H310" s="50"/>
      <c r="I310" s="17"/>
      <c r="J310" s="50"/>
      <c r="K310" s="17"/>
      <c r="L310" s="50"/>
      <c r="M310" s="17"/>
      <c r="N310" s="50"/>
      <c r="O310" s="17"/>
    </row>
    <row r="311" spans="1:15" ht="29.25" customHeight="1" x14ac:dyDescent="0.25">
      <c r="A311" s="104"/>
      <c r="B311" s="87" t="s">
        <v>129</v>
      </c>
      <c r="C311" s="17"/>
      <c r="D311" s="59"/>
      <c r="E311" s="17"/>
      <c r="F311" s="59"/>
      <c r="G311" s="17"/>
      <c r="H311" s="59"/>
      <c r="I311" s="17"/>
      <c r="J311" s="59"/>
      <c r="K311" s="17"/>
      <c r="L311" s="59"/>
      <c r="M311" s="17"/>
      <c r="N311" s="59"/>
      <c r="O311" s="17"/>
    </row>
    <row r="312" spans="1:15" x14ac:dyDescent="0.2">
      <c r="A312" s="91" t="s">
        <v>1134</v>
      </c>
      <c r="B312" s="87"/>
      <c r="C312" s="14"/>
      <c r="D312" s="36">
        <f>SUM(C313:C320)/(COUNTIF(C313:C320,"&gt;0")+0.00000001)</f>
        <v>0</v>
      </c>
      <c r="E312" s="14"/>
      <c r="F312" s="36">
        <f>SUM(E313:E321)/(COUNTIF(E313:E321,"&gt;0")+0.00000001)</f>
        <v>0</v>
      </c>
      <c r="G312" s="14"/>
      <c r="H312" s="36">
        <f>SUM(G313:G321)/(COUNTIF(G313:G321,"&gt;0")+0.00000001)</f>
        <v>0</v>
      </c>
      <c r="I312" s="14"/>
      <c r="J312" s="36">
        <f>SUM(I313:I321)/(COUNTIF(I313:I321,"&gt;0")+0.00000001)</f>
        <v>0</v>
      </c>
      <c r="K312" s="14"/>
      <c r="L312" s="36">
        <f>SUM(K313:K321)/(COUNTIF(K313:K321,"&gt;0")+0.00000001)</f>
        <v>0</v>
      </c>
      <c r="M312" s="14"/>
      <c r="N312" s="36">
        <f>SUM(M313:M321)/(COUNTIF(M313:M321,"&gt;0")+0.00000001)</f>
        <v>0</v>
      </c>
      <c r="O312" s="17"/>
    </row>
    <row r="313" spans="1:15" x14ac:dyDescent="0.2">
      <c r="A313" s="91"/>
      <c r="B313" s="87" t="s">
        <v>114</v>
      </c>
      <c r="C313" s="17"/>
      <c r="D313" s="59"/>
      <c r="E313" s="17"/>
      <c r="F313" s="59"/>
      <c r="G313" s="17"/>
      <c r="H313" s="59"/>
      <c r="I313" s="17"/>
      <c r="J313" s="59"/>
      <c r="K313" s="17"/>
      <c r="L313" s="59"/>
      <c r="M313" s="17"/>
      <c r="N313" s="59"/>
      <c r="O313" s="17"/>
    </row>
    <row r="314" spans="1:15" x14ac:dyDescent="0.2">
      <c r="A314" s="91"/>
      <c r="B314" s="87" t="s">
        <v>1135</v>
      </c>
      <c r="C314" s="17"/>
      <c r="D314" s="59"/>
      <c r="E314" s="17"/>
      <c r="F314" s="59"/>
      <c r="G314" s="17"/>
      <c r="H314" s="59"/>
      <c r="I314" s="17"/>
      <c r="J314" s="59"/>
      <c r="K314" s="17"/>
      <c r="L314" s="59"/>
      <c r="M314" s="17"/>
      <c r="N314" s="59"/>
      <c r="O314" s="17"/>
    </row>
    <row r="315" spans="1:15" ht="38.25" x14ac:dyDescent="0.2">
      <c r="A315" s="91"/>
      <c r="B315" s="87" t="s">
        <v>115</v>
      </c>
      <c r="C315" s="17"/>
      <c r="D315" s="59"/>
      <c r="E315" s="17"/>
      <c r="F315" s="59"/>
      <c r="G315" s="17"/>
      <c r="H315" s="59"/>
      <c r="I315" s="17"/>
      <c r="J315" s="59"/>
      <c r="K315" s="17"/>
      <c r="L315" s="59"/>
      <c r="M315" s="17"/>
      <c r="N315" s="59"/>
      <c r="O315" s="17"/>
    </row>
    <row r="316" spans="1:15" ht="38.25" x14ac:dyDescent="0.2">
      <c r="A316" s="91"/>
      <c r="B316" s="87" t="s">
        <v>116</v>
      </c>
      <c r="C316" s="17"/>
      <c r="D316" s="50"/>
      <c r="E316" s="17"/>
      <c r="F316" s="50"/>
      <c r="G316" s="17"/>
      <c r="H316" s="50"/>
      <c r="I316" s="17"/>
      <c r="J316" s="50"/>
      <c r="K316" s="17"/>
      <c r="L316" s="50"/>
      <c r="M316" s="17"/>
      <c r="N316" s="50"/>
      <c r="O316" s="17"/>
    </row>
    <row r="317" spans="1:15" ht="25.5" x14ac:dyDescent="0.2">
      <c r="A317" s="91"/>
      <c r="B317" s="87" t="s">
        <v>1136</v>
      </c>
      <c r="C317" s="17"/>
      <c r="D317" s="59"/>
      <c r="E317" s="17"/>
      <c r="F317" s="59"/>
      <c r="G317" s="17"/>
      <c r="H317" s="59"/>
      <c r="I317" s="17"/>
      <c r="J317" s="59"/>
      <c r="K317" s="17"/>
      <c r="L317" s="59"/>
      <c r="M317" s="17"/>
      <c r="N317" s="59"/>
      <c r="O317" s="17"/>
    </row>
    <row r="318" spans="1:15" ht="25.5" x14ac:dyDescent="0.2">
      <c r="A318" s="91"/>
      <c r="B318" s="87" t="s">
        <v>119</v>
      </c>
      <c r="C318" s="17"/>
      <c r="D318" s="59"/>
      <c r="E318" s="17"/>
      <c r="F318" s="59"/>
      <c r="G318" s="17"/>
      <c r="H318" s="59"/>
      <c r="I318" s="17"/>
      <c r="J318" s="59"/>
      <c r="K318" s="17"/>
      <c r="L318" s="59"/>
      <c r="M318" s="17"/>
      <c r="N318" s="59"/>
      <c r="O318" s="17"/>
    </row>
    <row r="319" spans="1:15" ht="51" x14ac:dyDescent="0.2">
      <c r="A319" s="91"/>
      <c r="B319" s="87" t="s">
        <v>1137</v>
      </c>
      <c r="C319" s="17"/>
      <c r="D319" s="59"/>
      <c r="E319" s="17"/>
      <c r="F319" s="59"/>
      <c r="G319" s="17"/>
      <c r="H319" s="59"/>
      <c r="I319" s="17"/>
      <c r="J319" s="59"/>
      <c r="K319" s="17"/>
      <c r="L319" s="59"/>
      <c r="M319" s="17"/>
      <c r="N319" s="59"/>
      <c r="O319" s="17"/>
    </row>
    <row r="320" spans="1:15" ht="51" x14ac:dyDescent="0.2">
      <c r="A320" s="91"/>
      <c r="B320" s="87" t="s">
        <v>1138</v>
      </c>
      <c r="C320" s="17"/>
      <c r="D320" s="59"/>
      <c r="E320" s="17"/>
      <c r="F320" s="59"/>
      <c r="G320" s="17"/>
      <c r="H320" s="59"/>
      <c r="I320" s="17"/>
      <c r="J320" s="59"/>
      <c r="K320" s="17"/>
      <c r="L320" s="59"/>
      <c r="M320" s="17"/>
      <c r="N320" s="59"/>
      <c r="O320" s="17"/>
    </row>
    <row r="321" spans="1:15" ht="15" customHeight="1" x14ac:dyDescent="0.2">
      <c r="A321" s="91" t="s">
        <v>1139</v>
      </c>
      <c r="B321" s="87"/>
      <c r="C321" s="14"/>
      <c r="D321" s="36">
        <f>SUM(C322:C324)/(COUNTIF(C322:C324,"&gt;0")+0.00000001)</f>
        <v>0</v>
      </c>
      <c r="E321" s="14"/>
      <c r="F321" s="36">
        <f>SUM(E322:E328)/(COUNTIF(E322:E328,"&gt;0")+0.00000001)</f>
        <v>0</v>
      </c>
      <c r="G321" s="14"/>
      <c r="H321" s="36">
        <f>SUM(G322:G328)/(COUNTIF(G322:G328,"&gt;0")+0.00000001)</f>
        <v>0</v>
      </c>
      <c r="I321" s="14"/>
      <c r="J321" s="36">
        <f>SUM(I322:I328)/(COUNTIF(I322:I328,"&gt;0")+0.00000001)</f>
        <v>0</v>
      </c>
      <c r="K321" s="14"/>
      <c r="L321" s="36">
        <f>SUM(K322:K328)/(COUNTIF(K322:K328,"&gt;0")+0.00000001)</f>
        <v>0</v>
      </c>
      <c r="M321" s="14"/>
      <c r="N321" s="36">
        <f>SUM(M322:M328)/(COUNTIF(M322:M328,"&gt;0")+0.00000001)</f>
        <v>0</v>
      </c>
      <c r="O321" s="17"/>
    </row>
    <row r="322" spans="1:15" ht="15" customHeight="1" x14ac:dyDescent="0.2">
      <c r="A322" s="91"/>
      <c r="B322" s="87" t="s">
        <v>1140</v>
      </c>
      <c r="C322" s="22"/>
      <c r="D322" s="59"/>
      <c r="E322" s="22"/>
      <c r="F322" s="59"/>
      <c r="G322" s="22"/>
      <c r="H322" s="59"/>
      <c r="I322" s="22"/>
      <c r="J322" s="59"/>
      <c r="K322" s="22"/>
      <c r="L322" s="59"/>
      <c r="M322" s="22"/>
      <c r="N322" s="59"/>
      <c r="O322" s="17"/>
    </row>
    <row r="323" spans="1:15" ht="25.5" x14ac:dyDescent="0.2">
      <c r="A323" s="91"/>
      <c r="B323" s="87" t="s">
        <v>1141</v>
      </c>
      <c r="C323" s="22"/>
      <c r="D323" s="59"/>
      <c r="E323" s="22"/>
      <c r="F323" s="59"/>
      <c r="G323" s="22"/>
      <c r="H323" s="59"/>
      <c r="I323" s="22"/>
      <c r="J323" s="59"/>
      <c r="K323" s="22"/>
      <c r="L323" s="59"/>
      <c r="M323" s="22"/>
      <c r="N323" s="59"/>
      <c r="O323" s="17"/>
    </row>
    <row r="324" spans="1:15" ht="25.5" x14ac:dyDescent="0.2">
      <c r="A324" s="91"/>
      <c r="B324" s="87" t="s">
        <v>117</v>
      </c>
      <c r="C324" s="22"/>
      <c r="D324" s="59"/>
      <c r="E324" s="22"/>
      <c r="F324" s="59"/>
      <c r="G324" s="22"/>
      <c r="H324" s="59"/>
      <c r="I324" s="22"/>
      <c r="J324" s="59"/>
      <c r="K324" s="22"/>
      <c r="L324" s="59"/>
      <c r="M324" s="22"/>
      <c r="N324" s="59"/>
      <c r="O324" s="17"/>
    </row>
    <row r="325" spans="1:15" x14ac:dyDescent="0.2">
      <c r="A325" s="91"/>
      <c r="B325" s="92" t="s">
        <v>49</v>
      </c>
      <c r="C325" s="21"/>
      <c r="D325" s="60">
        <f>D170+D176+D194+D200+D205+D212+D225+D238+D251+D260+D275+D283+D289+D295+D312+D321</f>
        <v>0</v>
      </c>
      <c r="E325" s="21"/>
      <c r="F325" s="60">
        <f>F170+F176+F194+F200+F205+F212+F225+F238+F251+F260+F275+F283+F289+F295+F312+F321</f>
        <v>0</v>
      </c>
      <c r="G325" s="21"/>
      <c r="H325" s="60">
        <f>H170+H176+H194+H200+H205+H212+H225+H238+H251+H260+H275+H283+H289+H295+H312+H321</f>
        <v>0</v>
      </c>
      <c r="I325" s="21"/>
      <c r="J325" s="60">
        <f>J170+J176+J194+J200+J205+J212+J225+J238+J251+J260+J275+J283+J289+J295+J312+J321</f>
        <v>0</v>
      </c>
      <c r="K325" s="21"/>
      <c r="L325" s="60">
        <f>L170+L176+L194+L200+L205+L212+L225+L238+L251+L260+L275+L283+L289+L295+L312+L321</f>
        <v>0</v>
      </c>
      <c r="M325" s="21"/>
      <c r="N325" s="60">
        <f>N170+N176+N194+N200+N205+N212+N225+N238+N251+N260+N275+N283+N289+N295+N312+N321</f>
        <v>0</v>
      </c>
      <c r="O325" s="17"/>
    </row>
    <row r="326" spans="1:15" x14ac:dyDescent="0.2">
      <c r="A326" s="91"/>
      <c r="B326" s="92" t="s">
        <v>50</v>
      </c>
      <c r="C326" s="21"/>
      <c r="D326" s="37">
        <f>D325/(COUNTIF(D170:D321,"&gt;0")+0.00000001)</f>
        <v>0</v>
      </c>
      <c r="E326" s="21"/>
      <c r="F326" s="37">
        <f>F325/(COUNTIF(F170:F321,"&gt;0")+0.00000001)</f>
        <v>0</v>
      </c>
      <c r="G326" s="21"/>
      <c r="H326" s="37">
        <f>H325/(COUNTIF(H170:H321,"&gt;0")+0.00000001)</f>
        <v>0</v>
      </c>
      <c r="I326" s="21"/>
      <c r="J326" s="37">
        <f>J325/(COUNTIF(J170:J321,"&gt;0")+0.00000001)</f>
        <v>0</v>
      </c>
      <c r="K326" s="21"/>
      <c r="L326" s="37">
        <f>L325/(COUNTIF(L170:L321,"&gt;0")+0.00000001)</f>
        <v>0</v>
      </c>
      <c r="M326" s="21"/>
      <c r="N326" s="37">
        <f>N325/(COUNTIF(N170:N321,"&gt;0")+0.00000001)</f>
        <v>0</v>
      </c>
      <c r="O326" s="17"/>
    </row>
    <row r="327" spans="1:15" x14ac:dyDescent="0.2">
      <c r="A327" s="93"/>
      <c r="B327" s="92" t="s">
        <v>51</v>
      </c>
      <c r="C327" s="21"/>
      <c r="D327" s="37">
        <f>D326/5*100</f>
        <v>0</v>
      </c>
      <c r="E327" s="21"/>
      <c r="F327" s="37">
        <f>F326/5*100</f>
        <v>0</v>
      </c>
      <c r="G327" s="21"/>
      <c r="H327" s="37">
        <f>H326/5*100</f>
        <v>0</v>
      </c>
      <c r="I327" s="21"/>
      <c r="J327" s="37">
        <f>J326/5*100</f>
        <v>0</v>
      </c>
      <c r="K327" s="21"/>
      <c r="L327" s="37">
        <f>L326/5*100</f>
        <v>0</v>
      </c>
      <c r="M327" s="21"/>
      <c r="N327" s="37">
        <f>N326/5*100</f>
        <v>0</v>
      </c>
      <c r="O327" s="17"/>
    </row>
    <row r="328" spans="1:15" x14ac:dyDescent="0.2">
      <c r="A328" s="44" t="s">
        <v>41</v>
      </c>
      <c r="B328" s="97"/>
      <c r="O328" s="17"/>
    </row>
    <row r="329" spans="1:15" ht="15" customHeight="1" x14ac:dyDescent="0.2">
      <c r="A329" s="33" t="s">
        <v>71</v>
      </c>
      <c r="B329" s="97"/>
      <c r="O329" s="17"/>
    </row>
    <row r="330" spans="1:15" x14ac:dyDescent="0.2">
      <c r="A330" s="33" t="s">
        <v>42</v>
      </c>
      <c r="B330" s="97"/>
      <c r="O330" s="17"/>
    </row>
    <row r="331" spans="1:15" x14ac:dyDescent="0.2">
      <c r="A331" s="33" t="s">
        <v>43</v>
      </c>
      <c r="B331" s="97"/>
    </row>
    <row r="332" spans="1:15" x14ac:dyDescent="0.2">
      <c r="A332" s="33" t="s">
        <v>44</v>
      </c>
      <c r="B332" s="97"/>
      <c r="O332" s="17"/>
    </row>
    <row r="333" spans="1:15" ht="12" customHeight="1" x14ac:dyDescent="0.2">
      <c r="A333" s="33" t="s">
        <v>45</v>
      </c>
      <c r="B333" s="97"/>
      <c r="O333" s="17"/>
    </row>
    <row r="334" spans="1:15" x14ac:dyDescent="0.2">
      <c r="A334" s="33" t="s">
        <v>46</v>
      </c>
      <c r="B334" s="97"/>
      <c r="O334" s="17"/>
    </row>
    <row r="335" spans="1:15" ht="39.75" customHeight="1" x14ac:dyDescent="0.2"/>
    <row r="340" ht="52.5" customHeight="1" x14ac:dyDescent="0.2"/>
    <row r="358" ht="27" customHeight="1" x14ac:dyDescent="0.2"/>
    <row r="361" ht="27.75" customHeight="1" x14ac:dyDescent="0.2"/>
    <row r="363" ht="26.25" customHeight="1" x14ac:dyDescent="0.2"/>
    <row r="375" ht="26.25" customHeight="1" x14ac:dyDescent="0.2"/>
    <row r="383" ht="63.75" customHeight="1" x14ac:dyDescent="0.2"/>
    <row r="415" ht="27" customHeight="1" x14ac:dyDescent="0.2"/>
  </sheetData>
  <sheetProtection password="DD16" sheet="1" objects="1" scenarios="1"/>
  <mergeCells count="12">
    <mergeCell ref="M168:N168"/>
    <mergeCell ref="M1:N1"/>
    <mergeCell ref="C1:D1"/>
    <mergeCell ref="E1:F1"/>
    <mergeCell ref="G1:H1"/>
    <mergeCell ref="I1:J1"/>
    <mergeCell ref="K1:L1"/>
    <mergeCell ref="C168:D168"/>
    <mergeCell ref="E168:F168"/>
    <mergeCell ref="G168:H168"/>
    <mergeCell ref="I168:J168"/>
    <mergeCell ref="K168:L168"/>
  </mergeCells>
  <phoneticPr fontId="0" type="noConversion"/>
  <dataValidations count="1">
    <dataValidation type="decimal" allowBlank="1" showInputMessage="1" showErrorMessage="1" sqref="G46:G57 I46:I57 K46:K57 C46:C57 C146:C153 K146:K153 I146:I153 G146:G153 E46:E57 K155:K157 I155:I157 G155:G157 E213:E224 C155:C157 K72:K83 I72:I83 G72:G83 G85:G92 I85:I92 E146:E153 K85:K92 C72:C83 C213:C224 M46:M57 E155:E157 G94:G107 I94:I107 K94:K107 C85:C92 C94:C107 K213:K224 E72:E83 G109:G115 I109:I115 K109:K115 K123:K127 C109:C115 I213:I224 E85:E92 G123:G127 I123:I127 C123:C127 C313:C320 E94:E107 G39:G44 I39:I44 K39:K44 M146:M153 E109:E115 G129:G144 I129:I144 K129:K144 C39:C44 K313:K320 G117:G121 E123:E127 I313:I320 C129:C144 G34:G37 E39:E44 G213:G224 C117:C121 K117:K121 I117:I121 K322:K324 K34:K37 I34:I37 G28:G32 E129:E144 I28:I32 I10:I26 G10:G26 E117:E121 M155:M157 C34:C37 G4:G8 E34:E37 C322:C324 C28:C32 K28:K32 E28:E32 E313:E320 C10:C26 K10:K26 I4:I8 E322:E324 C4:C8 K4:K8 I59:I70 G59:G70 K59:K70 C59:C70 E239:E250 E10:E26 E4:E8 E59:E70 G313:G320 I322:I324 K239:K250 M72:M83 M85:M92 K252:K259 I239:I250 G322:G324 E252:E259 K261:K274 I252:I259 G239:G250 C239:C250 M94:M107 K276:K282 I261:I274 G252:G259 G261:G274 I276:I282 E261:E274 K290:K294 M109:M115 C252:C259 C261:C274 E276:E282 G276:G282 I290:I294 K206:K211 M123:M127 M39:M44 C276:C282 E290:E294 G290:G294 I206:I211 K296:K311 K284:K288 M129:M144 C290:C294 E206:E211 G206:G211 I296:I311 M117:M121 C206:C211 E296:E311 G296:G311 I284:I288 K201:K204 C296:C311 E284:E288 G284:G288 I201:I204 K195:K199 M34:M37 C284:C288 G201:G204 E201:E204 C201:C204 M28:M32 G195:G199 E195:E199 C195:C199 M10:M26 K177:K193 I195:I199 C177:C193 K171:K175 I177:I193 G177:G193 E177:E193 I171:I175 I226:I237 G171:G175 E171:E175 C171:C175 M4:M8 G226:G237 E226:E237 C226:C237 M59:M70 K226:K237 M213:M224 M313:M320 M322:M324 M239:M250 M252:M259 M261:M274 M276:M282 M290:M294 M206:M211 M296:M311 M284:M288 M201:M204 M195:M199 M177:M193 M171:M175 M226:M237" xr:uid="{00000000-0002-0000-0900-000000000000}">
      <formula1>0</formula1>
      <formula2>5</formula2>
    </dataValidation>
  </dataValidation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O206"/>
  <sheetViews>
    <sheetView workbookViewId="0">
      <selection activeCell="C4" sqref="C4"/>
    </sheetView>
  </sheetViews>
  <sheetFormatPr defaultColWidth="9.140625" defaultRowHeight="12.75" x14ac:dyDescent="0.2"/>
  <cols>
    <col min="1" max="1" width="18.7109375" style="32" customWidth="1"/>
    <col min="2" max="2" width="41.7109375" style="32" customWidth="1"/>
    <col min="3" max="14" width="5.7109375" style="32" customWidth="1"/>
    <col min="15" max="15" width="165.85546875" style="15" customWidth="1"/>
    <col min="16" max="16384" width="9.140625" style="32"/>
  </cols>
  <sheetData>
    <row r="1" spans="1:15" x14ac:dyDescent="0.2">
      <c r="A1" s="44" t="s">
        <v>92</v>
      </c>
      <c r="B1" s="44"/>
      <c r="C1" s="118" t="str">
        <f>Front!B1</f>
        <v>Date</v>
      </c>
      <c r="D1" s="119"/>
      <c r="E1" s="118" t="str">
        <f>Front!C1</f>
        <v>Date</v>
      </c>
      <c r="F1" s="119"/>
      <c r="G1" s="118" t="str">
        <f>Front!D1</f>
        <v>Date</v>
      </c>
      <c r="H1" s="119"/>
      <c r="I1" s="118" t="str">
        <f>Front!E1</f>
        <v>Date</v>
      </c>
      <c r="J1" s="119"/>
      <c r="K1" s="118" t="str">
        <f>Front!F1</f>
        <v>Date</v>
      </c>
      <c r="L1" s="119"/>
      <c r="M1" s="118" t="str">
        <f>Front!G1</f>
        <v>Date</v>
      </c>
      <c r="N1" s="119"/>
      <c r="O1" s="17" t="s">
        <v>67</v>
      </c>
    </row>
    <row r="2" spans="1:15" ht="27" customHeight="1" x14ac:dyDescent="0.2">
      <c r="A2" s="33"/>
      <c r="B2" s="33"/>
      <c r="C2" s="47" t="s">
        <v>19</v>
      </c>
      <c r="D2" s="35" t="s">
        <v>20</v>
      </c>
      <c r="E2" s="47" t="s">
        <v>19</v>
      </c>
      <c r="F2" s="35" t="s">
        <v>20</v>
      </c>
      <c r="G2" s="47" t="s">
        <v>19</v>
      </c>
      <c r="H2" s="35" t="s">
        <v>20</v>
      </c>
      <c r="I2" s="47" t="s">
        <v>19</v>
      </c>
      <c r="J2" s="35" t="s">
        <v>20</v>
      </c>
      <c r="K2" s="47" t="s">
        <v>19</v>
      </c>
      <c r="L2" s="35" t="s">
        <v>20</v>
      </c>
      <c r="M2" s="47" t="s">
        <v>19</v>
      </c>
      <c r="N2" s="35" t="s">
        <v>20</v>
      </c>
      <c r="O2" s="13"/>
    </row>
    <row r="3" spans="1:15" x14ac:dyDescent="0.2">
      <c r="A3" s="33" t="s">
        <v>21</v>
      </c>
      <c r="B3" s="33"/>
      <c r="C3" s="12"/>
      <c r="D3" s="36">
        <f>SUM(C4:C18)/(COUNTIF(C4:C18,"&gt;0")+0.00000001)</f>
        <v>0</v>
      </c>
      <c r="E3" s="12"/>
      <c r="F3" s="36">
        <f>SUM(E4:E18)/(COUNTIF(E4:E18,"&gt;0")+0.00000001)</f>
        <v>0</v>
      </c>
      <c r="G3" s="12"/>
      <c r="H3" s="36">
        <f>SUM(G4:G18)/(COUNTIF(G4:G18,"&gt;0")+0.00000001)</f>
        <v>0</v>
      </c>
      <c r="I3" s="12"/>
      <c r="J3" s="36">
        <f>SUM(I4:I18)/(COUNTIF(I4:I18,"&gt;0")+0.00000001)</f>
        <v>0</v>
      </c>
      <c r="K3" s="12"/>
      <c r="L3" s="36">
        <f>SUM(K4:K18)/(COUNTIF(K4:K18,"&gt;0")+0.00000001)</f>
        <v>0</v>
      </c>
      <c r="M3" s="12"/>
      <c r="N3" s="36">
        <f>SUM(M4:M18)/(COUNTIF(M4:M18,"&gt;0")+0.00000001)</f>
        <v>0</v>
      </c>
      <c r="O3" s="13"/>
    </row>
    <row r="4" spans="1:15" x14ac:dyDescent="0.2">
      <c r="A4" s="33"/>
      <c r="B4" s="81" t="s">
        <v>241</v>
      </c>
      <c r="C4" s="13"/>
      <c r="D4" s="31"/>
      <c r="E4" s="13"/>
      <c r="F4" s="31"/>
      <c r="G4" s="13"/>
      <c r="H4" s="31"/>
      <c r="I4" s="13"/>
      <c r="J4" s="31"/>
      <c r="K4" s="13"/>
      <c r="L4" s="31"/>
      <c r="M4" s="13"/>
      <c r="N4" s="31"/>
      <c r="O4" s="13"/>
    </row>
    <row r="5" spans="1:15" ht="12" customHeight="1" x14ac:dyDescent="0.2">
      <c r="A5" s="33"/>
      <c r="B5" s="81" t="s">
        <v>242</v>
      </c>
      <c r="C5" s="13"/>
      <c r="D5" s="31"/>
      <c r="E5" s="13"/>
      <c r="F5" s="31"/>
      <c r="G5" s="13"/>
      <c r="H5" s="31"/>
      <c r="I5" s="13"/>
      <c r="J5" s="31"/>
      <c r="K5" s="13"/>
      <c r="L5" s="31"/>
      <c r="M5" s="13"/>
      <c r="N5" s="31"/>
      <c r="O5" s="13"/>
    </row>
    <row r="6" spans="1:15" ht="38.25" x14ac:dyDescent="0.2">
      <c r="A6" s="33"/>
      <c r="B6" s="81" t="s">
        <v>243</v>
      </c>
      <c r="C6" s="13"/>
      <c r="D6" s="31"/>
      <c r="E6" s="13"/>
      <c r="F6" s="31"/>
      <c r="G6" s="13"/>
      <c r="H6" s="31"/>
      <c r="I6" s="13"/>
      <c r="J6" s="31"/>
      <c r="K6" s="13"/>
      <c r="L6" s="31"/>
      <c r="M6" s="13"/>
      <c r="N6" s="31"/>
      <c r="O6" s="13"/>
    </row>
    <row r="7" spans="1:15" ht="25.5" x14ac:dyDescent="0.2">
      <c r="A7" s="93"/>
      <c r="B7" s="81" t="s">
        <v>819</v>
      </c>
      <c r="C7" s="13"/>
      <c r="D7" s="31"/>
      <c r="E7" s="13"/>
      <c r="F7" s="31"/>
      <c r="G7" s="13"/>
      <c r="H7" s="31"/>
      <c r="I7" s="13"/>
      <c r="J7" s="31"/>
      <c r="K7" s="13"/>
      <c r="L7" s="31"/>
      <c r="M7" s="13"/>
      <c r="N7" s="31"/>
      <c r="O7" s="13"/>
    </row>
    <row r="8" spans="1:15" ht="25.5" x14ac:dyDescent="0.2">
      <c r="A8" s="33"/>
      <c r="B8" s="81" t="s">
        <v>244</v>
      </c>
      <c r="C8" s="8"/>
      <c r="D8" s="50"/>
      <c r="E8" s="8"/>
      <c r="F8" s="50"/>
      <c r="G8" s="8"/>
      <c r="H8" s="50"/>
      <c r="I8" s="8"/>
      <c r="J8" s="50"/>
      <c r="K8" s="8"/>
      <c r="L8" s="50"/>
      <c r="M8" s="8"/>
      <c r="N8" s="50"/>
      <c r="O8" s="13"/>
    </row>
    <row r="9" spans="1:15" x14ac:dyDescent="0.2">
      <c r="A9" s="33"/>
      <c r="B9" s="81" t="s">
        <v>245</v>
      </c>
      <c r="C9" s="13"/>
      <c r="D9" s="31"/>
      <c r="E9" s="13"/>
      <c r="F9" s="31"/>
      <c r="G9" s="13"/>
      <c r="H9" s="31"/>
      <c r="I9" s="13"/>
      <c r="J9" s="31"/>
      <c r="K9" s="13"/>
      <c r="L9" s="31"/>
      <c r="M9" s="13"/>
      <c r="N9" s="31"/>
      <c r="O9" s="13"/>
    </row>
    <row r="10" spans="1:15" ht="25.5" x14ac:dyDescent="0.2">
      <c r="A10" s="33"/>
      <c r="B10" s="81" t="s">
        <v>820</v>
      </c>
      <c r="C10" s="13"/>
      <c r="D10" s="31"/>
      <c r="E10" s="13"/>
      <c r="F10" s="31"/>
      <c r="G10" s="13"/>
      <c r="H10" s="31"/>
      <c r="I10" s="13"/>
      <c r="J10" s="31"/>
      <c r="K10" s="13"/>
      <c r="L10" s="31"/>
      <c r="M10" s="13"/>
      <c r="N10" s="31"/>
      <c r="O10" s="13"/>
    </row>
    <row r="11" spans="1:15" ht="25.5" x14ac:dyDescent="0.2">
      <c r="A11" s="33"/>
      <c r="B11" s="81" t="s">
        <v>821</v>
      </c>
      <c r="C11" s="13"/>
      <c r="D11" s="31"/>
      <c r="E11" s="13"/>
      <c r="F11" s="31"/>
      <c r="G11" s="13"/>
      <c r="H11" s="31"/>
      <c r="I11" s="13"/>
      <c r="J11" s="31"/>
      <c r="K11" s="13"/>
      <c r="L11" s="31"/>
      <c r="M11" s="13"/>
      <c r="N11" s="31"/>
      <c r="O11" s="13"/>
    </row>
    <row r="12" spans="1:15" x14ac:dyDescent="0.2">
      <c r="A12" s="33"/>
      <c r="B12" s="81" t="s">
        <v>246</v>
      </c>
      <c r="C12" s="13"/>
      <c r="D12" s="31"/>
      <c r="E12" s="13"/>
      <c r="F12" s="31"/>
      <c r="G12" s="13"/>
      <c r="H12" s="31"/>
      <c r="I12" s="13"/>
      <c r="J12" s="31"/>
      <c r="K12" s="13"/>
      <c r="L12" s="31"/>
      <c r="M12" s="13"/>
      <c r="N12" s="31"/>
      <c r="O12" s="13"/>
    </row>
    <row r="13" spans="1:15" ht="15" customHeight="1" x14ac:dyDescent="0.2">
      <c r="A13" s="33"/>
      <c r="B13" s="81" t="s">
        <v>247</v>
      </c>
      <c r="C13" s="13"/>
      <c r="D13" s="31"/>
      <c r="E13" s="13"/>
      <c r="F13" s="31"/>
      <c r="G13" s="13"/>
      <c r="H13" s="31"/>
      <c r="I13" s="13"/>
      <c r="J13" s="31"/>
      <c r="K13" s="13"/>
      <c r="L13" s="31"/>
      <c r="M13" s="13"/>
      <c r="N13" s="31"/>
      <c r="O13" s="13"/>
    </row>
    <row r="14" spans="1:15" x14ac:dyDescent="0.2">
      <c r="A14" s="33"/>
      <c r="B14" s="81" t="s">
        <v>822</v>
      </c>
      <c r="C14" s="13"/>
      <c r="D14" s="31"/>
      <c r="E14" s="13"/>
      <c r="F14" s="31"/>
      <c r="G14" s="13"/>
      <c r="H14" s="31"/>
      <c r="I14" s="13"/>
      <c r="J14" s="31"/>
      <c r="K14" s="13"/>
      <c r="L14" s="31"/>
      <c r="M14" s="13"/>
      <c r="N14" s="31"/>
      <c r="O14" s="13"/>
    </row>
    <row r="15" spans="1:15" x14ac:dyDescent="0.2">
      <c r="A15" s="33"/>
      <c r="B15" s="81" t="s">
        <v>248</v>
      </c>
      <c r="C15" s="13"/>
      <c r="D15" s="31"/>
      <c r="E15" s="13"/>
      <c r="F15" s="31"/>
      <c r="G15" s="13"/>
      <c r="H15" s="31"/>
      <c r="I15" s="13"/>
      <c r="J15" s="31"/>
      <c r="K15" s="13"/>
      <c r="L15" s="31"/>
      <c r="M15" s="13"/>
      <c r="N15" s="31"/>
      <c r="O15" s="13"/>
    </row>
    <row r="16" spans="1:15" ht="12.75" customHeight="1" x14ac:dyDescent="0.2">
      <c r="A16" s="33"/>
      <c r="B16" s="81" t="s">
        <v>249</v>
      </c>
      <c r="C16" s="13"/>
      <c r="D16" s="31"/>
      <c r="E16" s="13"/>
      <c r="F16" s="31"/>
      <c r="G16" s="13"/>
      <c r="H16" s="31"/>
      <c r="I16" s="13"/>
      <c r="J16" s="31"/>
      <c r="K16" s="13"/>
      <c r="L16" s="31"/>
      <c r="M16" s="13"/>
      <c r="N16" s="31"/>
      <c r="O16" s="13"/>
    </row>
    <row r="17" spans="1:15" ht="12.75" customHeight="1" x14ac:dyDescent="0.2">
      <c r="A17" s="33"/>
      <c r="B17" s="81" t="s">
        <v>250</v>
      </c>
      <c r="C17" s="13"/>
      <c r="D17" s="31"/>
      <c r="E17" s="13"/>
      <c r="F17" s="31"/>
      <c r="G17" s="13"/>
      <c r="H17" s="31"/>
      <c r="I17" s="13"/>
      <c r="J17" s="31"/>
      <c r="K17" s="13"/>
      <c r="L17" s="31"/>
      <c r="M17" s="13"/>
      <c r="N17" s="31"/>
      <c r="O17" s="13"/>
    </row>
    <row r="18" spans="1:15" ht="25.5" x14ac:dyDescent="0.2">
      <c r="A18" s="33"/>
      <c r="B18" s="81" t="s">
        <v>251</v>
      </c>
      <c r="C18" s="13"/>
      <c r="D18" s="31"/>
      <c r="E18" s="13"/>
      <c r="F18" s="31"/>
      <c r="G18" s="13"/>
      <c r="H18" s="31"/>
      <c r="I18" s="13"/>
      <c r="J18" s="31"/>
      <c r="K18" s="13"/>
      <c r="L18" s="31"/>
      <c r="M18" s="13"/>
      <c r="N18" s="31"/>
      <c r="O18" s="13"/>
    </row>
    <row r="19" spans="1:15" x14ac:dyDescent="0.2">
      <c r="A19" s="33" t="s">
        <v>22</v>
      </c>
      <c r="B19" s="81"/>
      <c r="C19" s="12"/>
      <c r="D19" s="36">
        <f>SUM(C20:C24)/(COUNTIF(C20:C24,"&gt;0")+0.00000001)</f>
        <v>0</v>
      </c>
      <c r="E19" s="12"/>
      <c r="F19" s="36">
        <f>SUM(E20:E24)/(COUNTIF(E20:E24,"&gt;0")+0.00000001)</f>
        <v>0</v>
      </c>
      <c r="G19" s="12"/>
      <c r="H19" s="36">
        <f>SUM(G20:G24)/(COUNTIF(G20:G24,"&gt;0")+0.00000001)</f>
        <v>0</v>
      </c>
      <c r="I19" s="12"/>
      <c r="J19" s="36">
        <f>SUM(I20:I24)/(COUNTIF(I20:I24,"&gt;0")+0.00000001)</f>
        <v>0</v>
      </c>
      <c r="K19" s="12"/>
      <c r="L19" s="36">
        <f>SUM(K20:K24)/(COUNTIF(K20:K24,"&gt;0")+0.00000001)</f>
        <v>0</v>
      </c>
      <c r="M19" s="12"/>
      <c r="N19" s="36">
        <f>SUM(M20:M24)/(COUNTIF(M20:M24,"&gt;0")+0.00000001)</f>
        <v>0</v>
      </c>
      <c r="O19" s="13"/>
    </row>
    <row r="20" spans="1:15" ht="25.5" x14ac:dyDescent="0.2">
      <c r="A20" s="33"/>
      <c r="B20" s="81" t="s">
        <v>252</v>
      </c>
      <c r="C20" s="13"/>
      <c r="D20" s="31"/>
      <c r="E20" s="13"/>
      <c r="F20" s="31"/>
      <c r="G20" s="13"/>
      <c r="H20" s="31"/>
      <c r="I20" s="13"/>
      <c r="J20" s="31"/>
      <c r="K20" s="13"/>
      <c r="L20" s="31"/>
      <c r="M20" s="13"/>
      <c r="N20" s="31"/>
      <c r="O20" s="13"/>
    </row>
    <row r="21" spans="1:15" ht="25.5" x14ac:dyDescent="0.2">
      <c r="A21" s="33"/>
      <c r="B21" s="81" t="s">
        <v>253</v>
      </c>
      <c r="C21" s="13"/>
      <c r="D21" s="31"/>
      <c r="E21" s="13"/>
      <c r="F21" s="31"/>
      <c r="G21" s="13"/>
      <c r="H21" s="31"/>
      <c r="I21" s="13"/>
      <c r="J21" s="31"/>
      <c r="K21" s="13"/>
      <c r="L21" s="31"/>
      <c r="M21" s="13"/>
      <c r="N21" s="31"/>
      <c r="O21" s="13"/>
    </row>
    <row r="22" spans="1:15" x14ac:dyDescent="0.2">
      <c r="A22" s="33"/>
      <c r="B22" s="81" t="s">
        <v>254</v>
      </c>
      <c r="C22" s="8"/>
      <c r="D22" s="50"/>
      <c r="E22" s="8"/>
      <c r="F22" s="50"/>
      <c r="G22" s="8"/>
      <c r="H22" s="50"/>
      <c r="I22" s="8"/>
      <c r="J22" s="50"/>
      <c r="K22" s="8"/>
      <c r="L22" s="50"/>
      <c r="M22" s="8"/>
      <c r="N22" s="50"/>
      <c r="O22" s="13"/>
    </row>
    <row r="23" spans="1:15" x14ac:dyDescent="0.2">
      <c r="A23" s="33"/>
      <c r="B23" s="81" t="s">
        <v>255</v>
      </c>
      <c r="C23" s="13"/>
      <c r="D23" s="31"/>
      <c r="E23" s="13"/>
      <c r="F23" s="31"/>
      <c r="G23" s="13"/>
      <c r="H23" s="31"/>
      <c r="I23" s="13"/>
      <c r="J23" s="31"/>
      <c r="K23" s="13"/>
      <c r="L23" s="31"/>
      <c r="M23" s="13"/>
      <c r="N23" s="31"/>
      <c r="O23" s="13"/>
    </row>
    <row r="24" spans="1:15" x14ac:dyDescent="0.2">
      <c r="A24" s="33"/>
      <c r="B24" s="81" t="s">
        <v>256</v>
      </c>
      <c r="C24" s="13"/>
      <c r="D24" s="31"/>
      <c r="E24" s="13"/>
      <c r="F24" s="31"/>
      <c r="G24" s="13"/>
      <c r="H24" s="31"/>
      <c r="I24" s="13"/>
      <c r="J24" s="31"/>
      <c r="K24" s="13"/>
      <c r="L24" s="31"/>
      <c r="M24" s="13"/>
      <c r="N24" s="31"/>
      <c r="O24" s="13"/>
    </row>
    <row r="25" spans="1:15" x14ac:dyDescent="0.2">
      <c r="A25" s="33" t="s">
        <v>823</v>
      </c>
      <c r="B25" s="81"/>
      <c r="C25" s="12"/>
      <c r="D25" s="36">
        <f>SUM(C26:C30)/(COUNTIF(C26:C30,"&gt;0")+0.00000001)</f>
        <v>0</v>
      </c>
      <c r="E25" s="12"/>
      <c r="F25" s="36">
        <f>SUM(E26:E30)/(COUNTIF(E26:E30,"&gt;0")+0.00000001)</f>
        <v>0</v>
      </c>
      <c r="G25" s="12"/>
      <c r="H25" s="36">
        <f>SUM(G26:G30)/(COUNTIF(G26:G30,"&gt;0")+0.00000001)</f>
        <v>0</v>
      </c>
      <c r="I25" s="12"/>
      <c r="J25" s="36">
        <f>SUM(I26:I30)/(COUNTIF(I26:I30,"&gt;0")+0.00000001)</f>
        <v>0</v>
      </c>
      <c r="K25" s="12"/>
      <c r="L25" s="36">
        <f>SUM(K26:K30)/(COUNTIF(K26:K30,"&gt;0")+0.00000001)</f>
        <v>0</v>
      </c>
      <c r="M25" s="12"/>
      <c r="N25" s="36">
        <f>SUM(M26:M30)/(COUNTIF(M26:M30,"&gt;0")+0.00000001)</f>
        <v>0</v>
      </c>
      <c r="O25" s="13"/>
    </row>
    <row r="26" spans="1:15" ht="12.75" customHeight="1" x14ac:dyDescent="0.2">
      <c r="A26" s="33"/>
      <c r="B26" s="81" t="s">
        <v>257</v>
      </c>
      <c r="C26" s="13"/>
      <c r="D26" s="31"/>
      <c r="E26" s="13"/>
      <c r="F26" s="31"/>
      <c r="G26" s="13"/>
      <c r="H26" s="31"/>
      <c r="I26" s="13"/>
      <c r="J26" s="31"/>
      <c r="K26" s="13"/>
      <c r="L26" s="31"/>
      <c r="M26" s="13"/>
      <c r="N26" s="31"/>
      <c r="O26" s="13"/>
    </row>
    <row r="27" spans="1:15" x14ac:dyDescent="0.2">
      <c r="A27" s="33"/>
      <c r="B27" s="81" t="s">
        <v>258</v>
      </c>
      <c r="C27" s="13"/>
      <c r="D27" s="31"/>
      <c r="E27" s="13"/>
      <c r="F27" s="31"/>
      <c r="G27" s="13"/>
      <c r="H27" s="31"/>
      <c r="I27" s="13"/>
      <c r="J27" s="31"/>
      <c r="K27" s="13"/>
      <c r="L27" s="31"/>
      <c r="M27" s="13"/>
      <c r="N27" s="31"/>
      <c r="O27" s="13"/>
    </row>
    <row r="28" spans="1:15" x14ac:dyDescent="0.2">
      <c r="A28" s="33"/>
      <c r="B28" s="81" t="s">
        <v>259</v>
      </c>
      <c r="C28" s="8"/>
      <c r="D28" s="50"/>
      <c r="E28" s="8"/>
      <c r="F28" s="50"/>
      <c r="G28" s="8"/>
      <c r="H28" s="50"/>
      <c r="I28" s="8"/>
      <c r="J28" s="50"/>
      <c r="K28" s="8"/>
      <c r="L28" s="50"/>
      <c r="M28" s="8"/>
      <c r="N28" s="50"/>
      <c r="O28" s="13"/>
    </row>
    <row r="29" spans="1:15" x14ac:dyDescent="0.2">
      <c r="A29" s="33"/>
      <c r="B29" s="81" t="s">
        <v>260</v>
      </c>
      <c r="C29" s="13"/>
      <c r="D29" s="31"/>
      <c r="E29" s="13"/>
      <c r="F29" s="31"/>
      <c r="G29" s="13"/>
      <c r="H29" s="31"/>
      <c r="I29" s="13"/>
      <c r="J29" s="31"/>
      <c r="K29" s="13"/>
      <c r="L29" s="31"/>
      <c r="M29" s="13"/>
      <c r="N29" s="31"/>
      <c r="O29" s="13"/>
    </row>
    <row r="30" spans="1:15" x14ac:dyDescent="0.2">
      <c r="A30" s="33"/>
      <c r="B30" s="81" t="s">
        <v>261</v>
      </c>
      <c r="C30" s="13"/>
      <c r="D30" s="31"/>
      <c r="E30" s="13"/>
      <c r="F30" s="31"/>
      <c r="G30" s="13"/>
      <c r="H30" s="31"/>
      <c r="I30" s="13"/>
      <c r="J30" s="31"/>
      <c r="K30" s="13"/>
      <c r="L30" s="31"/>
      <c r="M30" s="13"/>
      <c r="N30" s="31"/>
      <c r="O30" s="13"/>
    </row>
    <row r="31" spans="1:15" x14ac:dyDescent="0.2">
      <c r="A31" s="33" t="s">
        <v>23</v>
      </c>
      <c r="B31" s="81"/>
      <c r="C31" s="12"/>
      <c r="D31" s="36">
        <f>SUM(C32:C36)/(COUNTIF(C32:C36,"&gt;0")+0.00000001)</f>
        <v>0</v>
      </c>
      <c r="E31" s="12"/>
      <c r="F31" s="36">
        <f>SUM(E32:E36)/(COUNTIF(E32:E36,"&gt;0")+0.00000001)</f>
        <v>0</v>
      </c>
      <c r="G31" s="12"/>
      <c r="H31" s="36">
        <f>SUM(G32:G36)/(COUNTIF(G32:G36,"&gt;0")+0.00000001)</f>
        <v>0</v>
      </c>
      <c r="I31" s="12"/>
      <c r="J31" s="36">
        <f>SUM(I32:I36)/(COUNTIF(I32:I36,"&gt;0")+0.00000001)</f>
        <v>0</v>
      </c>
      <c r="K31" s="12"/>
      <c r="L31" s="36">
        <f>SUM(K32:K36)/(COUNTIF(K32:K36,"&gt;0")+0.00000001)</f>
        <v>0</v>
      </c>
      <c r="M31" s="12"/>
      <c r="N31" s="36">
        <f>SUM(M32:M36)/(COUNTIF(M32:M36,"&gt;0")+0.00000001)</f>
        <v>0</v>
      </c>
      <c r="O31" s="13"/>
    </row>
    <row r="32" spans="1:15" ht="25.5" x14ac:dyDescent="0.2">
      <c r="A32" s="33"/>
      <c r="B32" s="81" t="s">
        <v>262</v>
      </c>
      <c r="C32" s="8"/>
      <c r="D32" s="50"/>
      <c r="E32" s="8"/>
      <c r="F32" s="50"/>
      <c r="G32" s="8"/>
      <c r="H32" s="50"/>
      <c r="I32" s="8"/>
      <c r="J32" s="50"/>
      <c r="K32" s="8"/>
      <c r="L32" s="50"/>
      <c r="M32" s="8"/>
      <c r="N32" s="50"/>
      <c r="O32" s="13"/>
    </row>
    <row r="33" spans="1:15" ht="25.5" x14ac:dyDescent="0.2">
      <c r="A33" s="33"/>
      <c r="B33" s="81" t="s">
        <v>263</v>
      </c>
      <c r="C33" s="13"/>
      <c r="D33" s="31"/>
      <c r="E33" s="13"/>
      <c r="F33" s="31"/>
      <c r="G33" s="13"/>
      <c r="H33" s="31"/>
      <c r="I33" s="13"/>
      <c r="J33" s="31"/>
      <c r="K33" s="13"/>
      <c r="L33" s="31"/>
      <c r="M33" s="13"/>
      <c r="N33" s="31"/>
      <c r="O33" s="13"/>
    </row>
    <row r="34" spans="1:15" ht="25.5" x14ac:dyDescent="0.2">
      <c r="A34" s="33"/>
      <c r="B34" s="81" t="s">
        <v>264</v>
      </c>
      <c r="C34" s="13"/>
      <c r="D34" s="31"/>
      <c r="E34" s="13"/>
      <c r="F34" s="31"/>
      <c r="G34" s="13"/>
      <c r="H34" s="31"/>
      <c r="I34" s="13"/>
      <c r="J34" s="31"/>
      <c r="K34" s="13"/>
      <c r="L34" s="31"/>
      <c r="M34" s="13"/>
      <c r="N34" s="31"/>
      <c r="O34" s="13"/>
    </row>
    <row r="35" spans="1:15" ht="38.25" x14ac:dyDescent="0.2">
      <c r="A35" s="33"/>
      <c r="B35" s="81" t="s">
        <v>265</v>
      </c>
      <c r="C35" s="13"/>
      <c r="D35" s="31"/>
      <c r="E35" s="13"/>
      <c r="F35" s="31"/>
      <c r="G35" s="13"/>
      <c r="H35" s="31"/>
      <c r="I35" s="13"/>
      <c r="J35" s="31"/>
      <c r="K35" s="13"/>
      <c r="L35" s="31"/>
      <c r="M35" s="13"/>
      <c r="N35" s="31"/>
      <c r="O35" s="13"/>
    </row>
    <row r="36" spans="1:15" ht="25.5" x14ac:dyDescent="0.2">
      <c r="A36" s="33"/>
      <c r="B36" s="81" t="s">
        <v>824</v>
      </c>
      <c r="C36" s="13"/>
      <c r="D36" s="31"/>
      <c r="E36" s="13"/>
      <c r="F36" s="31"/>
      <c r="G36" s="13"/>
      <c r="H36" s="31"/>
      <c r="I36" s="13"/>
      <c r="J36" s="31"/>
      <c r="K36" s="13"/>
      <c r="L36" s="31"/>
      <c r="M36" s="13"/>
      <c r="N36" s="31"/>
    </row>
    <row r="37" spans="1:15" x14ac:dyDescent="0.2">
      <c r="A37" s="33" t="s">
        <v>24</v>
      </c>
      <c r="B37" s="81"/>
      <c r="C37" s="12"/>
      <c r="D37" s="36">
        <f>SUM(C38:C42)/(COUNTIF(C38:C42,"&gt;0")+0.00000001)</f>
        <v>0</v>
      </c>
      <c r="E37" s="12"/>
      <c r="F37" s="36">
        <f>SUM(E38:E42)/(COUNTIF(E38:E42,"&gt;0")+0.00000001)</f>
        <v>0</v>
      </c>
      <c r="G37" s="12"/>
      <c r="H37" s="36">
        <f>SUM(G38:G42)/(COUNTIF(G38:G42,"&gt;0")+0.00000001)</f>
        <v>0</v>
      </c>
      <c r="I37" s="12"/>
      <c r="J37" s="36">
        <f>SUM(I38:I42)/(COUNTIF(I38:I42,"&gt;0")+0.00000001)</f>
        <v>0</v>
      </c>
      <c r="K37" s="12"/>
      <c r="L37" s="36">
        <f>SUM(K38:K42)/(COUNTIF(K38:K42,"&gt;0")+0.00000001)</f>
        <v>0</v>
      </c>
      <c r="M37" s="12"/>
      <c r="N37" s="36">
        <f>SUM(M38:M42)/(COUNTIF(M38:M42,"&gt;0")+0.00000001)</f>
        <v>0</v>
      </c>
      <c r="O37" s="13"/>
    </row>
    <row r="38" spans="1:15" ht="25.5" x14ac:dyDescent="0.2">
      <c r="A38" s="33"/>
      <c r="B38" s="81" t="s">
        <v>266</v>
      </c>
      <c r="C38" s="8"/>
      <c r="D38" s="31"/>
      <c r="E38" s="8"/>
      <c r="F38" s="31"/>
      <c r="G38" s="8"/>
      <c r="H38" s="31"/>
      <c r="I38" s="8"/>
      <c r="J38" s="31"/>
      <c r="K38" s="8"/>
      <c r="L38" s="31"/>
      <c r="M38" s="8"/>
      <c r="N38" s="31"/>
    </row>
    <row r="39" spans="1:15" ht="25.5" x14ac:dyDescent="0.2">
      <c r="A39" s="33"/>
      <c r="B39" s="81" t="s">
        <v>267</v>
      </c>
      <c r="C39" s="13"/>
      <c r="D39" s="50"/>
      <c r="E39" s="13"/>
      <c r="F39" s="50"/>
      <c r="G39" s="13"/>
      <c r="H39" s="50"/>
      <c r="I39" s="13"/>
      <c r="J39" s="50"/>
      <c r="K39" s="13"/>
      <c r="L39" s="50"/>
      <c r="M39" s="13"/>
      <c r="N39" s="50"/>
      <c r="O39" s="13"/>
    </row>
    <row r="40" spans="1:15" ht="25.5" x14ac:dyDescent="0.2">
      <c r="A40" s="33"/>
      <c r="B40" s="81" t="s">
        <v>268</v>
      </c>
      <c r="C40" s="13"/>
      <c r="D40" s="31"/>
      <c r="E40" s="13"/>
      <c r="F40" s="31"/>
      <c r="G40" s="13"/>
      <c r="H40" s="31"/>
      <c r="I40" s="13"/>
      <c r="J40" s="31"/>
      <c r="K40" s="13"/>
      <c r="L40" s="31"/>
      <c r="M40" s="13"/>
      <c r="N40" s="31"/>
      <c r="O40" s="13"/>
    </row>
    <row r="41" spans="1:15" ht="27.75" customHeight="1" x14ac:dyDescent="0.2">
      <c r="A41" s="33"/>
      <c r="B41" s="81" t="s">
        <v>269</v>
      </c>
      <c r="C41" s="13"/>
      <c r="D41" s="31"/>
      <c r="E41" s="13"/>
      <c r="F41" s="31"/>
      <c r="G41" s="13"/>
      <c r="H41" s="31"/>
      <c r="I41" s="13"/>
      <c r="J41" s="31"/>
      <c r="K41" s="13"/>
      <c r="L41" s="31"/>
      <c r="M41" s="13"/>
      <c r="N41" s="31"/>
      <c r="O41" s="13"/>
    </row>
    <row r="42" spans="1:15" ht="39" customHeight="1" x14ac:dyDescent="0.2">
      <c r="A42" s="33"/>
      <c r="B42" s="81" t="s">
        <v>270</v>
      </c>
      <c r="C42" s="13"/>
      <c r="D42" s="31"/>
      <c r="E42" s="13"/>
      <c r="F42" s="31"/>
      <c r="G42" s="13"/>
      <c r="H42" s="31"/>
      <c r="I42" s="13"/>
      <c r="J42" s="31"/>
      <c r="K42" s="13"/>
      <c r="L42" s="31"/>
      <c r="M42" s="13"/>
      <c r="N42" s="31"/>
      <c r="O42" s="13"/>
    </row>
    <row r="43" spans="1:15" x14ac:dyDescent="0.2">
      <c r="A43" s="93" t="s">
        <v>825</v>
      </c>
      <c r="B43" s="93"/>
      <c r="C43" s="12"/>
      <c r="D43" s="36">
        <f>SUM(C44:C49)/(COUNTIF(C44:C49,"&gt;0")+0.00000001)</f>
        <v>0</v>
      </c>
      <c r="E43" s="12"/>
      <c r="F43" s="36">
        <f>SUM(E44:E49)/(COUNTIF(E44:E49,"&gt;0")+0.00000001)</f>
        <v>0</v>
      </c>
      <c r="G43" s="12"/>
      <c r="H43" s="36">
        <f>SUM(G44:G49)/(COUNTIF(G44:G49,"&gt;0")+0.00000001)</f>
        <v>0</v>
      </c>
      <c r="I43" s="12"/>
      <c r="J43" s="36">
        <f>SUM(I44:I49)/(COUNTIF(I44:I49,"&gt;0")+0.00000001)</f>
        <v>0</v>
      </c>
      <c r="K43" s="12"/>
      <c r="L43" s="36">
        <f>SUM(K44:K49)/(COUNTIF(K44:K49,"&gt;0")+0.00000001)</f>
        <v>0</v>
      </c>
      <c r="M43" s="12"/>
      <c r="N43" s="36">
        <f>SUM(M44:M49)/(COUNTIF(M44:M49,"&gt;0")+0.00000001)</f>
        <v>0</v>
      </c>
      <c r="O43" s="13"/>
    </row>
    <row r="44" spans="1:15" ht="15" customHeight="1" x14ac:dyDescent="0.2">
      <c r="A44" s="93"/>
      <c r="B44" s="98" t="s">
        <v>826</v>
      </c>
      <c r="C44" s="8"/>
      <c r="D44" s="31"/>
      <c r="E44" s="8"/>
      <c r="F44" s="31"/>
      <c r="G44" s="8"/>
      <c r="H44" s="31"/>
      <c r="I44" s="8"/>
      <c r="J44" s="31"/>
      <c r="K44" s="8"/>
      <c r="L44" s="31"/>
      <c r="M44" s="8"/>
      <c r="N44" s="31"/>
      <c r="O44" s="13"/>
    </row>
    <row r="45" spans="1:15" ht="25.5" x14ac:dyDescent="0.2">
      <c r="A45" s="93"/>
      <c r="B45" s="98" t="s">
        <v>827</v>
      </c>
      <c r="C45" s="8"/>
      <c r="D45" s="31"/>
      <c r="E45" s="8"/>
      <c r="F45" s="31"/>
      <c r="G45" s="8"/>
      <c r="H45" s="31"/>
      <c r="I45" s="8"/>
      <c r="J45" s="31"/>
      <c r="K45" s="8"/>
      <c r="L45" s="31"/>
      <c r="M45" s="8"/>
      <c r="N45" s="31"/>
      <c r="O45" s="13"/>
    </row>
    <row r="46" spans="1:15" ht="25.5" x14ac:dyDescent="0.2">
      <c r="A46" s="93"/>
      <c r="B46" s="98" t="s">
        <v>828</v>
      </c>
      <c r="C46" s="13"/>
      <c r="D46" s="31"/>
      <c r="E46" s="13"/>
      <c r="F46" s="31"/>
      <c r="G46" s="13"/>
      <c r="H46" s="31"/>
      <c r="I46" s="13"/>
      <c r="J46" s="31"/>
      <c r="K46" s="13"/>
      <c r="L46" s="31"/>
      <c r="M46" s="13"/>
      <c r="N46" s="31"/>
      <c r="O46" s="13"/>
    </row>
    <row r="47" spans="1:15" ht="25.5" x14ac:dyDescent="0.2">
      <c r="A47" s="93"/>
      <c r="B47" s="98" t="s">
        <v>829</v>
      </c>
      <c r="C47" s="13"/>
      <c r="D47" s="50"/>
      <c r="E47" s="13"/>
      <c r="F47" s="50"/>
      <c r="G47" s="13"/>
      <c r="H47" s="50"/>
      <c r="I47" s="13"/>
      <c r="J47" s="50"/>
      <c r="K47" s="13"/>
      <c r="L47" s="50"/>
      <c r="M47" s="13"/>
      <c r="N47" s="50"/>
      <c r="O47" s="13"/>
    </row>
    <row r="48" spans="1:15" ht="38.25" x14ac:dyDescent="0.2">
      <c r="A48" s="93"/>
      <c r="B48" s="98" t="s">
        <v>830</v>
      </c>
      <c r="C48" s="13"/>
      <c r="D48" s="31"/>
      <c r="E48" s="13"/>
      <c r="F48" s="31"/>
      <c r="G48" s="13"/>
      <c r="H48" s="31"/>
      <c r="I48" s="13"/>
      <c r="J48" s="31"/>
      <c r="K48" s="13"/>
      <c r="L48" s="31"/>
      <c r="M48" s="13"/>
      <c r="N48" s="31"/>
      <c r="O48" s="13"/>
    </row>
    <row r="49" spans="1:15" ht="25.5" x14ac:dyDescent="0.2">
      <c r="A49" s="93"/>
      <c r="B49" s="98" t="s">
        <v>831</v>
      </c>
      <c r="C49" s="13"/>
      <c r="D49" s="31"/>
      <c r="E49" s="13"/>
      <c r="F49" s="31"/>
      <c r="G49" s="13"/>
      <c r="H49" s="31"/>
      <c r="I49" s="13"/>
      <c r="J49" s="31"/>
      <c r="K49" s="13"/>
      <c r="L49" s="31"/>
      <c r="M49" s="13"/>
      <c r="N49" s="31"/>
      <c r="O49" s="13"/>
    </row>
    <row r="50" spans="1:15" x14ac:dyDescent="0.2">
      <c r="A50" s="33" t="s">
        <v>832</v>
      </c>
      <c r="B50" s="81"/>
      <c r="C50" s="12"/>
      <c r="D50" s="36">
        <f>SUM(C51:C60)/(COUNTIF(C51:C60,"&gt;0")+0.00000001)</f>
        <v>0</v>
      </c>
      <c r="E50" s="12"/>
      <c r="F50" s="36">
        <f>SUM(E51:E60)/(COUNTIF(E51:E60,"&gt;0")+0.00000001)</f>
        <v>0</v>
      </c>
      <c r="G50" s="12"/>
      <c r="H50" s="36">
        <f>SUM(G51:G60)/(COUNTIF(G51:G60,"&gt;0")+0.00000001)</f>
        <v>0</v>
      </c>
      <c r="I50" s="12"/>
      <c r="J50" s="36">
        <f>SUM(I51:I60)/(COUNTIF(I51:I60,"&gt;0")+0.00000001)</f>
        <v>0</v>
      </c>
      <c r="K50" s="12"/>
      <c r="L50" s="36">
        <f>SUM(K51:K60)/(COUNTIF(K51:K60,"&gt;0")+0.00000001)</f>
        <v>0</v>
      </c>
      <c r="M50" s="12"/>
      <c r="N50" s="36">
        <f>SUM(M51:M60)/(COUNTIF(M51:M60,"&gt;0")+0.00000001)</f>
        <v>0</v>
      </c>
      <c r="O50" s="13"/>
    </row>
    <row r="51" spans="1:15" x14ac:dyDescent="0.2">
      <c r="A51" s="33"/>
      <c r="B51" s="81" t="s">
        <v>271</v>
      </c>
      <c r="C51" s="8"/>
      <c r="D51" s="31"/>
      <c r="E51" s="8"/>
      <c r="F51" s="31"/>
      <c r="G51" s="8"/>
      <c r="H51" s="31"/>
      <c r="I51" s="8"/>
      <c r="J51" s="31"/>
      <c r="K51" s="8"/>
      <c r="L51" s="31"/>
      <c r="M51" s="8"/>
      <c r="N51" s="31"/>
      <c r="O51" s="13"/>
    </row>
    <row r="52" spans="1:15" ht="25.5" x14ac:dyDescent="0.2">
      <c r="A52" s="33"/>
      <c r="B52" s="81" t="s">
        <v>833</v>
      </c>
      <c r="C52" s="13"/>
      <c r="D52" s="31"/>
      <c r="E52" s="13"/>
      <c r="F52" s="31"/>
      <c r="G52" s="13"/>
      <c r="H52" s="31"/>
      <c r="I52" s="13"/>
      <c r="J52" s="31"/>
      <c r="K52" s="13"/>
      <c r="L52" s="31"/>
      <c r="M52" s="13"/>
      <c r="N52" s="31"/>
      <c r="O52" s="13"/>
    </row>
    <row r="53" spans="1:15" x14ac:dyDescent="0.2">
      <c r="A53" s="33"/>
      <c r="B53" s="81" t="s">
        <v>272</v>
      </c>
      <c r="C53" s="8"/>
      <c r="D53" s="31"/>
      <c r="E53" s="8"/>
      <c r="F53" s="31"/>
      <c r="G53" s="8"/>
      <c r="H53" s="31"/>
      <c r="I53" s="8"/>
      <c r="J53" s="31"/>
      <c r="K53" s="8"/>
      <c r="L53" s="31"/>
      <c r="M53" s="8"/>
      <c r="N53" s="31"/>
      <c r="O53" s="13"/>
    </row>
    <row r="54" spans="1:15" x14ac:dyDescent="0.2">
      <c r="A54" s="33"/>
      <c r="B54" s="81" t="s">
        <v>273</v>
      </c>
      <c r="C54" s="13"/>
      <c r="D54" s="31"/>
      <c r="E54" s="13"/>
      <c r="F54" s="31"/>
      <c r="G54" s="13"/>
      <c r="H54" s="31"/>
      <c r="I54" s="13"/>
      <c r="J54" s="31"/>
      <c r="K54" s="13"/>
      <c r="L54" s="31"/>
      <c r="M54" s="13"/>
      <c r="N54" s="31"/>
      <c r="O54" s="13"/>
    </row>
    <row r="55" spans="1:15" x14ac:dyDescent="0.2">
      <c r="A55" s="33"/>
      <c r="B55" s="81" t="s">
        <v>274</v>
      </c>
      <c r="C55" s="13"/>
      <c r="D55" s="31"/>
      <c r="E55" s="13"/>
      <c r="F55" s="31"/>
      <c r="G55" s="13"/>
      <c r="H55" s="31"/>
      <c r="I55" s="13"/>
      <c r="J55" s="31"/>
      <c r="K55" s="13"/>
      <c r="L55" s="31"/>
      <c r="M55" s="13"/>
      <c r="N55" s="31"/>
      <c r="O55" s="13"/>
    </row>
    <row r="56" spans="1:15" x14ac:dyDescent="0.2">
      <c r="A56" s="33"/>
      <c r="B56" s="81" t="s">
        <v>275</v>
      </c>
      <c r="C56" s="8"/>
      <c r="D56" s="31"/>
      <c r="E56" s="8"/>
      <c r="F56" s="31"/>
      <c r="G56" s="8"/>
      <c r="H56" s="31"/>
      <c r="I56" s="8"/>
      <c r="J56" s="31"/>
      <c r="K56" s="8"/>
      <c r="L56" s="31"/>
      <c r="M56" s="8"/>
      <c r="N56" s="31"/>
      <c r="O56" s="13"/>
    </row>
    <row r="57" spans="1:15" x14ac:dyDescent="0.2">
      <c r="A57" s="33"/>
      <c r="B57" s="81" t="s">
        <v>276</v>
      </c>
      <c r="C57" s="13"/>
      <c r="D57" s="31"/>
      <c r="E57" s="13"/>
      <c r="F57" s="31"/>
      <c r="G57" s="13"/>
      <c r="H57" s="31"/>
      <c r="I57" s="13"/>
      <c r="J57" s="31"/>
      <c r="K57" s="13"/>
      <c r="L57" s="31"/>
      <c r="M57" s="13"/>
      <c r="N57" s="31"/>
      <c r="O57" s="13"/>
    </row>
    <row r="58" spans="1:15" x14ac:dyDescent="0.2">
      <c r="A58" s="33"/>
      <c r="B58" s="81" t="s">
        <v>277</v>
      </c>
      <c r="C58" s="13"/>
      <c r="D58" s="31"/>
      <c r="E58" s="13"/>
      <c r="F58" s="31"/>
      <c r="G58" s="13"/>
      <c r="H58" s="31"/>
      <c r="I58" s="13"/>
      <c r="J58" s="31"/>
      <c r="K58" s="13"/>
      <c r="L58" s="31"/>
      <c r="M58" s="13"/>
      <c r="N58" s="31"/>
      <c r="O58" s="13"/>
    </row>
    <row r="59" spans="1:15" x14ac:dyDescent="0.2">
      <c r="A59" s="33"/>
      <c r="B59" s="81" t="s">
        <v>278</v>
      </c>
      <c r="C59" s="13"/>
      <c r="D59" s="31"/>
      <c r="E59" s="13"/>
      <c r="F59" s="31"/>
      <c r="G59" s="13"/>
      <c r="H59" s="31"/>
      <c r="I59" s="13"/>
      <c r="J59" s="31"/>
      <c r="K59" s="13"/>
      <c r="L59" s="31"/>
      <c r="M59" s="13"/>
      <c r="N59" s="31"/>
      <c r="O59" s="13"/>
    </row>
    <row r="60" spans="1:15" ht="25.5" x14ac:dyDescent="0.2">
      <c r="A60" s="33"/>
      <c r="B60" s="81" t="s">
        <v>279</v>
      </c>
      <c r="C60" s="13"/>
      <c r="D60" s="50"/>
      <c r="E60" s="13"/>
      <c r="F60" s="50"/>
      <c r="G60" s="13"/>
      <c r="H60" s="50"/>
      <c r="I60" s="13"/>
      <c r="J60" s="50"/>
      <c r="K60" s="13"/>
      <c r="L60" s="50"/>
      <c r="M60" s="13"/>
      <c r="N60" s="50"/>
      <c r="O60" s="13"/>
    </row>
    <row r="61" spans="1:15" x14ac:dyDescent="0.2">
      <c r="A61" s="33" t="s">
        <v>834</v>
      </c>
      <c r="B61" s="81"/>
      <c r="C61" s="12"/>
      <c r="D61" s="36">
        <f>SUM(C62:C68)/(COUNTIF(C62:C68,"&gt;0")+0.00000001)</f>
        <v>0</v>
      </c>
      <c r="E61" s="12"/>
      <c r="F61" s="36">
        <f>SUM(E62:E68)/(COUNTIF(E62:E68,"&gt;0")+0.00000001)</f>
        <v>0</v>
      </c>
      <c r="G61" s="12"/>
      <c r="H61" s="36">
        <f>SUM(G62:G68)/(COUNTIF(G62:G68,"&gt;0")+0.00000001)</f>
        <v>0</v>
      </c>
      <c r="I61" s="12"/>
      <c r="J61" s="36">
        <f>SUM(I62:I68)/(COUNTIF(I62:I68,"&gt;0")+0.00000001)</f>
        <v>0</v>
      </c>
      <c r="K61" s="12"/>
      <c r="L61" s="36">
        <f>SUM(K62:K68)/(COUNTIF(K62:K68,"&gt;0")+0.00000001)</f>
        <v>0</v>
      </c>
      <c r="M61" s="12"/>
      <c r="N61" s="36">
        <f>SUM(M62:M68)/(COUNTIF(M62:M68,"&gt;0")+0.00000001)</f>
        <v>0</v>
      </c>
      <c r="O61" s="13"/>
    </row>
    <row r="62" spans="1:15" ht="25.5" x14ac:dyDescent="0.2">
      <c r="A62" s="93"/>
      <c r="B62" s="81" t="s">
        <v>835</v>
      </c>
      <c r="C62" s="8"/>
      <c r="D62" s="31"/>
      <c r="E62" s="8"/>
      <c r="F62" s="31"/>
      <c r="G62" s="8"/>
      <c r="H62" s="31"/>
      <c r="I62" s="8"/>
      <c r="J62" s="31"/>
      <c r="K62" s="8"/>
      <c r="L62" s="31"/>
      <c r="M62" s="8"/>
      <c r="N62" s="31"/>
      <c r="O62" s="13"/>
    </row>
    <row r="63" spans="1:15" ht="25.5" x14ac:dyDescent="0.2">
      <c r="A63" s="33"/>
      <c r="B63" s="81" t="s">
        <v>836</v>
      </c>
      <c r="C63" s="13"/>
      <c r="D63" s="31"/>
      <c r="E63" s="13"/>
      <c r="F63" s="31"/>
      <c r="G63" s="13"/>
      <c r="H63" s="31"/>
      <c r="I63" s="13"/>
      <c r="J63" s="31"/>
      <c r="K63" s="13"/>
      <c r="L63" s="31"/>
      <c r="M63" s="13"/>
      <c r="N63" s="31"/>
      <c r="O63" s="13"/>
    </row>
    <row r="64" spans="1:15" ht="25.5" x14ac:dyDescent="0.2">
      <c r="A64" s="33"/>
      <c r="B64" s="81" t="s">
        <v>280</v>
      </c>
      <c r="C64" s="8"/>
      <c r="D64" s="31"/>
      <c r="E64" s="8"/>
      <c r="F64" s="31"/>
      <c r="G64" s="8"/>
      <c r="H64" s="31"/>
      <c r="I64" s="8"/>
      <c r="J64" s="31"/>
      <c r="K64" s="8"/>
      <c r="L64" s="31"/>
      <c r="M64" s="8"/>
      <c r="N64" s="31"/>
      <c r="O64" s="13"/>
    </row>
    <row r="65" spans="1:15" ht="63.75" x14ac:dyDescent="0.2">
      <c r="A65" s="33"/>
      <c r="B65" s="81" t="s">
        <v>837</v>
      </c>
      <c r="C65" s="13"/>
      <c r="D65" s="50"/>
      <c r="E65" s="13"/>
      <c r="F65" s="50"/>
      <c r="G65" s="13"/>
      <c r="H65" s="50"/>
      <c r="I65" s="13"/>
      <c r="J65" s="50"/>
      <c r="K65" s="13"/>
      <c r="L65" s="50"/>
      <c r="M65" s="13"/>
      <c r="N65" s="50"/>
      <c r="O65" s="13"/>
    </row>
    <row r="66" spans="1:15" ht="38.25" x14ac:dyDescent="0.2">
      <c r="A66" s="33"/>
      <c r="B66" s="81" t="s">
        <v>281</v>
      </c>
      <c r="C66" s="13"/>
      <c r="D66" s="31"/>
      <c r="E66" s="13"/>
      <c r="F66" s="31"/>
      <c r="G66" s="13"/>
      <c r="H66" s="31"/>
      <c r="I66" s="13"/>
      <c r="J66" s="31"/>
      <c r="K66" s="13"/>
      <c r="L66" s="31"/>
      <c r="M66" s="13"/>
      <c r="N66" s="31"/>
      <c r="O66" s="13"/>
    </row>
    <row r="67" spans="1:15" ht="15" customHeight="1" x14ac:dyDescent="0.2">
      <c r="A67" s="33"/>
      <c r="B67" s="81" t="s">
        <v>282</v>
      </c>
      <c r="C67" s="13"/>
      <c r="D67" s="31"/>
      <c r="E67" s="13"/>
      <c r="F67" s="31"/>
      <c r="G67" s="13"/>
      <c r="H67" s="31"/>
      <c r="I67" s="13"/>
      <c r="J67" s="31"/>
      <c r="K67" s="13"/>
      <c r="L67" s="31"/>
      <c r="M67" s="13"/>
      <c r="N67" s="31"/>
      <c r="O67" s="13"/>
    </row>
    <row r="68" spans="1:15" ht="15" customHeight="1" x14ac:dyDescent="0.2">
      <c r="A68" s="33"/>
      <c r="B68" s="81" t="s">
        <v>283</v>
      </c>
      <c r="C68" s="13"/>
      <c r="D68" s="31"/>
      <c r="E68" s="13"/>
      <c r="F68" s="31"/>
      <c r="G68" s="13"/>
      <c r="H68" s="31"/>
      <c r="I68" s="13"/>
      <c r="J68" s="31"/>
      <c r="K68" s="13"/>
      <c r="L68" s="31"/>
      <c r="M68" s="13"/>
      <c r="N68" s="31"/>
      <c r="O68" s="13"/>
    </row>
    <row r="69" spans="1:15" x14ac:dyDescent="0.2">
      <c r="A69" s="33" t="s">
        <v>838</v>
      </c>
      <c r="B69" s="81"/>
      <c r="C69" s="12"/>
      <c r="D69" s="36">
        <f>SUM(C70:C72)/(COUNTIF(C70:C72,"&gt;0")+0.00000001)</f>
        <v>0</v>
      </c>
      <c r="E69" s="12"/>
      <c r="F69" s="36">
        <f>SUM(E70:E72)/(COUNTIF(E70:E72,"&gt;0")+0.00000001)</f>
        <v>0</v>
      </c>
      <c r="G69" s="12"/>
      <c r="H69" s="36">
        <f>SUM(G70:G72)/(COUNTIF(G70:G72,"&gt;0")+0.00000001)</f>
        <v>0</v>
      </c>
      <c r="I69" s="12"/>
      <c r="J69" s="36">
        <f>SUM(I70:I72)/(COUNTIF(I70:I72,"&gt;0")+0.00000001)</f>
        <v>0</v>
      </c>
      <c r="K69" s="12"/>
      <c r="L69" s="36">
        <f>SUM(K70:K72)/(COUNTIF(K70:K72,"&gt;0")+0.00000001)</f>
        <v>0</v>
      </c>
      <c r="M69" s="12"/>
      <c r="N69" s="36">
        <f>SUM(M70:M72)/(COUNTIF(M70:M72,"&gt;0")+0.00000001)</f>
        <v>0</v>
      </c>
      <c r="O69" s="13"/>
    </row>
    <row r="70" spans="1:15" ht="25.5" x14ac:dyDescent="0.2">
      <c r="A70" s="33"/>
      <c r="B70" s="81" t="s">
        <v>839</v>
      </c>
      <c r="C70" s="13"/>
      <c r="D70" s="31"/>
      <c r="E70" s="13"/>
      <c r="F70" s="31"/>
      <c r="G70" s="13"/>
      <c r="H70" s="31"/>
      <c r="I70" s="13"/>
      <c r="J70" s="31"/>
      <c r="K70" s="13"/>
      <c r="L70" s="31"/>
      <c r="M70" s="13"/>
      <c r="N70" s="31"/>
      <c r="O70" s="13"/>
    </row>
    <row r="71" spans="1:15" ht="25.5" x14ac:dyDescent="0.2">
      <c r="A71" s="33"/>
      <c r="B71" s="81" t="s">
        <v>284</v>
      </c>
      <c r="C71" s="8"/>
      <c r="D71" s="50"/>
      <c r="E71" s="8"/>
      <c r="F71" s="50"/>
      <c r="G71" s="8"/>
      <c r="H71" s="50"/>
      <c r="I71" s="8"/>
      <c r="J71" s="50"/>
      <c r="K71" s="8"/>
      <c r="L71" s="50"/>
      <c r="M71" s="8"/>
      <c r="N71" s="50"/>
      <c r="O71" s="13"/>
    </row>
    <row r="72" spans="1:15" ht="38.25" x14ac:dyDescent="0.2">
      <c r="A72" s="33"/>
      <c r="B72" s="81" t="s">
        <v>840</v>
      </c>
      <c r="C72" s="13"/>
      <c r="D72" s="31"/>
      <c r="E72" s="13"/>
      <c r="F72" s="31"/>
      <c r="G72" s="13"/>
      <c r="H72" s="31"/>
      <c r="I72" s="13"/>
      <c r="J72" s="31"/>
      <c r="K72" s="13"/>
      <c r="L72" s="31"/>
      <c r="M72" s="13"/>
      <c r="N72" s="31"/>
      <c r="O72" s="13"/>
    </row>
    <row r="73" spans="1:15" x14ac:dyDescent="0.2">
      <c r="A73" s="33" t="s">
        <v>841</v>
      </c>
      <c r="B73" s="81"/>
      <c r="C73" s="12"/>
      <c r="D73" s="36">
        <f>SUM(C74:C86)/(COUNTIF(C74:C86,"&gt;0")+0.00000001)</f>
        <v>0</v>
      </c>
      <c r="E73" s="12"/>
      <c r="F73" s="36">
        <f>SUM(E74:E86)/(COUNTIF(E74:E86,"&gt;0")+0.00000001)</f>
        <v>0</v>
      </c>
      <c r="G73" s="12"/>
      <c r="H73" s="36">
        <f>SUM(G74:G86)/(COUNTIF(G74:G86,"&gt;0")+0.00000001)</f>
        <v>0</v>
      </c>
      <c r="I73" s="12"/>
      <c r="J73" s="36">
        <f>SUM(I74:I86)/(COUNTIF(I74:I86,"&gt;0")+0.00000001)</f>
        <v>0</v>
      </c>
      <c r="K73" s="12"/>
      <c r="L73" s="36">
        <f>SUM(K74:K86)/(COUNTIF(K74:K86,"&gt;0")+0.00000001)</f>
        <v>0</v>
      </c>
      <c r="M73" s="12"/>
      <c r="N73" s="36">
        <f>SUM(M74:M86)/(COUNTIF(M74:M86,"&gt;0")+0.00000001)</f>
        <v>0</v>
      </c>
      <c r="O73" s="13"/>
    </row>
    <row r="74" spans="1:15" ht="38.25" x14ac:dyDescent="0.2">
      <c r="A74" s="93"/>
      <c r="B74" s="81" t="s">
        <v>842</v>
      </c>
      <c r="C74" s="8"/>
      <c r="D74" s="55"/>
      <c r="E74" s="8"/>
      <c r="F74" s="55"/>
      <c r="G74" s="8"/>
      <c r="H74" s="55"/>
      <c r="I74" s="8"/>
      <c r="J74" s="55"/>
      <c r="K74" s="8"/>
      <c r="L74" s="55"/>
      <c r="M74" s="8"/>
      <c r="N74" s="55"/>
      <c r="O74" s="13"/>
    </row>
    <row r="75" spans="1:15" x14ac:dyDescent="0.2">
      <c r="A75" s="33"/>
      <c r="B75" s="81" t="s">
        <v>843</v>
      </c>
      <c r="C75" s="13"/>
      <c r="D75" s="55"/>
      <c r="E75" s="13"/>
      <c r="F75" s="55"/>
      <c r="G75" s="13"/>
      <c r="H75" s="55"/>
      <c r="I75" s="13"/>
      <c r="J75" s="55"/>
      <c r="K75" s="13"/>
      <c r="L75" s="55"/>
      <c r="M75" s="13"/>
      <c r="N75" s="55"/>
      <c r="O75" s="13"/>
    </row>
    <row r="76" spans="1:15" ht="38.25" x14ac:dyDescent="0.2">
      <c r="A76" s="93"/>
      <c r="B76" s="81" t="s">
        <v>844</v>
      </c>
      <c r="C76" s="13"/>
      <c r="D76" s="55"/>
      <c r="E76" s="13"/>
      <c r="F76" s="55"/>
      <c r="G76" s="13"/>
      <c r="H76" s="55"/>
      <c r="I76" s="13"/>
      <c r="J76" s="55"/>
      <c r="K76" s="13"/>
      <c r="L76" s="55"/>
      <c r="M76" s="13"/>
      <c r="N76" s="55"/>
      <c r="O76" s="13"/>
    </row>
    <row r="77" spans="1:15" ht="25.5" x14ac:dyDescent="0.2">
      <c r="A77" s="33"/>
      <c r="B77" s="81" t="s">
        <v>285</v>
      </c>
      <c r="C77" s="13"/>
      <c r="D77" s="50"/>
      <c r="E77" s="13"/>
      <c r="F77" s="50"/>
      <c r="G77" s="13"/>
      <c r="H77" s="50"/>
      <c r="I77" s="13"/>
      <c r="J77" s="50"/>
      <c r="K77" s="13"/>
      <c r="L77" s="50"/>
      <c r="M77" s="13"/>
      <c r="N77" s="50"/>
      <c r="O77" s="13"/>
    </row>
    <row r="78" spans="1:15" ht="25.5" x14ac:dyDescent="0.2">
      <c r="A78" s="93"/>
      <c r="B78" s="81" t="s">
        <v>845</v>
      </c>
      <c r="C78" s="13"/>
      <c r="D78" s="55"/>
      <c r="E78" s="13"/>
      <c r="F78" s="55"/>
      <c r="G78" s="13"/>
      <c r="H78" s="55"/>
      <c r="I78" s="13"/>
      <c r="J78" s="55"/>
      <c r="K78" s="13"/>
      <c r="L78" s="55"/>
      <c r="M78" s="13"/>
      <c r="N78" s="55"/>
      <c r="O78" s="13"/>
    </row>
    <row r="79" spans="1:15" ht="25.5" x14ac:dyDescent="0.2">
      <c r="A79" s="33"/>
      <c r="B79" s="81" t="s">
        <v>846</v>
      </c>
      <c r="C79" s="8"/>
      <c r="D79" s="55"/>
      <c r="E79" s="8"/>
      <c r="F79" s="55"/>
      <c r="G79" s="8"/>
      <c r="H79" s="55"/>
      <c r="I79" s="8"/>
      <c r="J79" s="55"/>
      <c r="K79" s="8"/>
      <c r="L79" s="55"/>
      <c r="M79" s="8"/>
      <c r="N79" s="55"/>
      <c r="O79" s="13"/>
    </row>
    <row r="80" spans="1:15" x14ac:dyDescent="0.2">
      <c r="A80" s="33"/>
      <c r="B80" s="81" t="s">
        <v>286</v>
      </c>
      <c r="C80" s="13"/>
      <c r="D80" s="55"/>
      <c r="E80" s="13"/>
      <c r="F80" s="55"/>
      <c r="G80" s="13"/>
      <c r="H80" s="55"/>
      <c r="I80" s="13"/>
      <c r="J80" s="55"/>
      <c r="K80" s="13"/>
      <c r="L80" s="55"/>
      <c r="M80" s="13"/>
      <c r="N80" s="55"/>
      <c r="O80" s="13"/>
    </row>
    <row r="81" spans="1:15" ht="25.5" x14ac:dyDescent="0.2">
      <c r="A81" s="33"/>
      <c r="B81" s="81" t="s">
        <v>287</v>
      </c>
      <c r="C81" s="13"/>
      <c r="D81" s="55"/>
      <c r="E81" s="13"/>
      <c r="F81" s="55"/>
      <c r="G81" s="13"/>
      <c r="H81" s="55"/>
      <c r="I81" s="13"/>
      <c r="J81" s="55"/>
      <c r="K81" s="13"/>
      <c r="L81" s="55"/>
      <c r="M81" s="13"/>
      <c r="N81" s="55"/>
      <c r="O81" s="13"/>
    </row>
    <row r="82" spans="1:15" x14ac:dyDescent="0.2">
      <c r="A82" s="33"/>
      <c r="B82" s="81" t="s">
        <v>288</v>
      </c>
      <c r="C82" s="13"/>
      <c r="D82" s="55"/>
      <c r="E82" s="13"/>
      <c r="F82" s="55"/>
      <c r="G82" s="13"/>
      <c r="H82" s="55"/>
      <c r="I82" s="13"/>
      <c r="J82" s="55"/>
      <c r="K82" s="13"/>
      <c r="L82" s="55"/>
      <c r="M82" s="13"/>
      <c r="N82" s="55"/>
      <c r="O82" s="13"/>
    </row>
    <row r="83" spans="1:15" ht="38.25" x14ac:dyDescent="0.2">
      <c r="A83" s="93"/>
      <c r="B83" s="81" t="s">
        <v>847</v>
      </c>
      <c r="C83" s="13"/>
      <c r="D83" s="55"/>
      <c r="E83" s="13"/>
      <c r="F83" s="55"/>
      <c r="G83" s="13"/>
      <c r="H83" s="55"/>
      <c r="I83" s="13"/>
      <c r="J83" s="55"/>
      <c r="K83" s="13"/>
      <c r="L83" s="55"/>
      <c r="M83" s="13"/>
      <c r="N83" s="55"/>
      <c r="O83" s="13"/>
    </row>
    <row r="84" spans="1:15" ht="38.25" x14ac:dyDescent="0.2">
      <c r="A84" s="33"/>
      <c r="B84" s="81" t="s">
        <v>848</v>
      </c>
      <c r="C84" s="13"/>
      <c r="D84" s="55"/>
      <c r="E84" s="13"/>
      <c r="F84" s="55"/>
      <c r="G84" s="13"/>
      <c r="H84" s="55"/>
      <c r="I84" s="13"/>
      <c r="J84" s="55"/>
      <c r="K84" s="13"/>
      <c r="L84" s="55"/>
      <c r="M84" s="13"/>
      <c r="N84" s="55"/>
      <c r="O84" s="13"/>
    </row>
    <row r="85" spans="1:15" ht="51" x14ac:dyDescent="0.2">
      <c r="A85" s="33"/>
      <c r="B85" s="81" t="s">
        <v>849</v>
      </c>
      <c r="C85" s="13"/>
      <c r="D85" s="55"/>
      <c r="E85" s="13"/>
      <c r="F85" s="55"/>
      <c r="G85" s="13"/>
      <c r="H85" s="55"/>
      <c r="I85" s="13"/>
      <c r="J85" s="55"/>
      <c r="K85" s="13"/>
      <c r="L85" s="55"/>
      <c r="M85" s="13"/>
      <c r="N85" s="55"/>
      <c r="O85" s="13"/>
    </row>
    <row r="86" spans="1:15" ht="51" x14ac:dyDescent="0.2">
      <c r="A86" s="33"/>
      <c r="B86" s="81" t="s">
        <v>850</v>
      </c>
      <c r="C86" s="13"/>
      <c r="D86" s="55"/>
      <c r="E86" s="13"/>
      <c r="F86" s="55"/>
      <c r="G86" s="13"/>
      <c r="H86" s="55"/>
      <c r="I86" s="13"/>
      <c r="J86" s="55"/>
      <c r="K86" s="13"/>
      <c r="L86" s="55"/>
      <c r="M86" s="13"/>
      <c r="N86" s="55"/>
      <c r="O86" s="13"/>
    </row>
    <row r="87" spans="1:15" x14ac:dyDescent="0.2">
      <c r="A87" s="33" t="s">
        <v>851</v>
      </c>
      <c r="B87" s="81"/>
      <c r="C87" s="12"/>
      <c r="D87" s="36">
        <f>SUM(C88:C93)/(COUNTIF(C88:C93,"&gt;0")+0.00000001)</f>
        <v>0</v>
      </c>
      <c r="E87" s="12"/>
      <c r="F87" s="36">
        <f>SUM(E88:E93)/(COUNTIF(E88:E93,"&gt;0")+0.00000001)</f>
        <v>0</v>
      </c>
      <c r="G87" s="12"/>
      <c r="H87" s="36">
        <f>SUM(G88:G93)/(COUNTIF(G88:G93,"&gt;0")+0.00000001)</f>
        <v>0</v>
      </c>
      <c r="I87" s="12"/>
      <c r="J87" s="36">
        <f>SUM(I88:I93)/(COUNTIF(I88:I93,"&gt;0")+0.00000001)</f>
        <v>0</v>
      </c>
      <c r="K87" s="12"/>
      <c r="L87" s="36">
        <f>SUM(K88:K93)/(COUNTIF(K88:K93,"&gt;0")+0.00000001)</f>
        <v>0</v>
      </c>
      <c r="M87" s="12"/>
      <c r="N87" s="36">
        <f>SUM(M88:M93)/(COUNTIF(M88:M93,"&gt;0")+0.00000001)</f>
        <v>0</v>
      </c>
      <c r="O87" s="13"/>
    </row>
    <row r="88" spans="1:15" x14ac:dyDescent="0.2">
      <c r="A88" s="33"/>
      <c r="B88" s="81" t="s">
        <v>289</v>
      </c>
      <c r="C88" s="13"/>
      <c r="D88" s="55"/>
      <c r="E88" s="13"/>
      <c r="F88" s="55"/>
      <c r="G88" s="13"/>
      <c r="H88" s="55"/>
      <c r="I88" s="13"/>
      <c r="J88" s="55"/>
      <c r="K88" s="13"/>
      <c r="L88" s="55"/>
      <c r="M88" s="13"/>
      <c r="N88" s="55"/>
      <c r="O88" s="13"/>
    </row>
    <row r="89" spans="1:15" x14ac:dyDescent="0.2">
      <c r="A89" s="33"/>
      <c r="B89" s="81" t="s">
        <v>290</v>
      </c>
      <c r="C89" s="13"/>
      <c r="D89" s="55"/>
      <c r="E89" s="13"/>
      <c r="F89" s="55"/>
      <c r="G89" s="13"/>
      <c r="H89" s="55"/>
      <c r="I89" s="13"/>
      <c r="J89" s="55"/>
      <c r="K89" s="13"/>
      <c r="L89" s="55"/>
      <c r="M89" s="13"/>
      <c r="N89" s="55"/>
      <c r="O89" s="13"/>
    </row>
    <row r="90" spans="1:15" ht="51" x14ac:dyDescent="0.2">
      <c r="A90" s="33"/>
      <c r="B90" s="81" t="s">
        <v>852</v>
      </c>
      <c r="C90" s="13"/>
      <c r="D90" s="55"/>
      <c r="E90" s="13"/>
      <c r="F90" s="55"/>
      <c r="G90" s="13"/>
      <c r="H90" s="55"/>
      <c r="I90" s="13"/>
      <c r="J90" s="55"/>
      <c r="K90" s="13"/>
      <c r="L90" s="55"/>
      <c r="M90" s="13"/>
      <c r="N90" s="55"/>
      <c r="O90" s="13"/>
    </row>
    <row r="91" spans="1:15" ht="38.25" x14ac:dyDescent="0.2">
      <c r="A91" s="33"/>
      <c r="B91" s="81" t="s">
        <v>853</v>
      </c>
      <c r="C91" s="13"/>
      <c r="D91" s="55"/>
      <c r="E91" s="13"/>
      <c r="F91" s="55"/>
      <c r="G91" s="13"/>
      <c r="H91" s="55"/>
      <c r="I91" s="13"/>
      <c r="J91" s="55"/>
      <c r="K91" s="13"/>
      <c r="L91" s="55"/>
      <c r="M91" s="13"/>
      <c r="N91" s="55"/>
      <c r="O91" s="13"/>
    </row>
    <row r="92" spans="1:15" ht="27" customHeight="1" x14ac:dyDescent="0.2">
      <c r="A92" s="33"/>
      <c r="B92" s="81" t="s">
        <v>854</v>
      </c>
      <c r="C92" s="13"/>
      <c r="D92" s="55"/>
      <c r="E92" s="13"/>
      <c r="F92" s="55"/>
      <c r="G92" s="13"/>
      <c r="H92" s="55"/>
      <c r="I92" s="13"/>
      <c r="J92" s="55"/>
      <c r="K92" s="13"/>
      <c r="L92" s="55"/>
      <c r="M92" s="13"/>
      <c r="N92" s="55"/>
      <c r="O92" s="13"/>
    </row>
    <row r="93" spans="1:15" ht="38.25" x14ac:dyDescent="0.2">
      <c r="A93" s="33"/>
      <c r="B93" s="81" t="s">
        <v>855</v>
      </c>
      <c r="C93" s="13"/>
      <c r="D93" s="55"/>
      <c r="E93" s="13"/>
      <c r="F93" s="55"/>
      <c r="G93" s="13"/>
      <c r="H93" s="55"/>
      <c r="I93" s="13"/>
      <c r="J93" s="55"/>
      <c r="K93" s="13"/>
      <c r="L93" s="55"/>
      <c r="M93" s="13"/>
      <c r="N93" s="55"/>
      <c r="O93" s="13"/>
    </row>
    <row r="94" spans="1:15" x14ac:dyDescent="0.2">
      <c r="A94" s="33"/>
      <c r="B94" s="92" t="s">
        <v>49</v>
      </c>
      <c r="C94" s="14"/>
      <c r="D94" s="37">
        <f>D3+D19+D25+D31+D37+D43+D50+D61+D69+D73+D87</f>
        <v>0</v>
      </c>
      <c r="E94" s="14"/>
      <c r="F94" s="37">
        <f>F3+F19+F25+F31+F37+F43+F50+F61+F69+F73+F87</f>
        <v>0</v>
      </c>
      <c r="G94" s="14"/>
      <c r="H94" s="37">
        <f>H3+H19+H25+H31+H37+H43+H50+H61+H69+H73+H87</f>
        <v>0</v>
      </c>
      <c r="I94" s="14"/>
      <c r="J94" s="37">
        <f>J3+J19+J25+J31+J37+J43+J50+J61+J69+J73+J87</f>
        <v>0</v>
      </c>
      <c r="K94" s="14"/>
      <c r="L94" s="37">
        <f>L3+L19+L25+L31+L37+L43+L50+L61+L69+L73+L87</f>
        <v>0</v>
      </c>
      <c r="M94" s="14"/>
      <c r="N94" s="37">
        <f>N3+N19+N25+N31+N37+N43+N50+N61+N69+N73+N87</f>
        <v>0</v>
      </c>
    </row>
    <row r="95" spans="1:15" ht="13.5" customHeight="1" x14ac:dyDescent="0.2">
      <c r="A95" s="33"/>
      <c r="B95" s="92" t="s">
        <v>50</v>
      </c>
      <c r="C95" s="14"/>
      <c r="D95" s="37">
        <f>D94/(COUNTIF(D3:D87,"&gt;0")+0.00000001)</f>
        <v>0</v>
      </c>
      <c r="E95" s="14"/>
      <c r="F95" s="37">
        <f>F94/(COUNTIF(F3:F87,"&gt;0")+0.00000001)</f>
        <v>0</v>
      </c>
      <c r="G95" s="14"/>
      <c r="H95" s="37">
        <f>H94/(COUNTIF(H3:H87,"&gt;0")+0.00000001)</f>
        <v>0</v>
      </c>
      <c r="I95" s="14"/>
      <c r="J95" s="37">
        <f>J94/(COUNTIF(J3:J87,"&gt;0")+0.00000001)</f>
        <v>0</v>
      </c>
      <c r="K95" s="14"/>
      <c r="L95" s="37">
        <f>L94/(COUNTIF(L3:L87,"&gt;0")+0.00000001)</f>
        <v>0</v>
      </c>
      <c r="M95" s="14"/>
      <c r="N95" s="37">
        <f>N94/(COUNTIF(N3:N87,"&gt;0")+0.00000001)</f>
        <v>0</v>
      </c>
    </row>
    <row r="96" spans="1:15" x14ac:dyDescent="0.2">
      <c r="A96" s="33"/>
      <c r="B96" s="92" t="s">
        <v>51</v>
      </c>
      <c r="C96" s="14"/>
      <c r="D96" s="37">
        <f>D95/5*100</f>
        <v>0</v>
      </c>
      <c r="E96" s="14"/>
      <c r="F96" s="37">
        <f>F95/5*100</f>
        <v>0</v>
      </c>
      <c r="G96" s="14"/>
      <c r="H96" s="37">
        <f>H95/5*100</f>
        <v>0</v>
      </c>
      <c r="I96" s="14"/>
      <c r="J96" s="37">
        <f>J95/5*100</f>
        <v>0</v>
      </c>
      <c r="K96" s="14"/>
      <c r="L96" s="37">
        <f>L95/5*100</f>
        <v>0</v>
      </c>
      <c r="M96" s="14"/>
      <c r="N96" s="37">
        <f>N95/5*100</f>
        <v>0</v>
      </c>
    </row>
    <row r="97" spans="1:15" x14ac:dyDescent="0.2">
      <c r="A97" s="44" t="s">
        <v>41</v>
      </c>
      <c r="B97" s="33"/>
    </row>
    <row r="98" spans="1:15" x14ac:dyDescent="0.2">
      <c r="A98" s="33" t="s">
        <v>71</v>
      </c>
      <c r="B98" s="33"/>
    </row>
    <row r="99" spans="1:15" x14ac:dyDescent="0.2">
      <c r="A99" s="33" t="s">
        <v>42</v>
      </c>
      <c r="B99" s="33"/>
    </row>
    <row r="100" spans="1:15" x14ac:dyDescent="0.2">
      <c r="A100" s="33" t="s">
        <v>43</v>
      </c>
      <c r="B100" s="33"/>
    </row>
    <row r="101" spans="1:15" x14ac:dyDescent="0.2">
      <c r="A101" s="33" t="s">
        <v>44</v>
      </c>
      <c r="B101" s="33"/>
    </row>
    <row r="102" spans="1:15" x14ac:dyDescent="0.2">
      <c r="A102" s="33" t="s">
        <v>45</v>
      </c>
      <c r="B102" s="33"/>
    </row>
    <row r="103" spans="1:15" ht="12.75" customHeight="1" x14ac:dyDescent="0.2">
      <c r="A103" s="33" t="s">
        <v>46</v>
      </c>
      <c r="B103" s="33"/>
    </row>
    <row r="104" spans="1:15" x14ac:dyDescent="0.2">
      <c r="A104" s="45" t="s">
        <v>91</v>
      </c>
      <c r="B104" s="45"/>
      <c r="C104" s="118" t="str">
        <f>Front!H1</f>
        <v>Date</v>
      </c>
      <c r="D104" s="119"/>
      <c r="E104" s="118" t="str">
        <f>Front!I1</f>
        <v>Date</v>
      </c>
      <c r="F104" s="119"/>
      <c r="G104" s="118" t="str">
        <f>Front!J1</f>
        <v>Date</v>
      </c>
      <c r="H104" s="119"/>
      <c r="I104" s="118" t="str">
        <f>Front!K1</f>
        <v>Date</v>
      </c>
      <c r="J104" s="119"/>
      <c r="K104" s="118" t="str">
        <f>Front!L1</f>
        <v>Date</v>
      </c>
      <c r="L104" s="119"/>
      <c r="M104" s="118" t="str">
        <f>Front!M1</f>
        <v>Date</v>
      </c>
      <c r="N104" s="119"/>
      <c r="O104" s="17" t="s">
        <v>67</v>
      </c>
    </row>
    <row r="105" spans="1:15" ht="28.5" customHeight="1" x14ac:dyDescent="0.2">
      <c r="A105" s="33"/>
      <c r="B105" s="33"/>
      <c r="C105" s="47" t="s">
        <v>19</v>
      </c>
      <c r="D105" s="35" t="s">
        <v>20</v>
      </c>
      <c r="E105" s="47" t="s">
        <v>19</v>
      </c>
      <c r="F105" s="35" t="s">
        <v>20</v>
      </c>
      <c r="G105" s="47" t="s">
        <v>19</v>
      </c>
      <c r="H105" s="35" t="s">
        <v>20</v>
      </c>
      <c r="I105" s="47" t="s">
        <v>19</v>
      </c>
      <c r="J105" s="35" t="s">
        <v>20</v>
      </c>
      <c r="K105" s="47" t="s">
        <v>19</v>
      </c>
      <c r="L105" s="35" t="s">
        <v>20</v>
      </c>
      <c r="M105" s="47" t="s">
        <v>19</v>
      </c>
      <c r="N105" s="35" t="s">
        <v>20</v>
      </c>
      <c r="O105" s="13"/>
    </row>
    <row r="106" spans="1:15" ht="24" customHeight="1" x14ac:dyDescent="0.2">
      <c r="A106" s="33" t="s">
        <v>21</v>
      </c>
      <c r="B106" s="33"/>
      <c r="C106" s="12"/>
      <c r="D106" s="36">
        <f>SUM(C107:C120)/(COUNTIF(C107:C120,"&gt;0")+0.00000001)</f>
        <v>0</v>
      </c>
      <c r="E106" s="12"/>
      <c r="F106" s="36">
        <f>SUM(E107:E120)/(COUNTIF(E107:E120,"&gt;0")+0.00000001)</f>
        <v>0</v>
      </c>
      <c r="G106" s="12"/>
      <c r="H106" s="36">
        <f>SUM(G107:G120)/(COUNTIF(G107:G120,"&gt;0")+0.00000001)</f>
        <v>0</v>
      </c>
      <c r="I106" s="12"/>
      <c r="J106" s="36">
        <f>SUM(I107:I120)/(COUNTIF(I107:I120,"&gt;0")+0.00000001)</f>
        <v>0</v>
      </c>
      <c r="K106" s="12"/>
      <c r="L106" s="36">
        <f>SUM(K107:K120)/(COUNTIF(K107:K120,"&gt;0")+0.00000001)</f>
        <v>0</v>
      </c>
      <c r="M106" s="12"/>
      <c r="N106" s="36">
        <f>SUM(M107:M120)/(COUNTIF(M107:M120,"&gt;0")+0.00000001)</f>
        <v>0</v>
      </c>
      <c r="O106" s="13"/>
    </row>
    <row r="107" spans="1:15" x14ac:dyDescent="0.2">
      <c r="A107" s="33"/>
      <c r="B107" s="81" t="s">
        <v>241</v>
      </c>
      <c r="C107" s="13"/>
      <c r="D107" s="31"/>
      <c r="E107" s="13"/>
      <c r="F107" s="31"/>
      <c r="G107" s="13"/>
      <c r="H107" s="31"/>
      <c r="I107" s="13"/>
      <c r="J107" s="31"/>
      <c r="K107" s="13"/>
      <c r="L107" s="31"/>
      <c r="M107" s="13"/>
      <c r="N107" s="31"/>
      <c r="O107" s="13"/>
    </row>
    <row r="108" spans="1:15" ht="15" customHeight="1" x14ac:dyDescent="0.2">
      <c r="A108" s="33"/>
      <c r="B108" s="81" t="s">
        <v>242</v>
      </c>
      <c r="C108" s="13"/>
      <c r="D108" s="50"/>
      <c r="E108" s="13"/>
      <c r="F108" s="50"/>
      <c r="G108" s="13"/>
      <c r="H108" s="50"/>
      <c r="I108" s="13"/>
      <c r="J108" s="50"/>
      <c r="K108" s="13"/>
      <c r="L108" s="50"/>
      <c r="M108" s="13"/>
      <c r="N108" s="50"/>
      <c r="O108" s="13"/>
    </row>
    <row r="109" spans="1:15" ht="15" customHeight="1" x14ac:dyDescent="0.2">
      <c r="A109" s="33"/>
      <c r="B109" s="81" t="s">
        <v>243</v>
      </c>
      <c r="C109" s="13"/>
      <c r="D109" s="31"/>
      <c r="E109" s="13"/>
      <c r="F109" s="31"/>
      <c r="G109" s="13"/>
      <c r="H109" s="31"/>
      <c r="I109" s="13"/>
      <c r="J109" s="31"/>
      <c r="K109" s="13"/>
      <c r="L109" s="31"/>
      <c r="M109" s="13"/>
      <c r="N109" s="31"/>
      <c r="O109" s="13"/>
    </row>
    <row r="110" spans="1:15" ht="25.5" x14ac:dyDescent="0.2">
      <c r="A110" s="93"/>
      <c r="B110" s="81" t="s">
        <v>819</v>
      </c>
      <c r="C110" s="13"/>
      <c r="D110" s="31"/>
      <c r="E110" s="13"/>
      <c r="F110" s="31"/>
      <c r="G110" s="13"/>
      <c r="H110" s="31"/>
      <c r="I110" s="13"/>
      <c r="J110" s="31"/>
      <c r="K110" s="13"/>
      <c r="L110" s="31"/>
      <c r="M110" s="13"/>
      <c r="N110" s="31"/>
      <c r="O110" s="13"/>
    </row>
    <row r="111" spans="1:15" ht="25.5" x14ac:dyDescent="0.2">
      <c r="A111" s="33"/>
      <c r="B111" s="81" t="s">
        <v>244</v>
      </c>
      <c r="C111" s="8"/>
      <c r="D111" s="31"/>
      <c r="E111" s="8"/>
      <c r="F111" s="31"/>
      <c r="G111" s="8"/>
      <c r="H111" s="31"/>
      <c r="I111" s="8"/>
      <c r="J111" s="31"/>
      <c r="K111" s="8"/>
      <c r="L111" s="31"/>
      <c r="M111" s="8"/>
      <c r="N111" s="31"/>
      <c r="O111" s="13"/>
    </row>
    <row r="112" spans="1:15" x14ac:dyDescent="0.2">
      <c r="A112" s="33"/>
      <c r="B112" s="81" t="s">
        <v>245</v>
      </c>
      <c r="C112" s="13"/>
      <c r="D112" s="31"/>
      <c r="E112" s="13"/>
      <c r="F112" s="31"/>
      <c r="G112" s="13"/>
      <c r="H112" s="31"/>
      <c r="I112" s="13"/>
      <c r="J112" s="31"/>
      <c r="K112" s="13"/>
      <c r="L112" s="31"/>
      <c r="M112" s="13"/>
      <c r="N112" s="31"/>
      <c r="O112" s="13"/>
    </row>
    <row r="113" spans="1:15" ht="25.5" x14ac:dyDescent="0.2">
      <c r="A113" s="33"/>
      <c r="B113" s="81" t="s">
        <v>820</v>
      </c>
      <c r="C113" s="13"/>
      <c r="D113" s="31"/>
      <c r="E113" s="13"/>
      <c r="F113" s="31"/>
      <c r="G113" s="13"/>
      <c r="H113" s="31"/>
      <c r="I113" s="13"/>
      <c r="J113" s="31"/>
      <c r="K113" s="13"/>
      <c r="L113" s="31"/>
      <c r="M113" s="13"/>
      <c r="N113" s="31"/>
      <c r="O113" s="13"/>
    </row>
    <row r="114" spans="1:15" ht="25.5" x14ac:dyDescent="0.2">
      <c r="A114" s="33"/>
      <c r="B114" s="81" t="s">
        <v>821</v>
      </c>
      <c r="C114" s="13"/>
      <c r="D114" s="31"/>
      <c r="E114" s="13"/>
      <c r="F114" s="31"/>
      <c r="G114" s="13"/>
      <c r="H114" s="31"/>
      <c r="I114" s="13"/>
      <c r="J114" s="31"/>
      <c r="K114" s="13"/>
      <c r="L114" s="31"/>
      <c r="M114" s="13"/>
      <c r="N114" s="31"/>
      <c r="O114" s="13"/>
    </row>
    <row r="115" spans="1:15" x14ac:dyDescent="0.2">
      <c r="A115" s="33"/>
      <c r="B115" s="81" t="s">
        <v>246</v>
      </c>
      <c r="C115" s="13"/>
      <c r="D115" s="31"/>
      <c r="E115" s="13"/>
      <c r="F115" s="31"/>
      <c r="G115" s="13"/>
      <c r="H115" s="31"/>
      <c r="I115" s="13"/>
      <c r="J115" s="31"/>
      <c r="K115" s="13"/>
      <c r="L115" s="31"/>
      <c r="M115" s="13"/>
      <c r="N115" s="31"/>
      <c r="O115" s="13"/>
    </row>
    <row r="116" spans="1:15" ht="12.75" customHeight="1" x14ac:dyDescent="0.2">
      <c r="A116" s="33"/>
      <c r="B116" s="81" t="s">
        <v>247</v>
      </c>
      <c r="C116" s="13"/>
      <c r="D116" s="31"/>
      <c r="E116" s="13"/>
      <c r="F116" s="31"/>
      <c r="G116" s="13"/>
      <c r="H116" s="31"/>
      <c r="I116" s="13"/>
      <c r="J116" s="31"/>
      <c r="K116" s="13"/>
      <c r="L116" s="31"/>
      <c r="M116" s="13"/>
      <c r="N116" s="31"/>
      <c r="O116" s="13"/>
    </row>
    <row r="117" spans="1:15" x14ac:dyDescent="0.2">
      <c r="A117" s="33"/>
      <c r="B117" s="81" t="s">
        <v>822</v>
      </c>
      <c r="C117" s="13"/>
      <c r="D117" s="31"/>
      <c r="E117" s="13"/>
      <c r="F117" s="31"/>
      <c r="G117" s="13"/>
      <c r="H117" s="31"/>
      <c r="I117" s="13"/>
      <c r="J117" s="31"/>
      <c r="K117" s="13"/>
      <c r="L117" s="31"/>
      <c r="M117" s="13"/>
      <c r="N117" s="31"/>
      <c r="O117" s="13"/>
    </row>
    <row r="118" spans="1:15" x14ac:dyDescent="0.2">
      <c r="A118" s="33"/>
      <c r="B118" s="81" t="s">
        <v>248</v>
      </c>
      <c r="C118" s="13"/>
      <c r="D118" s="31"/>
      <c r="E118" s="13"/>
      <c r="F118" s="31"/>
      <c r="G118" s="13"/>
      <c r="H118" s="31"/>
      <c r="I118" s="13"/>
      <c r="J118" s="31"/>
      <c r="K118" s="13"/>
      <c r="L118" s="31"/>
      <c r="M118" s="13"/>
      <c r="N118" s="31"/>
      <c r="O118" s="13"/>
    </row>
    <row r="119" spans="1:15" ht="25.5" x14ac:dyDescent="0.2">
      <c r="A119" s="33"/>
      <c r="B119" s="81" t="s">
        <v>249</v>
      </c>
      <c r="C119" s="13"/>
      <c r="D119" s="31"/>
      <c r="E119" s="13"/>
      <c r="F119" s="31"/>
      <c r="G119" s="13"/>
      <c r="H119" s="31"/>
      <c r="I119" s="13"/>
      <c r="J119" s="31"/>
      <c r="K119" s="13"/>
      <c r="L119" s="31"/>
      <c r="M119" s="13"/>
      <c r="N119" s="31"/>
      <c r="O119" s="13"/>
    </row>
    <row r="120" spans="1:15" ht="15" customHeight="1" x14ac:dyDescent="0.2">
      <c r="A120" s="33"/>
      <c r="B120" s="81" t="s">
        <v>250</v>
      </c>
      <c r="C120" s="13"/>
      <c r="D120" s="31"/>
      <c r="E120" s="13"/>
      <c r="F120" s="31"/>
      <c r="G120" s="13"/>
      <c r="H120" s="31"/>
      <c r="I120" s="13"/>
      <c r="J120" s="31"/>
      <c r="K120" s="13"/>
      <c r="L120" s="31"/>
      <c r="M120" s="13"/>
      <c r="N120" s="31"/>
      <c r="O120" s="13"/>
    </row>
    <row r="121" spans="1:15" ht="25.5" customHeight="1" x14ac:dyDescent="0.2">
      <c r="A121" s="33"/>
      <c r="B121" s="81" t="s">
        <v>251</v>
      </c>
      <c r="C121" s="13"/>
      <c r="D121" s="31"/>
      <c r="E121" s="13"/>
      <c r="F121" s="31"/>
      <c r="G121" s="13"/>
      <c r="H121" s="31"/>
      <c r="I121" s="13"/>
      <c r="J121" s="31"/>
      <c r="K121" s="13"/>
      <c r="L121" s="31"/>
      <c r="M121" s="13"/>
      <c r="N121" s="31"/>
      <c r="O121" s="13"/>
    </row>
    <row r="122" spans="1:15" x14ac:dyDescent="0.2">
      <c r="A122" s="33" t="s">
        <v>22</v>
      </c>
      <c r="B122" s="81"/>
      <c r="C122" s="12"/>
      <c r="D122" s="36">
        <f>SUM(C123:C136)/(COUNTIF(C123:C136,"&gt;0")+0.00000001)</f>
        <v>0</v>
      </c>
      <c r="E122" s="12"/>
      <c r="F122" s="36">
        <f>SUM(E123:E136)/(COUNTIF(E123:E136,"&gt;0")+0.00000001)</f>
        <v>0</v>
      </c>
      <c r="G122" s="12"/>
      <c r="H122" s="36">
        <f>SUM(G123:G136)/(COUNTIF(G123:G136,"&gt;0")+0.00000001)</f>
        <v>0</v>
      </c>
      <c r="I122" s="12"/>
      <c r="J122" s="36">
        <f>SUM(I123:I136)/(COUNTIF(I123:I136,"&gt;0")+0.00000001)</f>
        <v>0</v>
      </c>
      <c r="K122" s="12"/>
      <c r="L122" s="36">
        <f>SUM(K123:K136)/(COUNTIF(K123:K136,"&gt;0")+0.00000001)</f>
        <v>0</v>
      </c>
      <c r="M122" s="12"/>
      <c r="N122" s="36">
        <f>SUM(M123:M136)/(COUNTIF(M123:M136,"&gt;0")+0.00000001)</f>
        <v>0</v>
      </c>
      <c r="O122" s="13"/>
    </row>
    <row r="123" spans="1:15" ht="25.5" x14ac:dyDescent="0.2">
      <c r="A123" s="33"/>
      <c r="B123" s="81" t="s">
        <v>252</v>
      </c>
      <c r="C123" s="13"/>
      <c r="D123" s="31"/>
      <c r="E123" s="13"/>
      <c r="F123" s="31"/>
      <c r="G123" s="13"/>
      <c r="H123" s="31"/>
      <c r="I123" s="13"/>
      <c r="J123" s="31"/>
      <c r="K123" s="13"/>
      <c r="L123" s="31"/>
      <c r="M123" s="13"/>
      <c r="N123" s="31"/>
      <c r="O123" s="13"/>
    </row>
    <row r="124" spans="1:15" ht="25.5" x14ac:dyDescent="0.2">
      <c r="A124" s="33"/>
      <c r="B124" s="81" t="s">
        <v>253</v>
      </c>
      <c r="C124" s="13"/>
      <c r="D124" s="50"/>
      <c r="E124" s="13"/>
      <c r="F124" s="50"/>
      <c r="G124" s="13"/>
      <c r="H124" s="50"/>
      <c r="I124" s="13"/>
      <c r="J124" s="50"/>
      <c r="K124" s="13"/>
      <c r="L124" s="50"/>
      <c r="M124" s="13"/>
      <c r="N124" s="50"/>
      <c r="O124" s="13"/>
    </row>
    <row r="125" spans="1:15" x14ac:dyDescent="0.2">
      <c r="A125" s="33"/>
      <c r="B125" s="81" t="s">
        <v>254</v>
      </c>
      <c r="C125" s="8"/>
      <c r="D125" s="31"/>
      <c r="E125" s="8"/>
      <c r="F125" s="31"/>
      <c r="G125" s="8"/>
      <c r="H125" s="31"/>
      <c r="I125" s="8"/>
      <c r="J125" s="31"/>
      <c r="K125" s="8"/>
      <c r="L125" s="31"/>
      <c r="M125" s="8"/>
      <c r="N125" s="31"/>
      <c r="O125" s="13"/>
    </row>
    <row r="126" spans="1:15" x14ac:dyDescent="0.2">
      <c r="A126" s="33"/>
      <c r="B126" s="81" t="s">
        <v>255</v>
      </c>
      <c r="C126" s="13"/>
      <c r="D126" s="31"/>
      <c r="E126" s="13"/>
      <c r="F126" s="31"/>
      <c r="G126" s="13"/>
      <c r="H126" s="31"/>
      <c r="I126" s="13"/>
      <c r="J126" s="31"/>
      <c r="K126" s="13"/>
      <c r="L126" s="31"/>
      <c r="M126" s="13"/>
      <c r="N126" s="31"/>
      <c r="O126" s="13"/>
    </row>
    <row r="127" spans="1:15" x14ac:dyDescent="0.2">
      <c r="A127" s="33"/>
      <c r="B127" s="81" t="s">
        <v>256</v>
      </c>
      <c r="C127" s="13"/>
      <c r="D127" s="31"/>
      <c r="E127" s="13"/>
      <c r="F127" s="31"/>
      <c r="G127" s="13"/>
      <c r="H127" s="31"/>
      <c r="I127" s="13"/>
      <c r="J127" s="31"/>
      <c r="K127" s="13"/>
      <c r="L127" s="31"/>
      <c r="M127" s="13"/>
      <c r="N127" s="31"/>
      <c r="O127" s="13"/>
    </row>
    <row r="128" spans="1:15" x14ac:dyDescent="0.2">
      <c r="A128" s="33" t="s">
        <v>823</v>
      </c>
      <c r="B128" s="81"/>
      <c r="C128" s="12"/>
      <c r="D128" s="36">
        <f>SUM(C129:C142)/(COUNTIF(C129:C142,"&gt;0")+0.00000001)</f>
        <v>0</v>
      </c>
      <c r="E128" s="12"/>
      <c r="F128" s="36">
        <f>SUM(E129:E142)/(COUNTIF(E129:E142,"&gt;0")+0.00000001)</f>
        <v>0</v>
      </c>
      <c r="G128" s="12"/>
      <c r="H128" s="36">
        <f>SUM(G129:G142)/(COUNTIF(G129:G142,"&gt;0")+0.00000001)</f>
        <v>0</v>
      </c>
      <c r="I128" s="12"/>
      <c r="J128" s="36">
        <f>SUM(I129:I142)/(COUNTIF(I129:I142,"&gt;0")+0.00000001)</f>
        <v>0</v>
      </c>
      <c r="K128" s="12"/>
      <c r="L128" s="36">
        <f>SUM(K129:K142)/(COUNTIF(K129:K142,"&gt;0")+0.00000001)</f>
        <v>0</v>
      </c>
      <c r="M128" s="12"/>
      <c r="N128" s="36">
        <f>SUM(M129:M142)/(COUNTIF(M129:M142,"&gt;0")+0.00000001)</f>
        <v>0</v>
      </c>
      <c r="O128" s="13"/>
    </row>
    <row r="129" spans="1:15" x14ac:dyDescent="0.2">
      <c r="A129" s="33"/>
      <c r="B129" s="81" t="s">
        <v>257</v>
      </c>
      <c r="C129" s="13"/>
      <c r="D129" s="31"/>
      <c r="E129" s="13"/>
      <c r="F129" s="31"/>
      <c r="G129" s="13"/>
      <c r="H129" s="31"/>
      <c r="I129" s="13"/>
      <c r="J129" s="31"/>
      <c r="K129" s="13"/>
      <c r="L129" s="31"/>
      <c r="M129" s="13"/>
      <c r="N129" s="31"/>
      <c r="O129" s="13"/>
    </row>
    <row r="130" spans="1:15" x14ac:dyDescent="0.2">
      <c r="A130" s="33"/>
      <c r="B130" s="81" t="s">
        <v>258</v>
      </c>
      <c r="C130" s="13"/>
      <c r="D130" s="50"/>
      <c r="E130" s="13"/>
      <c r="F130" s="50"/>
      <c r="G130" s="13"/>
      <c r="H130" s="50"/>
      <c r="I130" s="13"/>
      <c r="J130" s="50"/>
      <c r="K130" s="13"/>
      <c r="L130" s="50"/>
      <c r="M130" s="13"/>
      <c r="N130" s="50"/>
      <c r="O130" s="13"/>
    </row>
    <row r="131" spans="1:15" ht="15" customHeight="1" x14ac:dyDescent="0.2">
      <c r="A131" s="33"/>
      <c r="B131" s="81" t="s">
        <v>259</v>
      </c>
      <c r="C131" s="8"/>
      <c r="D131" s="31"/>
      <c r="E131" s="8"/>
      <c r="F131" s="31"/>
      <c r="G131" s="8"/>
      <c r="H131" s="31"/>
      <c r="I131" s="8"/>
      <c r="J131" s="31"/>
      <c r="K131" s="8"/>
      <c r="L131" s="31"/>
      <c r="M131" s="8"/>
      <c r="N131" s="31"/>
      <c r="O131" s="13"/>
    </row>
    <row r="132" spans="1:15" x14ac:dyDescent="0.2">
      <c r="A132" s="33"/>
      <c r="B132" s="81" t="s">
        <v>260</v>
      </c>
      <c r="C132" s="13"/>
      <c r="D132" s="31"/>
      <c r="E132" s="13"/>
      <c r="F132" s="31"/>
      <c r="G132" s="13"/>
      <c r="H132" s="31"/>
      <c r="I132" s="13"/>
      <c r="J132" s="31"/>
      <c r="K132" s="13"/>
      <c r="L132" s="31"/>
      <c r="M132" s="13"/>
      <c r="N132" s="31"/>
      <c r="O132" s="13"/>
    </row>
    <row r="133" spans="1:15" x14ac:dyDescent="0.2">
      <c r="A133" s="33"/>
      <c r="B133" s="81" t="s">
        <v>261</v>
      </c>
      <c r="C133" s="13"/>
      <c r="D133" s="31"/>
      <c r="E133" s="13"/>
      <c r="F133" s="31"/>
      <c r="G133" s="13"/>
      <c r="H133" s="31"/>
      <c r="I133" s="13"/>
      <c r="J133" s="31"/>
      <c r="K133" s="13"/>
      <c r="L133" s="31"/>
      <c r="M133" s="13"/>
      <c r="N133" s="31"/>
      <c r="O133" s="13"/>
    </row>
    <row r="134" spans="1:15" x14ac:dyDescent="0.2">
      <c r="A134" s="33" t="s">
        <v>23</v>
      </c>
      <c r="B134" s="81"/>
      <c r="C134" s="12"/>
      <c r="D134" s="36">
        <f>SUM(C135:C148)/(COUNTIF(C135:C148,"&gt;0")+0.00000001)</f>
        <v>0</v>
      </c>
      <c r="E134" s="12"/>
      <c r="F134" s="36">
        <f>SUM(E135:E148)/(COUNTIF(E135:E148,"&gt;0")+0.00000001)</f>
        <v>0</v>
      </c>
      <c r="G134" s="12"/>
      <c r="H134" s="36">
        <f>SUM(G135:G148)/(COUNTIF(G135:G148,"&gt;0")+0.00000001)</f>
        <v>0</v>
      </c>
      <c r="I134" s="12"/>
      <c r="J134" s="36">
        <f>SUM(I135:I148)/(COUNTIF(I135:I148,"&gt;0")+0.00000001)</f>
        <v>0</v>
      </c>
      <c r="K134" s="12"/>
      <c r="L134" s="36">
        <f>SUM(K135:K148)/(COUNTIF(K135:K148,"&gt;0")+0.00000001)</f>
        <v>0</v>
      </c>
      <c r="M134" s="12"/>
      <c r="N134" s="36">
        <f>SUM(M135:M148)/(COUNTIF(M135:M148,"&gt;0")+0.00000001)</f>
        <v>0</v>
      </c>
      <c r="O134" s="13"/>
    </row>
    <row r="135" spans="1:15" ht="25.5" x14ac:dyDescent="0.2">
      <c r="A135" s="33"/>
      <c r="B135" s="81" t="s">
        <v>262</v>
      </c>
      <c r="C135" s="8"/>
      <c r="D135" s="31"/>
      <c r="E135" s="8"/>
      <c r="F135" s="31"/>
      <c r="G135" s="8"/>
      <c r="H135" s="31"/>
      <c r="I135" s="8"/>
      <c r="J135" s="31"/>
      <c r="K135" s="8"/>
      <c r="L135" s="31"/>
      <c r="M135" s="8"/>
      <c r="N135" s="31"/>
      <c r="O135" s="13"/>
    </row>
    <row r="136" spans="1:15" ht="25.5" x14ac:dyDescent="0.2">
      <c r="A136" s="33"/>
      <c r="B136" s="81" t="s">
        <v>263</v>
      </c>
      <c r="C136" s="13"/>
      <c r="D136" s="50"/>
      <c r="E136" s="13"/>
      <c r="F136" s="50"/>
      <c r="G136" s="13"/>
      <c r="H136" s="50"/>
      <c r="I136" s="13"/>
      <c r="J136" s="50"/>
      <c r="K136" s="13"/>
      <c r="L136" s="50"/>
      <c r="M136" s="13"/>
      <c r="N136" s="50"/>
      <c r="O136" s="13"/>
    </row>
    <row r="137" spans="1:15" ht="25.5" x14ac:dyDescent="0.2">
      <c r="A137" s="33"/>
      <c r="B137" s="81" t="s">
        <v>264</v>
      </c>
      <c r="C137" s="13"/>
      <c r="D137" s="31"/>
      <c r="E137" s="13"/>
      <c r="F137" s="31"/>
      <c r="G137" s="13"/>
      <c r="H137" s="31"/>
      <c r="I137" s="13"/>
      <c r="J137" s="31"/>
      <c r="K137" s="13"/>
      <c r="L137" s="31"/>
      <c r="M137" s="13"/>
      <c r="N137" s="31"/>
      <c r="O137" s="13"/>
    </row>
    <row r="138" spans="1:15" ht="38.25" x14ac:dyDescent="0.2">
      <c r="A138" s="33"/>
      <c r="B138" s="81" t="s">
        <v>265</v>
      </c>
      <c r="C138" s="13"/>
      <c r="D138" s="31"/>
      <c r="E138" s="13"/>
      <c r="F138" s="31"/>
      <c r="G138" s="13"/>
      <c r="H138" s="31"/>
      <c r="I138" s="13"/>
      <c r="J138" s="31"/>
      <c r="K138" s="13"/>
      <c r="L138" s="31"/>
      <c r="M138" s="13"/>
      <c r="N138" s="31"/>
      <c r="O138" s="13"/>
    </row>
    <row r="139" spans="1:15" ht="25.5" x14ac:dyDescent="0.2">
      <c r="A139" s="33"/>
      <c r="B139" s="81" t="s">
        <v>824</v>
      </c>
      <c r="C139" s="13"/>
      <c r="D139" s="31"/>
      <c r="E139" s="13"/>
      <c r="F139" s="31"/>
      <c r="G139" s="13"/>
      <c r="H139" s="31"/>
      <c r="I139" s="13"/>
      <c r="J139" s="31"/>
      <c r="K139" s="13"/>
      <c r="L139" s="31"/>
      <c r="M139" s="13"/>
      <c r="N139" s="31"/>
    </row>
    <row r="140" spans="1:15" x14ac:dyDescent="0.2">
      <c r="A140" s="33" t="s">
        <v>24</v>
      </c>
      <c r="B140" s="81"/>
      <c r="C140" s="12"/>
      <c r="D140" s="36">
        <f>SUM(C141:C154)/(COUNTIF(C141:C154,"&gt;0")+0.00000001)</f>
        <v>0</v>
      </c>
      <c r="E140" s="12"/>
      <c r="F140" s="36">
        <f>SUM(E141:E154)/(COUNTIF(E141:E154,"&gt;0")+0.00000001)</f>
        <v>0</v>
      </c>
      <c r="G140" s="12"/>
      <c r="H140" s="36">
        <f>SUM(G141:G154)/(COUNTIF(G141:G154,"&gt;0")+0.00000001)</f>
        <v>0</v>
      </c>
      <c r="I140" s="12"/>
      <c r="J140" s="36">
        <f>SUM(I141:I154)/(COUNTIF(I141:I154,"&gt;0")+0.00000001)</f>
        <v>0</v>
      </c>
      <c r="K140" s="12"/>
      <c r="L140" s="36">
        <f>SUM(K141:K154)/(COUNTIF(K141:K154,"&gt;0")+0.00000001)</f>
        <v>0</v>
      </c>
      <c r="M140" s="12"/>
      <c r="N140" s="36">
        <f>SUM(M141:M154)/(COUNTIF(M141:M154,"&gt;0")+0.00000001)</f>
        <v>0</v>
      </c>
      <c r="O140" s="13"/>
    </row>
    <row r="141" spans="1:15" ht="25.5" x14ac:dyDescent="0.2">
      <c r="A141" s="33"/>
      <c r="B141" s="81" t="s">
        <v>266</v>
      </c>
      <c r="C141" s="8"/>
      <c r="D141" s="31"/>
      <c r="E141" s="8"/>
      <c r="F141" s="31"/>
      <c r="G141" s="8"/>
      <c r="H141" s="31"/>
      <c r="I141" s="8"/>
      <c r="J141" s="31"/>
      <c r="K141" s="8"/>
      <c r="L141" s="31"/>
      <c r="M141" s="8"/>
      <c r="N141" s="31"/>
    </row>
    <row r="142" spans="1:15" ht="25.5" x14ac:dyDescent="0.2">
      <c r="A142" s="33"/>
      <c r="B142" s="81" t="s">
        <v>267</v>
      </c>
      <c r="C142" s="13"/>
      <c r="D142" s="31"/>
      <c r="E142" s="13"/>
      <c r="F142" s="31"/>
      <c r="G142" s="13"/>
      <c r="H142" s="31"/>
      <c r="I142" s="13"/>
      <c r="J142" s="31"/>
      <c r="K142" s="13"/>
      <c r="L142" s="31"/>
      <c r="M142" s="13"/>
      <c r="N142" s="31"/>
      <c r="O142" s="13"/>
    </row>
    <row r="143" spans="1:15" ht="25.5" x14ac:dyDescent="0.2">
      <c r="A143" s="33"/>
      <c r="B143" s="81" t="s">
        <v>268</v>
      </c>
      <c r="C143" s="13"/>
      <c r="D143" s="50"/>
      <c r="E143" s="13"/>
      <c r="F143" s="50"/>
      <c r="G143" s="13"/>
      <c r="H143" s="50"/>
      <c r="I143" s="13"/>
      <c r="J143" s="50"/>
      <c r="K143" s="13"/>
      <c r="L143" s="50"/>
      <c r="M143" s="13"/>
      <c r="N143" s="50"/>
      <c r="O143" s="13"/>
    </row>
    <row r="144" spans="1:15" ht="25.5" x14ac:dyDescent="0.2">
      <c r="A144" s="33"/>
      <c r="B144" s="81" t="s">
        <v>269</v>
      </c>
      <c r="C144" s="13"/>
      <c r="D144" s="31"/>
      <c r="E144" s="13"/>
      <c r="F144" s="31"/>
      <c r="G144" s="13"/>
      <c r="H144" s="31"/>
      <c r="I144" s="13"/>
      <c r="J144" s="31"/>
      <c r="K144" s="13"/>
      <c r="L144" s="31"/>
      <c r="M144" s="13"/>
      <c r="N144" s="31"/>
      <c r="O144" s="13"/>
    </row>
    <row r="145" spans="1:15" ht="39" customHeight="1" x14ac:dyDescent="0.2">
      <c r="A145" s="33"/>
      <c r="B145" s="81" t="s">
        <v>270</v>
      </c>
      <c r="C145" s="13"/>
      <c r="D145" s="31"/>
      <c r="E145" s="13"/>
      <c r="F145" s="31"/>
      <c r="G145" s="13"/>
      <c r="H145" s="31"/>
      <c r="I145" s="13"/>
      <c r="J145" s="31"/>
      <c r="K145" s="13"/>
      <c r="L145" s="31"/>
      <c r="M145" s="13"/>
      <c r="N145" s="31"/>
      <c r="O145" s="13"/>
    </row>
    <row r="146" spans="1:15" ht="15" customHeight="1" x14ac:dyDescent="0.2">
      <c r="A146" s="93" t="s">
        <v>825</v>
      </c>
      <c r="B146" s="93"/>
      <c r="C146" s="12"/>
      <c r="D146" s="36">
        <f>SUM(C147:C160)/(COUNTIF(C147:C160,"&gt;0")+0.00000001)</f>
        <v>0</v>
      </c>
      <c r="E146" s="12"/>
      <c r="F146" s="36">
        <f>SUM(E147:E160)/(COUNTIF(E147:E160,"&gt;0")+0.00000001)</f>
        <v>0</v>
      </c>
      <c r="G146" s="12"/>
      <c r="H146" s="36">
        <f>SUM(G147:G160)/(COUNTIF(G147:G160,"&gt;0")+0.00000001)</f>
        <v>0</v>
      </c>
      <c r="I146" s="12"/>
      <c r="J146" s="36">
        <f>SUM(I147:I160)/(COUNTIF(I147:I160,"&gt;0")+0.00000001)</f>
        <v>0</v>
      </c>
      <c r="K146" s="12"/>
      <c r="L146" s="36">
        <f>SUM(K147:K160)/(COUNTIF(K147:K160,"&gt;0")+0.00000001)</f>
        <v>0</v>
      </c>
      <c r="M146" s="12"/>
      <c r="N146" s="36">
        <f>SUM(M147:M160)/(COUNTIF(M147:M160,"&gt;0")+0.00000001)</f>
        <v>0</v>
      </c>
      <c r="O146" s="13"/>
    </row>
    <row r="147" spans="1:15" ht="15" customHeight="1" x14ac:dyDescent="0.2">
      <c r="A147" s="93"/>
      <c r="B147" s="98" t="s">
        <v>826</v>
      </c>
      <c r="C147" s="8"/>
      <c r="D147" s="31"/>
      <c r="E147" s="8"/>
      <c r="F147" s="31"/>
      <c r="G147" s="8"/>
      <c r="H147" s="31"/>
      <c r="I147" s="8"/>
      <c r="J147" s="31"/>
      <c r="K147" s="8"/>
      <c r="L147" s="31"/>
      <c r="M147" s="8"/>
      <c r="N147" s="31"/>
      <c r="O147" s="13"/>
    </row>
    <row r="148" spans="1:15" ht="15" customHeight="1" x14ac:dyDescent="0.2">
      <c r="A148" s="93"/>
      <c r="B148" s="98" t="s">
        <v>827</v>
      </c>
      <c r="C148" s="8"/>
      <c r="D148" s="31"/>
      <c r="E148" s="8"/>
      <c r="F148" s="31"/>
      <c r="G148" s="8"/>
      <c r="H148" s="31"/>
      <c r="I148" s="8"/>
      <c r="J148" s="31"/>
      <c r="K148" s="8"/>
      <c r="L148" s="31"/>
      <c r="M148" s="8"/>
      <c r="N148" s="31"/>
      <c r="O148" s="13"/>
    </row>
    <row r="149" spans="1:15" ht="25.5" x14ac:dyDescent="0.2">
      <c r="A149" s="93"/>
      <c r="B149" s="98" t="s">
        <v>828</v>
      </c>
      <c r="C149" s="13"/>
      <c r="D149" s="50"/>
      <c r="E149" s="13"/>
      <c r="F149" s="50"/>
      <c r="G149" s="13"/>
      <c r="H149" s="50"/>
      <c r="I149" s="13"/>
      <c r="J149" s="50"/>
      <c r="K149" s="13"/>
      <c r="L149" s="50"/>
      <c r="M149" s="13"/>
      <c r="N149" s="50"/>
      <c r="O149" s="13"/>
    </row>
    <row r="150" spans="1:15" ht="25.5" x14ac:dyDescent="0.2">
      <c r="A150" s="93"/>
      <c r="B150" s="98" t="s">
        <v>829</v>
      </c>
      <c r="C150" s="13"/>
      <c r="D150" s="31"/>
      <c r="E150" s="13"/>
      <c r="F150" s="31"/>
      <c r="G150" s="13"/>
      <c r="H150" s="31"/>
      <c r="I150" s="13"/>
      <c r="J150" s="31"/>
      <c r="K150" s="13"/>
      <c r="L150" s="31"/>
      <c r="M150" s="13"/>
      <c r="N150" s="31"/>
      <c r="O150" s="13"/>
    </row>
    <row r="151" spans="1:15" ht="38.25" x14ac:dyDescent="0.2">
      <c r="A151" s="93"/>
      <c r="B151" s="98" t="s">
        <v>830</v>
      </c>
      <c r="C151" s="13"/>
      <c r="D151" s="31"/>
      <c r="E151" s="13"/>
      <c r="F151" s="31"/>
      <c r="G151" s="13"/>
      <c r="H151" s="31"/>
      <c r="I151" s="13"/>
      <c r="J151" s="31"/>
      <c r="K151" s="13"/>
      <c r="L151" s="31"/>
      <c r="M151" s="13"/>
      <c r="N151" s="31"/>
      <c r="O151" s="13"/>
    </row>
    <row r="152" spans="1:15" ht="25.5" x14ac:dyDescent="0.2">
      <c r="A152" s="93"/>
      <c r="B152" s="98" t="s">
        <v>831</v>
      </c>
      <c r="C152" s="13"/>
      <c r="D152" s="31"/>
      <c r="E152" s="13"/>
      <c r="F152" s="31"/>
      <c r="G152" s="13"/>
      <c r="H152" s="31"/>
      <c r="I152" s="13"/>
      <c r="J152" s="31"/>
      <c r="K152" s="13"/>
      <c r="L152" s="31"/>
      <c r="M152" s="13"/>
      <c r="N152" s="31"/>
      <c r="O152" s="13"/>
    </row>
    <row r="153" spans="1:15" x14ac:dyDescent="0.2">
      <c r="A153" s="33" t="s">
        <v>832</v>
      </c>
      <c r="B153" s="81"/>
      <c r="C153" s="12"/>
      <c r="D153" s="36">
        <f>SUM(C154:C167)/(COUNTIF(C154:C167,"&gt;0")+0.00000001)</f>
        <v>0</v>
      </c>
      <c r="E153" s="12"/>
      <c r="F153" s="36">
        <f>SUM(E154:E167)/(COUNTIF(E154:E167,"&gt;0")+0.00000001)</f>
        <v>0</v>
      </c>
      <c r="G153" s="12"/>
      <c r="H153" s="36">
        <f>SUM(G154:G167)/(COUNTIF(G154:G167,"&gt;0")+0.00000001)</f>
        <v>0</v>
      </c>
      <c r="I153" s="12"/>
      <c r="J153" s="36">
        <f>SUM(I154:I167)/(COUNTIF(I154:I167,"&gt;0")+0.00000001)</f>
        <v>0</v>
      </c>
      <c r="K153" s="12"/>
      <c r="L153" s="36">
        <f>SUM(K154:K167)/(COUNTIF(K154:K167,"&gt;0")+0.00000001)</f>
        <v>0</v>
      </c>
      <c r="M153" s="12"/>
      <c r="N153" s="36">
        <f>SUM(M154:M167)/(COUNTIF(M154:M167,"&gt;0")+0.00000001)</f>
        <v>0</v>
      </c>
      <c r="O153" s="13"/>
    </row>
    <row r="154" spans="1:15" x14ac:dyDescent="0.2">
      <c r="A154" s="33"/>
      <c r="B154" s="81" t="s">
        <v>271</v>
      </c>
      <c r="C154" s="8"/>
      <c r="D154" s="31"/>
      <c r="E154" s="8"/>
      <c r="F154" s="31"/>
      <c r="G154" s="8"/>
      <c r="H154" s="31"/>
      <c r="I154" s="8"/>
      <c r="J154" s="31"/>
      <c r="K154" s="8"/>
      <c r="L154" s="31"/>
      <c r="M154" s="8"/>
      <c r="N154" s="31"/>
      <c r="O154" s="13"/>
    </row>
    <row r="155" spans="1:15" ht="25.5" x14ac:dyDescent="0.2">
      <c r="A155" s="33"/>
      <c r="B155" s="81" t="s">
        <v>833</v>
      </c>
      <c r="C155" s="13"/>
      <c r="D155" s="31"/>
      <c r="E155" s="13"/>
      <c r="F155" s="31"/>
      <c r="G155" s="13"/>
      <c r="H155" s="31"/>
      <c r="I155" s="13"/>
      <c r="J155" s="31"/>
      <c r="K155" s="13"/>
      <c r="L155" s="31"/>
      <c r="M155" s="13"/>
      <c r="N155" s="31"/>
      <c r="O155" s="13"/>
    </row>
    <row r="156" spans="1:15" x14ac:dyDescent="0.2">
      <c r="A156" s="33"/>
      <c r="B156" s="81" t="s">
        <v>272</v>
      </c>
      <c r="C156" s="8"/>
      <c r="D156" s="31"/>
      <c r="E156" s="8"/>
      <c r="F156" s="31"/>
      <c r="G156" s="8"/>
      <c r="H156" s="31"/>
      <c r="I156" s="8"/>
      <c r="J156" s="31"/>
      <c r="K156" s="8"/>
      <c r="L156" s="31"/>
      <c r="M156" s="8"/>
      <c r="N156" s="31"/>
      <c r="O156" s="13"/>
    </row>
    <row r="157" spans="1:15" ht="12.75" customHeight="1" x14ac:dyDescent="0.2">
      <c r="A157" s="33"/>
      <c r="B157" s="81" t="s">
        <v>273</v>
      </c>
      <c r="C157" s="13"/>
      <c r="D157" s="50"/>
      <c r="E157" s="13"/>
      <c r="F157" s="50"/>
      <c r="G157" s="13"/>
      <c r="H157" s="50"/>
      <c r="I157" s="13"/>
      <c r="J157" s="50"/>
      <c r="K157" s="13"/>
      <c r="L157" s="50"/>
      <c r="M157" s="13"/>
      <c r="N157" s="50"/>
      <c r="O157" s="13"/>
    </row>
    <row r="158" spans="1:15" ht="12.75" customHeight="1" x14ac:dyDescent="0.2">
      <c r="A158" s="33"/>
      <c r="B158" s="81" t="s">
        <v>274</v>
      </c>
      <c r="C158" s="13"/>
      <c r="D158" s="31"/>
      <c r="E158" s="13"/>
      <c r="F158" s="31"/>
      <c r="G158" s="13"/>
      <c r="H158" s="31"/>
      <c r="I158" s="13"/>
      <c r="J158" s="31"/>
      <c r="K158" s="13"/>
      <c r="L158" s="31"/>
      <c r="M158" s="13"/>
      <c r="N158" s="31"/>
      <c r="O158" s="13"/>
    </row>
    <row r="159" spans="1:15" x14ac:dyDescent="0.2">
      <c r="A159" s="33"/>
      <c r="B159" s="81" t="s">
        <v>275</v>
      </c>
      <c r="C159" s="8"/>
      <c r="D159" s="31"/>
      <c r="E159" s="8"/>
      <c r="F159" s="31"/>
      <c r="G159" s="8"/>
      <c r="H159" s="31"/>
      <c r="I159" s="8"/>
      <c r="J159" s="31"/>
      <c r="K159" s="8"/>
      <c r="L159" s="31"/>
      <c r="M159" s="8"/>
      <c r="N159" s="31"/>
      <c r="O159" s="13"/>
    </row>
    <row r="160" spans="1:15" x14ac:dyDescent="0.2">
      <c r="A160" s="33"/>
      <c r="B160" s="81" t="s">
        <v>276</v>
      </c>
      <c r="C160" s="13"/>
      <c r="D160" s="31"/>
      <c r="E160" s="13"/>
      <c r="F160" s="31"/>
      <c r="G160" s="13"/>
      <c r="H160" s="31"/>
      <c r="I160" s="13"/>
      <c r="J160" s="31"/>
      <c r="K160" s="13"/>
      <c r="L160" s="31"/>
      <c r="M160" s="13"/>
      <c r="N160" s="31"/>
      <c r="O160" s="13"/>
    </row>
    <row r="161" spans="1:15" x14ac:dyDescent="0.2">
      <c r="A161" s="33"/>
      <c r="B161" s="81" t="s">
        <v>277</v>
      </c>
      <c r="C161" s="13"/>
      <c r="D161" s="31"/>
      <c r="E161" s="13"/>
      <c r="F161" s="31"/>
      <c r="G161" s="13"/>
      <c r="H161" s="31"/>
      <c r="I161" s="13"/>
      <c r="J161" s="31"/>
      <c r="K161" s="13"/>
      <c r="L161" s="31"/>
      <c r="M161" s="13"/>
      <c r="N161" s="31"/>
      <c r="O161" s="13"/>
    </row>
    <row r="162" spans="1:15" x14ac:dyDescent="0.2">
      <c r="A162" s="33"/>
      <c r="B162" s="81" t="s">
        <v>278</v>
      </c>
      <c r="C162" s="13"/>
      <c r="D162" s="31"/>
      <c r="E162" s="13"/>
      <c r="F162" s="31"/>
      <c r="G162" s="13"/>
      <c r="H162" s="31"/>
      <c r="I162" s="13"/>
      <c r="J162" s="31"/>
      <c r="K162" s="13"/>
      <c r="L162" s="31"/>
      <c r="M162" s="13"/>
      <c r="N162" s="31"/>
      <c r="O162" s="13"/>
    </row>
    <row r="163" spans="1:15" ht="25.5" x14ac:dyDescent="0.2">
      <c r="A163" s="33"/>
      <c r="B163" s="81" t="s">
        <v>279</v>
      </c>
      <c r="C163" s="13"/>
      <c r="D163" s="31"/>
      <c r="E163" s="13"/>
      <c r="F163" s="31"/>
      <c r="G163" s="13"/>
      <c r="H163" s="31"/>
      <c r="I163" s="13"/>
      <c r="J163" s="31"/>
      <c r="K163" s="13"/>
      <c r="L163" s="31"/>
      <c r="M163" s="13"/>
      <c r="N163" s="31"/>
      <c r="O163" s="13"/>
    </row>
    <row r="164" spans="1:15" x14ac:dyDescent="0.2">
      <c r="A164" s="33" t="s">
        <v>834</v>
      </c>
      <c r="B164" s="81"/>
      <c r="C164" s="12"/>
      <c r="D164" s="36">
        <f>SUM(C165:C178)/(COUNTIF(C165:C178,"&gt;0")+0.00000001)</f>
        <v>0</v>
      </c>
      <c r="E164" s="12"/>
      <c r="F164" s="36">
        <f>SUM(E165:E178)/(COUNTIF(E165:E178,"&gt;0")+0.00000001)</f>
        <v>0</v>
      </c>
      <c r="G164" s="12"/>
      <c r="H164" s="36">
        <f>SUM(G165:G178)/(COUNTIF(G165:G178,"&gt;0")+0.00000001)</f>
        <v>0</v>
      </c>
      <c r="I164" s="12"/>
      <c r="J164" s="36">
        <f>SUM(I165:I178)/(COUNTIF(I165:I178,"&gt;0")+0.00000001)</f>
        <v>0</v>
      </c>
      <c r="K164" s="12"/>
      <c r="L164" s="36">
        <f>SUM(K165:K178)/(COUNTIF(K165:K178,"&gt;0")+0.00000001)</f>
        <v>0</v>
      </c>
      <c r="M164" s="12"/>
      <c r="N164" s="36">
        <f>SUM(M165:M178)/(COUNTIF(M165:M178,"&gt;0")+0.00000001)</f>
        <v>0</v>
      </c>
      <c r="O164" s="13"/>
    </row>
    <row r="165" spans="1:15" ht="25.5" x14ac:dyDescent="0.2">
      <c r="A165" s="93"/>
      <c r="B165" s="81" t="s">
        <v>835</v>
      </c>
      <c r="C165" s="8"/>
      <c r="D165" s="31"/>
      <c r="E165" s="8"/>
      <c r="F165" s="31"/>
      <c r="G165" s="8"/>
      <c r="H165" s="31"/>
      <c r="I165" s="8"/>
      <c r="J165" s="31"/>
      <c r="K165" s="8"/>
      <c r="L165" s="31"/>
      <c r="M165" s="8"/>
      <c r="N165" s="31"/>
      <c r="O165" s="13"/>
    </row>
    <row r="166" spans="1:15" ht="25.5" x14ac:dyDescent="0.2">
      <c r="A166" s="33"/>
      <c r="B166" s="81" t="s">
        <v>836</v>
      </c>
      <c r="C166" s="13"/>
      <c r="D166" s="50"/>
      <c r="E166" s="13"/>
      <c r="F166" s="50"/>
      <c r="G166" s="13"/>
      <c r="H166" s="50"/>
      <c r="I166" s="13"/>
      <c r="J166" s="50"/>
      <c r="K166" s="13"/>
      <c r="L166" s="50"/>
      <c r="M166" s="13"/>
      <c r="N166" s="50"/>
      <c r="O166" s="13"/>
    </row>
    <row r="167" spans="1:15" ht="25.5" x14ac:dyDescent="0.2">
      <c r="A167" s="33"/>
      <c r="B167" s="81" t="s">
        <v>280</v>
      </c>
      <c r="C167" s="8"/>
      <c r="D167" s="31"/>
      <c r="E167" s="8"/>
      <c r="F167" s="31"/>
      <c r="G167" s="8"/>
      <c r="H167" s="31"/>
      <c r="I167" s="8"/>
      <c r="J167" s="31"/>
      <c r="K167" s="8"/>
      <c r="L167" s="31"/>
      <c r="M167" s="8"/>
      <c r="N167" s="31"/>
      <c r="O167" s="13"/>
    </row>
    <row r="168" spans="1:15" ht="63.75" x14ac:dyDescent="0.2">
      <c r="A168" s="33"/>
      <c r="B168" s="81" t="s">
        <v>837</v>
      </c>
      <c r="C168" s="13"/>
      <c r="D168" s="31"/>
      <c r="E168" s="13"/>
      <c r="F168" s="31"/>
      <c r="G168" s="13"/>
      <c r="H168" s="31"/>
      <c r="I168" s="13"/>
      <c r="J168" s="31"/>
      <c r="K168" s="13"/>
      <c r="L168" s="31"/>
      <c r="M168" s="13"/>
      <c r="N168" s="31"/>
      <c r="O168" s="13"/>
    </row>
    <row r="169" spans="1:15" ht="38.25" x14ac:dyDescent="0.2">
      <c r="A169" s="33"/>
      <c r="B169" s="81" t="s">
        <v>281</v>
      </c>
      <c r="C169" s="13"/>
      <c r="D169" s="31"/>
      <c r="E169" s="13"/>
      <c r="F169" s="31"/>
      <c r="G169" s="13"/>
      <c r="H169" s="31"/>
      <c r="I169" s="13"/>
      <c r="J169" s="31"/>
      <c r="K169" s="13"/>
      <c r="L169" s="31"/>
      <c r="M169" s="13"/>
      <c r="N169" s="31"/>
      <c r="O169" s="13"/>
    </row>
    <row r="170" spans="1:15" ht="38.25" x14ac:dyDescent="0.2">
      <c r="A170" s="33"/>
      <c r="B170" s="81" t="s">
        <v>282</v>
      </c>
      <c r="C170" s="13"/>
      <c r="D170" s="31"/>
      <c r="E170" s="13"/>
      <c r="F170" s="31"/>
      <c r="G170" s="13"/>
      <c r="H170" s="31"/>
      <c r="I170" s="13"/>
      <c r="J170" s="31"/>
      <c r="K170" s="13"/>
      <c r="L170" s="31"/>
      <c r="M170" s="13"/>
      <c r="N170" s="31"/>
      <c r="O170" s="13"/>
    </row>
    <row r="171" spans="1:15" ht="51" x14ac:dyDescent="0.2">
      <c r="A171" s="33"/>
      <c r="B171" s="81" t="s">
        <v>283</v>
      </c>
      <c r="C171" s="13"/>
      <c r="D171" s="31"/>
      <c r="E171" s="13"/>
      <c r="F171" s="31"/>
      <c r="G171" s="13"/>
      <c r="H171" s="31"/>
      <c r="I171" s="13"/>
      <c r="J171" s="31"/>
      <c r="K171" s="13"/>
      <c r="L171" s="31"/>
      <c r="M171" s="13"/>
      <c r="N171" s="31"/>
      <c r="O171" s="13"/>
    </row>
    <row r="172" spans="1:15" x14ac:dyDescent="0.2">
      <c r="A172" s="33" t="s">
        <v>838</v>
      </c>
      <c r="B172" s="81"/>
      <c r="C172" s="12"/>
      <c r="D172" s="36">
        <f>SUM(C173:C186)/(COUNTIF(C173:C186,"&gt;0")+0.00000001)</f>
        <v>0</v>
      </c>
      <c r="E172" s="12"/>
      <c r="F172" s="36">
        <f>SUM(E173:E186)/(COUNTIF(E173:E186,"&gt;0")+0.00000001)</f>
        <v>0</v>
      </c>
      <c r="G172" s="12"/>
      <c r="H172" s="36">
        <f>SUM(G173:G186)/(COUNTIF(G173:G186,"&gt;0")+0.00000001)</f>
        <v>0</v>
      </c>
      <c r="I172" s="12"/>
      <c r="J172" s="36">
        <f>SUM(I173:I186)/(COUNTIF(I173:I186,"&gt;0")+0.00000001)</f>
        <v>0</v>
      </c>
      <c r="K172" s="12"/>
      <c r="L172" s="36">
        <f>SUM(K173:K186)/(COUNTIF(K173:K186,"&gt;0")+0.00000001)</f>
        <v>0</v>
      </c>
      <c r="M172" s="12"/>
      <c r="N172" s="36">
        <f>SUM(M173:M186)/(COUNTIF(M173:M186,"&gt;0")+0.00000001)</f>
        <v>0</v>
      </c>
      <c r="O172" s="13"/>
    </row>
    <row r="173" spans="1:15" ht="25.5" x14ac:dyDescent="0.2">
      <c r="A173" s="33"/>
      <c r="B173" s="81" t="s">
        <v>839</v>
      </c>
      <c r="C173" s="13"/>
      <c r="D173" s="31"/>
      <c r="E173" s="13"/>
      <c r="F173" s="31"/>
      <c r="G173" s="13"/>
      <c r="H173" s="31"/>
      <c r="I173" s="13"/>
      <c r="J173" s="31"/>
      <c r="K173" s="13"/>
      <c r="L173" s="31"/>
      <c r="M173" s="13"/>
      <c r="N173" s="31"/>
      <c r="O173" s="13"/>
    </row>
    <row r="174" spans="1:15" ht="25.5" x14ac:dyDescent="0.2">
      <c r="A174" s="33"/>
      <c r="B174" s="81" t="s">
        <v>284</v>
      </c>
      <c r="C174" s="8"/>
      <c r="D174" s="50"/>
      <c r="E174" s="8"/>
      <c r="F174" s="50"/>
      <c r="G174" s="8"/>
      <c r="H174" s="50"/>
      <c r="I174" s="8"/>
      <c r="J174" s="50"/>
      <c r="K174" s="8"/>
      <c r="L174" s="50"/>
      <c r="M174" s="8"/>
      <c r="N174" s="50"/>
      <c r="O174" s="13"/>
    </row>
    <row r="175" spans="1:15" ht="38.25" x14ac:dyDescent="0.2">
      <c r="A175" s="33"/>
      <c r="B175" s="81" t="s">
        <v>840</v>
      </c>
      <c r="C175" s="13"/>
      <c r="D175" s="31"/>
      <c r="E175" s="13"/>
      <c r="F175" s="31"/>
      <c r="G175" s="13"/>
      <c r="H175" s="31"/>
      <c r="I175" s="13"/>
      <c r="J175" s="31"/>
      <c r="K175" s="13"/>
      <c r="L175" s="31"/>
      <c r="M175" s="13"/>
      <c r="N175" s="31"/>
      <c r="O175" s="13"/>
    </row>
    <row r="176" spans="1:15" x14ac:dyDescent="0.2">
      <c r="A176" s="33" t="s">
        <v>841</v>
      </c>
      <c r="B176" s="81"/>
      <c r="C176" s="12"/>
      <c r="D176" s="36">
        <f>SUM(C177:C190)/(COUNTIF(C177:C190,"&gt;0")+0.00000001)</f>
        <v>0</v>
      </c>
      <c r="E176" s="12"/>
      <c r="F176" s="36">
        <f>SUM(E177:E190)/(COUNTIF(E177:E190,"&gt;0")+0.00000001)</f>
        <v>0</v>
      </c>
      <c r="G176" s="12"/>
      <c r="H176" s="36">
        <f>SUM(G177:G190)/(COUNTIF(G177:G190,"&gt;0")+0.00000001)</f>
        <v>0</v>
      </c>
      <c r="I176" s="12"/>
      <c r="J176" s="36">
        <f>SUM(I177:I190)/(COUNTIF(I177:I190,"&gt;0")+0.00000001)</f>
        <v>0</v>
      </c>
      <c r="K176" s="12"/>
      <c r="L176" s="36">
        <f>SUM(K177:K190)/(COUNTIF(K177:K190,"&gt;0")+0.00000001)</f>
        <v>0</v>
      </c>
      <c r="M176" s="12"/>
      <c r="N176" s="36">
        <f>SUM(M177:M190)/(COUNTIF(M177:M190,"&gt;0")+0.00000001)</f>
        <v>0</v>
      </c>
      <c r="O176" s="13"/>
    </row>
    <row r="177" spans="1:15" ht="38.25" x14ac:dyDescent="0.2">
      <c r="A177" s="93"/>
      <c r="B177" s="81" t="s">
        <v>842</v>
      </c>
      <c r="C177" s="8"/>
      <c r="D177" s="55"/>
      <c r="E177" s="8"/>
      <c r="F177" s="55"/>
      <c r="G177" s="8"/>
      <c r="H177" s="55"/>
      <c r="I177" s="8"/>
      <c r="J177" s="55"/>
      <c r="K177" s="8"/>
      <c r="L177" s="55"/>
      <c r="M177" s="8"/>
      <c r="N177" s="55"/>
      <c r="O177" s="13"/>
    </row>
    <row r="178" spans="1:15" x14ac:dyDescent="0.2">
      <c r="A178" s="33"/>
      <c r="B178" s="81" t="s">
        <v>843</v>
      </c>
      <c r="C178" s="13"/>
      <c r="D178" s="55"/>
      <c r="E178" s="13"/>
      <c r="F178" s="55"/>
      <c r="G178" s="13"/>
      <c r="H178" s="55"/>
      <c r="I178" s="13"/>
      <c r="J178" s="55"/>
      <c r="K178" s="13"/>
      <c r="L178" s="55"/>
      <c r="M178" s="13"/>
      <c r="N178" s="55"/>
      <c r="O178" s="13"/>
    </row>
    <row r="179" spans="1:15" ht="38.25" x14ac:dyDescent="0.2">
      <c r="A179" s="93"/>
      <c r="B179" s="81" t="s">
        <v>844</v>
      </c>
      <c r="C179" s="13"/>
      <c r="D179" s="55"/>
      <c r="E179" s="13"/>
      <c r="F179" s="55"/>
      <c r="G179" s="13"/>
      <c r="H179" s="55"/>
      <c r="I179" s="13"/>
      <c r="J179" s="55"/>
      <c r="K179" s="13"/>
      <c r="L179" s="55"/>
      <c r="M179" s="13"/>
      <c r="N179" s="55"/>
      <c r="O179" s="13"/>
    </row>
    <row r="180" spans="1:15" ht="25.5" x14ac:dyDescent="0.2">
      <c r="A180" s="33"/>
      <c r="B180" s="81" t="s">
        <v>285</v>
      </c>
      <c r="C180" s="13"/>
      <c r="D180" s="55"/>
      <c r="E180" s="13"/>
      <c r="F180" s="55"/>
      <c r="G180" s="13"/>
      <c r="H180" s="55"/>
      <c r="I180" s="13"/>
      <c r="J180" s="55"/>
      <c r="K180" s="13"/>
      <c r="L180" s="55"/>
      <c r="M180" s="13"/>
      <c r="N180" s="55"/>
      <c r="O180" s="13"/>
    </row>
    <row r="181" spans="1:15" ht="25.5" x14ac:dyDescent="0.2">
      <c r="A181" s="93"/>
      <c r="B181" s="81" t="s">
        <v>845</v>
      </c>
      <c r="C181" s="13"/>
      <c r="D181" s="50"/>
      <c r="E181" s="13"/>
      <c r="F181" s="50"/>
      <c r="G181" s="13"/>
      <c r="H181" s="50"/>
      <c r="I181" s="13"/>
      <c r="J181" s="50"/>
      <c r="K181" s="13"/>
      <c r="L181" s="50"/>
      <c r="M181" s="13"/>
      <c r="N181" s="50"/>
      <c r="O181" s="13"/>
    </row>
    <row r="182" spans="1:15" ht="25.5" x14ac:dyDescent="0.2">
      <c r="A182" s="33"/>
      <c r="B182" s="81" t="s">
        <v>846</v>
      </c>
      <c r="C182" s="8"/>
      <c r="D182" s="55"/>
      <c r="E182" s="8"/>
      <c r="F182" s="55"/>
      <c r="G182" s="8"/>
      <c r="H182" s="55"/>
      <c r="I182" s="8"/>
      <c r="J182" s="55"/>
      <c r="K182" s="8"/>
      <c r="L182" s="55"/>
      <c r="M182" s="8"/>
      <c r="N182" s="55"/>
      <c r="O182" s="13"/>
    </row>
    <row r="183" spans="1:15" x14ac:dyDescent="0.2">
      <c r="A183" s="33"/>
      <c r="B183" s="81" t="s">
        <v>286</v>
      </c>
      <c r="C183" s="13"/>
      <c r="D183" s="55"/>
      <c r="E183" s="13"/>
      <c r="F183" s="55"/>
      <c r="G183" s="13"/>
      <c r="H183" s="55"/>
      <c r="I183" s="13"/>
      <c r="J183" s="55"/>
      <c r="K183" s="13"/>
      <c r="L183" s="55"/>
      <c r="M183" s="13"/>
      <c r="N183" s="55"/>
      <c r="O183" s="13"/>
    </row>
    <row r="184" spans="1:15" ht="25.5" x14ac:dyDescent="0.2">
      <c r="A184" s="33"/>
      <c r="B184" s="81" t="s">
        <v>287</v>
      </c>
      <c r="C184" s="13"/>
      <c r="D184" s="55"/>
      <c r="E184" s="13"/>
      <c r="F184" s="55"/>
      <c r="G184" s="13"/>
      <c r="H184" s="55"/>
      <c r="I184" s="13"/>
      <c r="J184" s="55"/>
      <c r="K184" s="13"/>
      <c r="L184" s="55"/>
      <c r="M184" s="13"/>
      <c r="N184" s="55"/>
      <c r="O184" s="13"/>
    </row>
    <row r="185" spans="1:15" x14ac:dyDescent="0.2">
      <c r="A185" s="33"/>
      <c r="B185" s="81" t="s">
        <v>288</v>
      </c>
      <c r="C185" s="13"/>
      <c r="D185" s="55"/>
      <c r="E185" s="13"/>
      <c r="F185" s="55"/>
      <c r="G185" s="13"/>
      <c r="H185" s="55"/>
      <c r="I185" s="13"/>
      <c r="J185" s="55"/>
      <c r="K185" s="13"/>
      <c r="L185" s="55"/>
      <c r="M185" s="13"/>
      <c r="N185" s="55"/>
      <c r="O185" s="13"/>
    </row>
    <row r="186" spans="1:15" ht="38.25" x14ac:dyDescent="0.2">
      <c r="A186" s="93"/>
      <c r="B186" s="81" t="s">
        <v>847</v>
      </c>
      <c r="C186" s="13"/>
      <c r="D186" s="55"/>
      <c r="E186" s="13"/>
      <c r="F186" s="55"/>
      <c r="G186" s="13"/>
      <c r="H186" s="55"/>
      <c r="I186" s="13"/>
      <c r="J186" s="55"/>
      <c r="K186" s="13"/>
      <c r="L186" s="55"/>
      <c r="M186" s="13"/>
      <c r="N186" s="55"/>
      <c r="O186" s="13"/>
    </row>
    <row r="187" spans="1:15" ht="38.25" x14ac:dyDescent="0.2">
      <c r="A187" s="33"/>
      <c r="B187" s="81" t="s">
        <v>848</v>
      </c>
      <c r="C187" s="13"/>
      <c r="D187" s="55"/>
      <c r="E187" s="13"/>
      <c r="F187" s="55"/>
      <c r="G187" s="13"/>
      <c r="H187" s="55"/>
      <c r="I187" s="13"/>
      <c r="J187" s="55"/>
      <c r="K187" s="13"/>
      <c r="L187" s="55"/>
      <c r="M187" s="13"/>
      <c r="N187" s="55"/>
      <c r="O187" s="13"/>
    </row>
    <row r="188" spans="1:15" ht="51" x14ac:dyDescent="0.2">
      <c r="A188" s="33"/>
      <c r="B188" s="81" t="s">
        <v>849</v>
      </c>
      <c r="C188" s="13"/>
      <c r="D188" s="55"/>
      <c r="E188" s="13"/>
      <c r="F188" s="55"/>
      <c r="G188" s="13"/>
      <c r="H188" s="55"/>
      <c r="I188" s="13"/>
      <c r="J188" s="55"/>
      <c r="K188" s="13"/>
      <c r="L188" s="55"/>
      <c r="M188" s="13"/>
      <c r="N188" s="55"/>
      <c r="O188" s="13"/>
    </row>
    <row r="189" spans="1:15" ht="51" x14ac:dyDescent="0.2">
      <c r="A189" s="33"/>
      <c r="B189" s="81" t="s">
        <v>850</v>
      </c>
      <c r="C189" s="13"/>
      <c r="D189" s="55"/>
      <c r="E189" s="13"/>
      <c r="F189" s="55"/>
      <c r="G189" s="13"/>
      <c r="H189" s="55"/>
      <c r="I189" s="13"/>
      <c r="J189" s="55"/>
      <c r="K189" s="13"/>
      <c r="L189" s="55"/>
      <c r="M189" s="13"/>
      <c r="N189" s="55"/>
      <c r="O189" s="13"/>
    </row>
    <row r="190" spans="1:15" x14ac:dyDescent="0.2">
      <c r="A190" s="33" t="s">
        <v>851</v>
      </c>
      <c r="B190" s="81"/>
      <c r="C190" s="12"/>
      <c r="D190" s="36">
        <f>SUM(C191:C204)/(COUNTIF(C191:C204,"&gt;0")+0.00000001)</f>
        <v>0</v>
      </c>
      <c r="E190" s="12"/>
      <c r="F190" s="36">
        <f>SUM(E191:E204)/(COUNTIF(E191:E204,"&gt;0")+0.00000001)</f>
        <v>0</v>
      </c>
      <c r="G190" s="12"/>
      <c r="H190" s="36">
        <f>SUM(G191:G204)/(COUNTIF(G191:G204,"&gt;0")+0.00000001)</f>
        <v>0</v>
      </c>
      <c r="I190" s="12"/>
      <c r="J190" s="36">
        <f>SUM(I191:I204)/(COUNTIF(I191:I204,"&gt;0")+0.00000001)</f>
        <v>0</v>
      </c>
      <c r="K190" s="12"/>
      <c r="L190" s="36">
        <f>SUM(K191:K204)/(COUNTIF(K191:K204,"&gt;0")+0.00000001)</f>
        <v>0</v>
      </c>
      <c r="M190" s="12"/>
      <c r="N190" s="36">
        <f>SUM(M191:M204)/(COUNTIF(M191:M204,"&gt;0")+0.00000001)</f>
        <v>0</v>
      </c>
      <c r="O190" s="13"/>
    </row>
    <row r="191" spans="1:15" x14ac:dyDescent="0.2">
      <c r="A191" s="33"/>
      <c r="B191" s="81" t="s">
        <v>289</v>
      </c>
      <c r="C191" s="13"/>
      <c r="D191" s="55"/>
      <c r="E191" s="13"/>
      <c r="F191" s="55"/>
      <c r="G191" s="13"/>
      <c r="H191" s="55"/>
      <c r="I191" s="13"/>
      <c r="J191" s="55"/>
      <c r="K191" s="13"/>
      <c r="L191" s="55"/>
      <c r="M191" s="13"/>
      <c r="N191" s="55"/>
      <c r="O191" s="13"/>
    </row>
    <row r="192" spans="1:15" x14ac:dyDescent="0.2">
      <c r="A192" s="33"/>
      <c r="B192" s="81" t="s">
        <v>290</v>
      </c>
      <c r="C192" s="13"/>
      <c r="D192" s="55"/>
      <c r="E192" s="13"/>
      <c r="F192" s="55"/>
      <c r="G192" s="13"/>
      <c r="H192" s="55"/>
      <c r="I192" s="13"/>
      <c r="J192" s="55"/>
      <c r="K192" s="13"/>
      <c r="L192" s="55"/>
      <c r="M192" s="13"/>
      <c r="N192" s="55"/>
      <c r="O192" s="13"/>
    </row>
    <row r="193" spans="1:15" ht="51" x14ac:dyDescent="0.2">
      <c r="A193" s="33"/>
      <c r="B193" s="81" t="s">
        <v>852</v>
      </c>
      <c r="C193" s="13"/>
      <c r="D193" s="55"/>
      <c r="E193" s="13"/>
      <c r="F193" s="55"/>
      <c r="G193" s="13"/>
      <c r="H193" s="55"/>
      <c r="I193" s="13"/>
      <c r="J193" s="55"/>
      <c r="K193" s="13"/>
      <c r="L193" s="55"/>
      <c r="M193" s="13"/>
      <c r="N193" s="55"/>
      <c r="O193" s="13"/>
    </row>
    <row r="194" spans="1:15" ht="38.25" x14ac:dyDescent="0.2">
      <c r="A194" s="33"/>
      <c r="B194" s="81" t="s">
        <v>853</v>
      </c>
      <c r="C194" s="13"/>
      <c r="D194" s="55"/>
      <c r="E194" s="13"/>
      <c r="F194" s="55"/>
      <c r="G194" s="13"/>
      <c r="H194" s="55"/>
      <c r="I194" s="13"/>
      <c r="J194" s="55"/>
      <c r="K194" s="13"/>
      <c r="L194" s="55"/>
      <c r="M194" s="13"/>
      <c r="N194" s="55"/>
      <c r="O194" s="13"/>
    </row>
    <row r="195" spans="1:15" ht="25.5" x14ac:dyDescent="0.2">
      <c r="A195" s="33"/>
      <c r="B195" s="81" t="s">
        <v>854</v>
      </c>
      <c r="C195" s="13"/>
      <c r="D195" s="55"/>
      <c r="E195" s="13"/>
      <c r="F195" s="55"/>
      <c r="G195" s="13"/>
      <c r="H195" s="55"/>
      <c r="I195" s="13"/>
      <c r="J195" s="55"/>
      <c r="K195" s="13"/>
      <c r="L195" s="55"/>
      <c r="M195" s="13"/>
      <c r="N195" s="55"/>
      <c r="O195" s="13"/>
    </row>
    <row r="196" spans="1:15" ht="38.25" x14ac:dyDescent="0.2">
      <c r="A196" s="33"/>
      <c r="B196" s="81" t="s">
        <v>855</v>
      </c>
      <c r="C196" s="13"/>
      <c r="D196" s="55"/>
      <c r="E196" s="13"/>
      <c r="F196" s="55"/>
      <c r="G196" s="13"/>
      <c r="H196" s="55"/>
      <c r="I196" s="13"/>
      <c r="J196" s="55"/>
      <c r="K196" s="13"/>
      <c r="L196" s="55"/>
      <c r="M196" s="13"/>
      <c r="N196" s="55"/>
      <c r="O196" s="13"/>
    </row>
    <row r="197" spans="1:15" x14ac:dyDescent="0.2">
      <c r="A197" s="33"/>
      <c r="B197" s="92" t="s">
        <v>49</v>
      </c>
      <c r="C197" s="14"/>
      <c r="D197" s="37">
        <f>D106+D122+D128+D134+D140+D146+D153+D164+D172+D176+D190</f>
        <v>0</v>
      </c>
      <c r="E197" s="14"/>
      <c r="F197" s="37">
        <f>F106+F122+F128+F134+F140+F146+F153+F164+F172+F176+F190</f>
        <v>0</v>
      </c>
      <c r="G197" s="14"/>
      <c r="H197" s="37">
        <f>H106+H122+H128+H134+H140+H146+H153+H164+H172+H176+H190</f>
        <v>0</v>
      </c>
      <c r="I197" s="14"/>
      <c r="J197" s="37">
        <f>J106+J122+J128+J134+J140+J146+J153+J164+J172+J176+J190</f>
        <v>0</v>
      </c>
      <c r="K197" s="14"/>
      <c r="L197" s="37">
        <f>L106+L122+L128+L134+L140+L146+L153+L164+L172+L176+L190</f>
        <v>0</v>
      </c>
      <c r="M197" s="14"/>
      <c r="N197" s="37">
        <f>N106+N122+N128+N134+N140+N146+N153+N164+N172+N176+N190</f>
        <v>0</v>
      </c>
    </row>
    <row r="198" spans="1:15" x14ac:dyDescent="0.2">
      <c r="A198" s="33"/>
      <c r="B198" s="92" t="s">
        <v>50</v>
      </c>
      <c r="C198" s="14"/>
      <c r="D198" s="37">
        <f>D197/(COUNTIF(D106:D190,"&gt;0")+0.00000001)</f>
        <v>0</v>
      </c>
      <c r="E198" s="14"/>
      <c r="F198" s="37">
        <f>F197/(COUNTIF(F106:F190,"&gt;0")+0.00000001)</f>
        <v>0</v>
      </c>
      <c r="G198" s="14"/>
      <c r="H198" s="37">
        <f>H197/(COUNTIF(H106:H190,"&gt;0")+0.00000001)</f>
        <v>0</v>
      </c>
      <c r="I198" s="14"/>
      <c r="J198" s="37">
        <f>J197/(COUNTIF(J106:J190,"&gt;0")+0.00000001)</f>
        <v>0</v>
      </c>
      <c r="K198" s="14"/>
      <c r="L198" s="37">
        <f>L197/(COUNTIF(L106:L190,"&gt;0")+0.00000001)</f>
        <v>0</v>
      </c>
      <c r="M198" s="14"/>
      <c r="N198" s="37">
        <f>N197/(COUNTIF(N106:N190,"&gt;0")+0.00000001)</f>
        <v>0</v>
      </c>
    </row>
    <row r="199" spans="1:15" x14ac:dyDescent="0.2">
      <c r="A199" s="33"/>
      <c r="B199" s="92" t="s">
        <v>51</v>
      </c>
      <c r="C199" s="14"/>
      <c r="D199" s="37">
        <f>D198/5*100</f>
        <v>0</v>
      </c>
      <c r="E199" s="14"/>
      <c r="F199" s="37">
        <f>F198/5*100</f>
        <v>0</v>
      </c>
      <c r="G199" s="14"/>
      <c r="H199" s="37">
        <f>H198/5*100</f>
        <v>0</v>
      </c>
      <c r="I199" s="14"/>
      <c r="J199" s="37">
        <f>J198/5*100</f>
        <v>0</v>
      </c>
      <c r="K199" s="14"/>
      <c r="L199" s="37">
        <f>L198/5*100</f>
        <v>0</v>
      </c>
      <c r="M199" s="14"/>
      <c r="N199" s="37">
        <f>N198/5*100</f>
        <v>0</v>
      </c>
    </row>
    <row r="200" spans="1:15" x14ac:dyDescent="0.2">
      <c r="A200" s="44" t="s">
        <v>41</v>
      </c>
      <c r="B200" s="33"/>
    </row>
    <row r="201" spans="1:15" x14ac:dyDescent="0.2">
      <c r="A201" s="33" t="s">
        <v>71</v>
      </c>
      <c r="B201" s="33"/>
    </row>
    <row r="202" spans="1:15" x14ac:dyDescent="0.2">
      <c r="A202" s="33" t="s">
        <v>42</v>
      </c>
      <c r="B202" s="33"/>
    </row>
    <row r="203" spans="1:15" x14ac:dyDescent="0.2">
      <c r="A203" s="33" t="s">
        <v>43</v>
      </c>
      <c r="B203" s="33"/>
    </row>
    <row r="204" spans="1:15" x14ac:dyDescent="0.2">
      <c r="A204" s="33" t="s">
        <v>44</v>
      </c>
      <c r="B204" s="33"/>
    </row>
    <row r="205" spans="1:15" x14ac:dyDescent="0.2">
      <c r="A205" s="33" t="s">
        <v>45</v>
      </c>
      <c r="B205" s="33"/>
    </row>
    <row r="206" spans="1:15" x14ac:dyDescent="0.2">
      <c r="A206" s="33" t="s">
        <v>46</v>
      </c>
      <c r="B206" s="33"/>
    </row>
  </sheetData>
  <sheetProtection password="DD16" sheet="1" objects="1" scenarios="1"/>
  <mergeCells count="12">
    <mergeCell ref="M1:N1"/>
    <mergeCell ref="C104:D104"/>
    <mergeCell ref="E104:F104"/>
    <mergeCell ref="G104:H104"/>
    <mergeCell ref="I104:J104"/>
    <mergeCell ref="K104:L104"/>
    <mergeCell ref="M104:N104"/>
    <mergeCell ref="C1:D1"/>
    <mergeCell ref="E1:F1"/>
    <mergeCell ref="G1:H1"/>
    <mergeCell ref="I1:J1"/>
    <mergeCell ref="K1:L1"/>
  </mergeCells>
  <phoneticPr fontId="0" type="noConversion"/>
  <dataValidations count="1">
    <dataValidation type="decimal" allowBlank="1" showInputMessage="1" showErrorMessage="1" sqref="M191:M196 C191:C196 E191:E196 G191:G196 I191:I196 K191:K196 I51:I60 K51:K60 M51:M60 C51:C60 E51:E60 I62:I68 C32:C36 E32:E36 G32:G36 I32:I36 K32:K36 C38:C42 K88:K93 I88:I93 G88:G93 E88:E93 C88:C93 M88:M93 I20:I24 K26:K30 M32:M36 E44:E49 G51:G60 K70:K72 K74:K86 E107:E121 G123:G127 I129:I133 K135:K139 M141:M145 C147:C152 E154:E163 G165:G171 I173:I175 K177:K189 I177:I189 G177:G189 E177:E189 C177:C189 M177:M189 G173:G175 E173:E175 C173:C175 M173:M175 K173:K175 E165:E171 C165:C171 M165:M171 K165:K171 I165:I171 C154:C163 M154:M163 K154:K163 I154:I163 G154:G163 M147:M152 K147:K152 I147:I152 G147:G152 E147:E152 K141:K145 I141:I145 G141:G145 E141:E145 C141:C145 I135:I139 G135:G139 E135:E139 C135:C139 M135:M139 G129:G133 E129:E133 C129:C133 M129:M133 K129:K133 E123:E127 C123:C127 M123:M127 K123:K127 I123:I127 C107:C121 M107:M121 K107:K121 I107:I121 G107:G121 I74:I86 M74:M86 C74:C86 E74:E86 G74:G86 M70:M72 C70:C72 E70:E72 G70:G72 I70:I72 K62:K68 M62:M68 C62:C68 E62:E68 G62:G68 G44:G49 I44:I49 K44:K49 M44:M49 C44:C49 E38:E42 G38:G42 I38:I42 K38:K42 M38:M42 M26:M30 C26:C30 E26:E30 G26:G30 I26:I30 K20:K24 M20:M24 C20:C24 E20:E24 G20:G24 I4:I18 K4:K18 M4:M18 C4:C18 E4:E18 G4:G18" xr:uid="{00000000-0002-0000-0A00-000000000000}">
      <formula1>0</formula1>
      <formula2>5</formula2>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O246"/>
  <sheetViews>
    <sheetView workbookViewId="0">
      <selection activeCell="C3" sqref="C3"/>
    </sheetView>
  </sheetViews>
  <sheetFormatPr defaultColWidth="9.140625" defaultRowHeight="12.75" x14ac:dyDescent="0.2"/>
  <cols>
    <col min="1" max="1" width="18.7109375" style="2" customWidth="1"/>
    <col min="2" max="2" width="41.7109375" style="30" customWidth="1"/>
    <col min="3" max="14" width="5.7109375" style="2" customWidth="1"/>
    <col min="15" max="15" width="164.140625" style="18" customWidth="1"/>
    <col min="16" max="16384" width="9.140625" style="2"/>
  </cols>
  <sheetData>
    <row r="1" spans="1:15" x14ac:dyDescent="0.2">
      <c r="A1" s="86" t="s">
        <v>90</v>
      </c>
      <c r="B1" s="96"/>
      <c r="C1" s="118" t="str">
        <f>Front!B1</f>
        <v>Date</v>
      </c>
      <c r="D1" s="119"/>
      <c r="E1" s="118" t="str">
        <f>Front!C1</f>
        <v>Date</v>
      </c>
      <c r="F1" s="119"/>
      <c r="G1" s="118" t="str">
        <f>Front!D1</f>
        <v>Date</v>
      </c>
      <c r="H1" s="119"/>
      <c r="I1" s="118" t="str">
        <f>Front!E1</f>
        <v>Date</v>
      </c>
      <c r="J1" s="119"/>
      <c r="K1" s="118" t="str">
        <f>Front!F1</f>
        <v>Date</v>
      </c>
      <c r="L1" s="119"/>
      <c r="M1" s="118" t="str">
        <f>Front!G1</f>
        <v>Date</v>
      </c>
      <c r="N1" s="119"/>
      <c r="O1" s="17" t="s">
        <v>67</v>
      </c>
    </row>
    <row r="2" spans="1:15" ht="27" customHeight="1" x14ac:dyDescent="0.2">
      <c r="A2" s="88"/>
      <c r="B2" s="96"/>
      <c r="C2" s="47" t="s">
        <v>19</v>
      </c>
      <c r="D2" s="35" t="s">
        <v>20</v>
      </c>
      <c r="E2" s="47" t="s">
        <v>19</v>
      </c>
      <c r="F2" s="35" t="s">
        <v>20</v>
      </c>
      <c r="G2" s="47" t="s">
        <v>19</v>
      </c>
      <c r="H2" s="35" t="s">
        <v>20</v>
      </c>
      <c r="I2" s="47" t="s">
        <v>19</v>
      </c>
      <c r="J2" s="35" t="s">
        <v>20</v>
      </c>
      <c r="K2" s="47" t="s">
        <v>19</v>
      </c>
      <c r="L2" s="35" t="s">
        <v>20</v>
      </c>
      <c r="M2" s="47" t="s">
        <v>19</v>
      </c>
      <c r="N2" s="35" t="s">
        <v>20</v>
      </c>
      <c r="O2" s="8"/>
    </row>
    <row r="3" spans="1:15" x14ac:dyDescent="0.2">
      <c r="A3" s="88" t="s">
        <v>52</v>
      </c>
      <c r="B3" s="96"/>
      <c r="C3" s="8"/>
      <c r="D3" s="36">
        <f>C3</f>
        <v>0</v>
      </c>
      <c r="E3" s="8"/>
      <c r="F3" s="36">
        <f>E3</f>
        <v>0</v>
      </c>
      <c r="G3" s="8"/>
      <c r="H3" s="36">
        <f>G3</f>
        <v>0</v>
      </c>
      <c r="I3" s="8"/>
      <c r="J3" s="36">
        <f>I3</f>
        <v>0</v>
      </c>
      <c r="K3" s="8"/>
      <c r="L3" s="36">
        <f>K3</f>
        <v>0</v>
      </c>
      <c r="M3" s="8"/>
      <c r="N3" s="36">
        <f>M3</f>
        <v>0</v>
      </c>
      <c r="O3" s="8"/>
    </row>
    <row r="4" spans="1:15" x14ac:dyDescent="0.2">
      <c r="A4" s="93" t="s">
        <v>857</v>
      </c>
      <c r="B4" s="93"/>
      <c r="C4" s="20"/>
      <c r="D4" s="36">
        <f>SUM(C5:C9)/(COUNTIF(C5:C9,"&gt;0")+0.00000001)</f>
        <v>0</v>
      </c>
      <c r="E4" s="20"/>
      <c r="F4" s="36">
        <f>SUM(E5:E9)/(COUNTIF(E5:E9,"&gt;0")+0.00000001)</f>
        <v>0</v>
      </c>
      <c r="G4" s="20"/>
      <c r="H4" s="36">
        <f>SUM(G5:G9)/(COUNTIF(G5:G9,"&gt;0")+0.00000001)</f>
        <v>0</v>
      </c>
      <c r="I4" s="20"/>
      <c r="J4" s="36">
        <f>SUM(I5:I9)/(COUNTIF(I5:I9,"&gt;0")+0.00000001)</f>
        <v>0</v>
      </c>
      <c r="K4" s="20"/>
      <c r="L4" s="36">
        <f>SUM(K5:K9)/(COUNTIF(K5:K9,"&gt;0")+0.00000001)</f>
        <v>0</v>
      </c>
      <c r="M4" s="20"/>
      <c r="N4" s="36">
        <f>SUM(M5:M9)/(COUNTIF(M5:M9,"&gt;0")+0.00000001)</f>
        <v>0</v>
      </c>
      <c r="O4" s="8"/>
    </row>
    <row r="5" spans="1:15" ht="25.5" x14ac:dyDescent="0.2">
      <c r="A5" s="93"/>
      <c r="B5" s="95" t="s">
        <v>858</v>
      </c>
      <c r="C5" s="13"/>
      <c r="D5" s="50"/>
      <c r="E5" s="13"/>
      <c r="F5" s="50"/>
      <c r="G5" s="13"/>
      <c r="H5" s="50"/>
      <c r="I5" s="13"/>
      <c r="J5" s="50"/>
      <c r="K5" s="13"/>
      <c r="L5" s="50"/>
      <c r="M5" s="13"/>
      <c r="N5" s="50"/>
      <c r="O5" s="8"/>
    </row>
    <row r="6" spans="1:15" x14ac:dyDescent="0.2">
      <c r="A6" s="93"/>
      <c r="B6" s="93" t="s">
        <v>859</v>
      </c>
      <c r="C6" s="8"/>
      <c r="D6" s="50"/>
      <c r="E6" s="8"/>
      <c r="F6" s="50"/>
      <c r="G6" s="8"/>
      <c r="H6" s="50"/>
      <c r="I6" s="8"/>
      <c r="J6" s="50"/>
      <c r="K6" s="8"/>
      <c r="L6" s="50"/>
      <c r="M6" s="8"/>
      <c r="N6" s="50"/>
      <c r="O6" s="8"/>
    </row>
    <row r="7" spans="1:15" x14ac:dyDescent="0.2">
      <c r="A7" s="93"/>
      <c r="B7" s="93" t="s">
        <v>860</v>
      </c>
      <c r="C7" s="13"/>
      <c r="D7" s="31"/>
      <c r="E7" s="13"/>
      <c r="F7" s="31"/>
      <c r="G7" s="13"/>
      <c r="H7" s="31"/>
      <c r="I7" s="13"/>
      <c r="J7" s="31"/>
      <c r="K7" s="13"/>
      <c r="L7" s="31"/>
      <c r="M7" s="13"/>
      <c r="N7" s="31"/>
      <c r="O7" s="8"/>
    </row>
    <row r="8" spans="1:15" x14ac:dyDescent="0.2">
      <c r="A8" s="93"/>
      <c r="B8" s="93" t="s">
        <v>861</v>
      </c>
      <c r="C8" s="8"/>
      <c r="D8" s="50"/>
      <c r="E8" s="8"/>
      <c r="F8" s="50"/>
      <c r="G8" s="8"/>
      <c r="H8" s="50"/>
      <c r="I8" s="8"/>
      <c r="J8" s="50"/>
      <c r="K8" s="8"/>
      <c r="L8" s="50"/>
      <c r="M8" s="8"/>
      <c r="N8" s="50"/>
      <c r="O8" s="8"/>
    </row>
    <row r="9" spans="1:15" x14ac:dyDescent="0.2">
      <c r="A9" s="93"/>
      <c r="B9" s="93" t="s">
        <v>862</v>
      </c>
      <c r="C9" s="8"/>
      <c r="D9" s="50"/>
      <c r="E9" s="8"/>
      <c r="F9" s="50"/>
      <c r="G9" s="8"/>
      <c r="H9" s="50"/>
      <c r="I9" s="8"/>
      <c r="J9" s="50"/>
      <c r="K9" s="8"/>
      <c r="L9" s="50"/>
      <c r="M9" s="8"/>
      <c r="N9" s="50"/>
      <c r="O9" s="8"/>
    </row>
    <row r="10" spans="1:15" x14ac:dyDescent="0.2">
      <c r="A10" s="88" t="s">
        <v>863</v>
      </c>
      <c r="B10" s="96"/>
      <c r="C10" s="20"/>
      <c r="D10" s="36">
        <f>SUM(C11:C33)/(COUNTIF(C11:C33,"&gt;0")+0.00000001)</f>
        <v>0</v>
      </c>
      <c r="E10" s="20"/>
      <c r="F10" s="36">
        <f>SUM(E11:E33)/(COUNTIF(E11:E33,"&gt;0")+0.00000001)</f>
        <v>0</v>
      </c>
      <c r="G10" s="20"/>
      <c r="H10" s="36">
        <f>SUM(G11:G33)/(COUNTIF(G11:G33,"&gt;0")+0.00000001)</f>
        <v>0</v>
      </c>
      <c r="I10" s="20"/>
      <c r="J10" s="36">
        <f>SUM(I11:I33)/(COUNTIF(I11:I33,"&gt;0")+0.00000001)</f>
        <v>0</v>
      </c>
      <c r="K10" s="20"/>
      <c r="L10" s="36">
        <f>SUM(K11:K33)/(COUNTIF(K11:K33,"&gt;0")+0.00000001)</f>
        <v>0</v>
      </c>
      <c r="M10" s="20"/>
      <c r="N10" s="36">
        <f>SUM(M11:M33)/(COUNTIF(M11:M33,"&gt;0")+0.00000001)</f>
        <v>0</v>
      </c>
      <c r="O10" s="8"/>
    </row>
    <row r="11" spans="1:15" x14ac:dyDescent="0.2">
      <c r="A11" s="88"/>
      <c r="B11" s="96" t="s">
        <v>203</v>
      </c>
      <c r="C11" s="13"/>
      <c r="D11" s="50"/>
      <c r="E11" s="13"/>
      <c r="F11" s="50"/>
      <c r="G11" s="13"/>
      <c r="H11" s="50"/>
      <c r="I11" s="13"/>
      <c r="J11" s="50"/>
      <c r="K11" s="13"/>
      <c r="L11" s="50"/>
      <c r="M11" s="13"/>
      <c r="N11" s="50"/>
      <c r="O11" s="8"/>
    </row>
    <row r="12" spans="1:15" x14ac:dyDescent="0.2">
      <c r="A12" s="88"/>
      <c r="B12" s="96" t="s">
        <v>204</v>
      </c>
      <c r="C12" s="8"/>
      <c r="D12" s="50"/>
      <c r="E12" s="8"/>
      <c r="F12" s="50"/>
      <c r="G12" s="8"/>
      <c r="H12" s="50"/>
      <c r="I12" s="8"/>
      <c r="J12" s="50"/>
      <c r="K12" s="8"/>
      <c r="L12" s="50"/>
      <c r="M12" s="8"/>
      <c r="N12" s="50"/>
      <c r="O12" s="8"/>
    </row>
    <row r="13" spans="1:15" x14ac:dyDescent="0.2">
      <c r="A13" s="88"/>
      <c r="B13" s="96" t="s">
        <v>205</v>
      </c>
      <c r="C13" s="13"/>
      <c r="D13" s="50"/>
      <c r="E13" s="13"/>
      <c r="F13" s="50"/>
      <c r="G13" s="13"/>
      <c r="H13" s="50"/>
      <c r="I13" s="13"/>
      <c r="J13" s="50"/>
      <c r="K13" s="13"/>
      <c r="L13" s="50"/>
      <c r="M13" s="13"/>
      <c r="N13" s="50"/>
      <c r="O13" s="8"/>
    </row>
    <row r="14" spans="1:15" x14ac:dyDescent="0.2">
      <c r="A14" s="88"/>
      <c r="B14" s="96" t="s">
        <v>206</v>
      </c>
      <c r="C14" s="8"/>
      <c r="D14" s="50"/>
      <c r="E14" s="8"/>
      <c r="F14" s="50"/>
      <c r="G14" s="8"/>
      <c r="H14" s="50"/>
      <c r="I14" s="8"/>
      <c r="J14" s="50"/>
      <c r="K14" s="8"/>
      <c r="L14" s="50"/>
      <c r="M14" s="8"/>
      <c r="N14" s="50"/>
      <c r="O14" s="8"/>
    </row>
    <row r="15" spans="1:15" x14ac:dyDescent="0.2">
      <c r="A15" s="88"/>
      <c r="B15" s="96" t="s">
        <v>207</v>
      </c>
      <c r="C15" s="8"/>
      <c r="D15" s="50"/>
      <c r="E15" s="8"/>
      <c r="F15" s="50"/>
      <c r="G15" s="8"/>
      <c r="H15" s="50"/>
      <c r="I15" s="8"/>
      <c r="J15" s="50"/>
      <c r="K15" s="8"/>
      <c r="L15" s="50"/>
      <c r="M15" s="8"/>
      <c r="N15" s="50"/>
      <c r="O15" s="8"/>
    </row>
    <row r="16" spans="1:15" x14ac:dyDescent="0.2">
      <c r="A16" s="88"/>
      <c r="B16" s="96" t="s">
        <v>208</v>
      </c>
      <c r="C16" s="13"/>
      <c r="D16" s="50"/>
      <c r="E16" s="13"/>
      <c r="F16" s="50"/>
      <c r="G16" s="13"/>
      <c r="H16" s="50"/>
      <c r="I16" s="13"/>
      <c r="J16" s="50"/>
      <c r="K16" s="13"/>
      <c r="L16" s="50"/>
      <c r="M16" s="13"/>
      <c r="N16" s="50"/>
      <c r="O16" s="8"/>
    </row>
    <row r="17" spans="1:15" x14ac:dyDescent="0.2">
      <c r="A17" s="88"/>
      <c r="B17" s="96" t="s">
        <v>209</v>
      </c>
      <c r="C17" s="8"/>
      <c r="D17" s="50"/>
      <c r="E17" s="8"/>
      <c r="F17" s="50"/>
      <c r="G17" s="8"/>
      <c r="H17" s="50"/>
      <c r="I17" s="8"/>
      <c r="J17" s="50"/>
      <c r="K17" s="8"/>
      <c r="L17" s="50"/>
      <c r="M17" s="8"/>
      <c r="N17" s="50"/>
      <c r="O17" s="8"/>
    </row>
    <row r="18" spans="1:15" ht="15" customHeight="1" x14ac:dyDescent="0.2">
      <c r="A18" s="93"/>
      <c r="B18" s="96" t="s">
        <v>864</v>
      </c>
      <c r="C18" s="13"/>
      <c r="D18" s="50"/>
      <c r="E18" s="13"/>
      <c r="F18" s="50"/>
      <c r="G18" s="13"/>
      <c r="H18" s="50"/>
      <c r="I18" s="13"/>
      <c r="J18" s="50"/>
      <c r="K18" s="13"/>
      <c r="L18" s="50"/>
      <c r="M18" s="13"/>
      <c r="N18" s="50"/>
      <c r="O18" s="8"/>
    </row>
    <row r="19" spans="1:15" x14ac:dyDescent="0.2">
      <c r="A19" s="93"/>
      <c r="B19" s="99" t="s">
        <v>865</v>
      </c>
      <c r="C19" s="8"/>
      <c r="D19" s="50"/>
      <c r="E19" s="8"/>
      <c r="F19" s="50"/>
      <c r="G19" s="8"/>
      <c r="H19" s="50"/>
      <c r="I19" s="8"/>
      <c r="J19" s="50"/>
      <c r="K19" s="8"/>
      <c r="L19" s="50"/>
      <c r="M19" s="8"/>
      <c r="N19" s="50"/>
      <c r="O19" s="8"/>
    </row>
    <row r="20" spans="1:15" x14ac:dyDescent="0.2">
      <c r="A20" s="88"/>
      <c r="B20" s="96" t="s">
        <v>211</v>
      </c>
      <c r="C20" s="8"/>
      <c r="D20" s="50"/>
      <c r="E20" s="8"/>
      <c r="F20" s="50"/>
      <c r="G20" s="8"/>
      <c r="H20" s="50"/>
      <c r="I20" s="8"/>
      <c r="J20" s="50"/>
      <c r="K20" s="8"/>
      <c r="L20" s="50"/>
      <c r="M20" s="8"/>
      <c r="N20" s="50"/>
      <c r="O20" s="8"/>
    </row>
    <row r="21" spans="1:15" x14ac:dyDescent="0.2">
      <c r="A21" s="88"/>
      <c r="B21" s="96" t="s">
        <v>210</v>
      </c>
      <c r="C21" s="13"/>
      <c r="D21" s="50"/>
      <c r="E21" s="13"/>
      <c r="F21" s="50"/>
      <c r="G21" s="13"/>
      <c r="H21" s="50"/>
      <c r="I21" s="13"/>
      <c r="J21" s="50"/>
      <c r="K21" s="13"/>
      <c r="L21" s="50"/>
      <c r="M21" s="13"/>
      <c r="N21" s="50"/>
      <c r="O21" s="8"/>
    </row>
    <row r="22" spans="1:15" ht="25.5" x14ac:dyDescent="0.2">
      <c r="A22" s="88"/>
      <c r="B22" s="96" t="s">
        <v>212</v>
      </c>
      <c r="C22" s="8"/>
      <c r="D22" s="50"/>
      <c r="E22" s="8"/>
      <c r="F22" s="50"/>
      <c r="G22" s="8"/>
      <c r="H22" s="50"/>
      <c r="I22" s="8"/>
      <c r="J22" s="50"/>
      <c r="K22" s="8"/>
      <c r="L22" s="50"/>
      <c r="M22" s="8"/>
      <c r="N22" s="50"/>
      <c r="O22" s="8"/>
    </row>
    <row r="23" spans="1:15" x14ac:dyDescent="0.2">
      <c r="A23" s="88"/>
      <c r="B23" s="96" t="s">
        <v>866</v>
      </c>
      <c r="C23" s="13"/>
      <c r="D23" s="50"/>
      <c r="E23" s="13"/>
      <c r="F23" s="50"/>
      <c r="G23" s="13"/>
      <c r="H23" s="50"/>
      <c r="I23" s="13"/>
      <c r="J23" s="50"/>
      <c r="K23" s="13"/>
      <c r="L23" s="50"/>
      <c r="M23" s="13"/>
      <c r="N23" s="50"/>
      <c r="O23" s="8"/>
    </row>
    <row r="24" spans="1:15" ht="25.5" x14ac:dyDescent="0.2">
      <c r="A24" s="93"/>
      <c r="B24" s="96" t="s">
        <v>867</v>
      </c>
      <c r="C24" s="8"/>
      <c r="D24" s="50"/>
      <c r="E24" s="8"/>
      <c r="F24" s="50"/>
      <c r="G24" s="8"/>
      <c r="H24" s="50"/>
      <c r="I24" s="8"/>
      <c r="J24" s="50"/>
      <c r="K24" s="8"/>
      <c r="L24" s="50"/>
      <c r="M24" s="8"/>
      <c r="N24" s="50"/>
      <c r="O24" s="8"/>
    </row>
    <row r="25" spans="1:15" x14ac:dyDescent="0.2">
      <c r="A25" s="93"/>
      <c r="B25" s="96" t="s">
        <v>868</v>
      </c>
      <c r="C25" s="8"/>
      <c r="D25" s="50"/>
      <c r="E25" s="8"/>
      <c r="F25" s="50"/>
      <c r="G25" s="8"/>
      <c r="H25" s="50"/>
      <c r="I25" s="8"/>
      <c r="J25" s="50"/>
      <c r="K25" s="8"/>
      <c r="L25" s="50"/>
      <c r="M25" s="8"/>
      <c r="N25" s="50"/>
      <c r="O25" s="8"/>
    </row>
    <row r="26" spans="1:15" x14ac:dyDescent="0.2">
      <c r="A26" s="88"/>
      <c r="B26" s="96" t="s">
        <v>869</v>
      </c>
      <c r="C26" s="13"/>
      <c r="D26" s="50"/>
      <c r="E26" s="13"/>
      <c r="F26" s="50"/>
      <c r="G26" s="13"/>
      <c r="H26" s="50"/>
      <c r="I26" s="13"/>
      <c r="J26" s="50"/>
      <c r="K26" s="13"/>
      <c r="L26" s="50"/>
      <c r="M26" s="13"/>
      <c r="N26" s="50"/>
      <c r="O26" s="8"/>
    </row>
    <row r="27" spans="1:15" x14ac:dyDescent="0.2">
      <c r="A27" s="93"/>
      <c r="B27" s="96" t="s">
        <v>870</v>
      </c>
      <c r="C27" s="8"/>
      <c r="D27" s="50"/>
      <c r="E27" s="8"/>
      <c r="F27" s="50"/>
      <c r="G27" s="8"/>
      <c r="H27" s="50"/>
      <c r="I27" s="8"/>
      <c r="J27" s="50"/>
      <c r="K27" s="8"/>
      <c r="L27" s="50"/>
      <c r="M27" s="8"/>
      <c r="N27" s="50"/>
      <c r="O27" s="8"/>
    </row>
    <row r="28" spans="1:15" ht="25.5" x14ac:dyDescent="0.2">
      <c r="A28" s="93"/>
      <c r="B28" s="96" t="s">
        <v>213</v>
      </c>
      <c r="C28" s="13"/>
      <c r="D28" s="50"/>
      <c r="E28" s="13"/>
      <c r="F28" s="50"/>
      <c r="G28" s="13"/>
      <c r="H28" s="50"/>
      <c r="I28" s="13"/>
      <c r="J28" s="50"/>
      <c r="K28" s="13"/>
      <c r="L28" s="50"/>
      <c r="M28" s="13"/>
      <c r="N28" s="50"/>
      <c r="O28" s="8"/>
    </row>
    <row r="29" spans="1:15" x14ac:dyDescent="0.2">
      <c r="A29" s="88"/>
      <c r="B29" s="96" t="s">
        <v>214</v>
      </c>
      <c r="C29" s="13"/>
      <c r="D29" s="50"/>
      <c r="E29" s="13"/>
      <c r="F29" s="50"/>
      <c r="G29" s="13"/>
      <c r="H29" s="50"/>
      <c r="I29" s="13"/>
      <c r="J29" s="50"/>
      <c r="K29" s="13"/>
      <c r="L29" s="50"/>
      <c r="M29" s="13"/>
      <c r="N29" s="50"/>
      <c r="O29" s="8"/>
    </row>
    <row r="30" spans="1:15" x14ac:dyDescent="0.2">
      <c r="A30" s="88"/>
      <c r="B30" s="96" t="s">
        <v>215</v>
      </c>
      <c r="C30" s="8"/>
      <c r="D30" s="50"/>
      <c r="E30" s="8"/>
      <c r="F30" s="50"/>
      <c r="G30" s="8"/>
      <c r="H30" s="50"/>
      <c r="I30" s="8"/>
      <c r="J30" s="50"/>
      <c r="K30" s="8"/>
      <c r="L30" s="50"/>
      <c r="M30" s="8"/>
      <c r="N30" s="50"/>
      <c r="O30" s="8"/>
    </row>
    <row r="31" spans="1:15" ht="25.5" x14ac:dyDescent="0.2">
      <c r="A31" s="88"/>
      <c r="B31" s="96" t="s">
        <v>216</v>
      </c>
      <c r="C31" s="13"/>
      <c r="D31" s="31"/>
      <c r="E31" s="13"/>
      <c r="F31" s="31"/>
      <c r="G31" s="13"/>
      <c r="H31" s="31"/>
      <c r="I31" s="13"/>
      <c r="J31" s="31"/>
      <c r="K31" s="13"/>
      <c r="L31" s="31"/>
      <c r="M31" s="13"/>
      <c r="N31" s="31"/>
      <c r="O31" s="8"/>
    </row>
    <row r="32" spans="1:15" ht="38.25" x14ac:dyDescent="0.2">
      <c r="A32" s="88"/>
      <c r="B32" s="96" t="s">
        <v>217</v>
      </c>
      <c r="C32" s="8"/>
      <c r="D32" s="50"/>
      <c r="E32" s="8"/>
      <c r="F32" s="50"/>
      <c r="G32" s="8"/>
      <c r="H32" s="50"/>
      <c r="I32" s="8"/>
      <c r="J32" s="50"/>
      <c r="K32" s="8"/>
      <c r="L32" s="50"/>
      <c r="M32" s="8"/>
      <c r="N32" s="50"/>
      <c r="O32" s="8"/>
    </row>
    <row r="33" spans="1:15" ht="25.5" x14ac:dyDescent="0.2">
      <c r="A33" s="88"/>
      <c r="B33" s="96" t="s">
        <v>218</v>
      </c>
      <c r="C33" s="8"/>
      <c r="D33" s="50"/>
      <c r="E33" s="8"/>
      <c r="F33" s="50"/>
      <c r="G33" s="8"/>
      <c r="H33" s="50"/>
      <c r="I33" s="8"/>
      <c r="J33" s="50"/>
      <c r="K33" s="8"/>
      <c r="L33" s="50"/>
      <c r="M33" s="8"/>
      <c r="N33" s="50"/>
      <c r="O33" s="8"/>
    </row>
    <row r="34" spans="1:15" x14ac:dyDescent="0.2">
      <c r="A34" s="88" t="s">
        <v>871</v>
      </c>
      <c r="B34" s="96"/>
      <c r="C34" s="20"/>
      <c r="D34" s="36">
        <f>SUM(C35:C59)/(COUNTIF(C35:C59,"&gt;0")+0.00000001)</f>
        <v>0</v>
      </c>
      <c r="E34" s="20"/>
      <c r="F34" s="36">
        <f>SUM(E35:E59)/(COUNTIF(E35:E59,"&gt;0")+0.00000001)</f>
        <v>0</v>
      </c>
      <c r="G34" s="20"/>
      <c r="H34" s="36">
        <f>SUM(G35:G59)/(COUNTIF(G35:G59,"&gt;0")+0.00000001)</f>
        <v>0</v>
      </c>
      <c r="I34" s="20"/>
      <c r="J34" s="36">
        <f>SUM(I35:I59)/(COUNTIF(I35:I59,"&gt;0")+0.00000001)</f>
        <v>0</v>
      </c>
      <c r="K34" s="20"/>
      <c r="L34" s="36">
        <f>SUM(K35:K59)/(COUNTIF(K35:K59,"&gt;0")+0.00000001)</f>
        <v>0</v>
      </c>
      <c r="M34" s="20"/>
      <c r="N34" s="36">
        <f>SUM(M35:M59)/(COUNTIF(M35:M59,"&gt;0")+0.00000001)</f>
        <v>0</v>
      </c>
      <c r="O34" s="8"/>
    </row>
    <row r="35" spans="1:15" x14ac:dyDescent="0.2">
      <c r="A35" s="88"/>
      <c r="B35" s="96" t="s">
        <v>203</v>
      </c>
      <c r="C35" s="13"/>
      <c r="D35" s="50"/>
      <c r="E35" s="13"/>
      <c r="F35" s="50"/>
      <c r="G35" s="13"/>
      <c r="H35" s="50"/>
      <c r="I35" s="13"/>
      <c r="J35" s="50"/>
      <c r="K35" s="13"/>
      <c r="L35" s="50"/>
      <c r="M35" s="13"/>
      <c r="N35" s="50"/>
      <c r="O35" s="8"/>
    </row>
    <row r="36" spans="1:15" x14ac:dyDescent="0.2">
      <c r="A36" s="88"/>
      <c r="B36" s="96" t="s">
        <v>204</v>
      </c>
      <c r="C36" s="8"/>
      <c r="D36" s="50"/>
      <c r="E36" s="8"/>
      <c r="F36" s="50"/>
      <c r="G36" s="8"/>
      <c r="H36" s="50"/>
      <c r="I36" s="8"/>
      <c r="J36" s="50"/>
      <c r="K36" s="8"/>
      <c r="L36" s="50"/>
      <c r="M36" s="8"/>
      <c r="N36" s="50"/>
      <c r="O36" s="8"/>
    </row>
    <row r="37" spans="1:15" x14ac:dyDescent="0.2">
      <c r="A37" s="88"/>
      <c r="B37" s="96" t="s">
        <v>205</v>
      </c>
      <c r="C37" s="13"/>
      <c r="D37" s="50"/>
      <c r="E37" s="13"/>
      <c r="F37" s="50"/>
      <c r="G37" s="13"/>
      <c r="H37" s="50"/>
      <c r="I37" s="13"/>
      <c r="J37" s="50"/>
      <c r="K37" s="13"/>
      <c r="L37" s="50"/>
      <c r="M37" s="13"/>
      <c r="N37" s="50"/>
      <c r="O37" s="8"/>
    </row>
    <row r="38" spans="1:15" x14ac:dyDescent="0.2">
      <c r="A38" s="88"/>
      <c r="B38" s="96" t="s">
        <v>219</v>
      </c>
      <c r="C38" s="8"/>
      <c r="D38" s="50"/>
      <c r="E38" s="8"/>
      <c r="F38" s="50"/>
      <c r="G38" s="8"/>
      <c r="H38" s="50"/>
      <c r="I38" s="8"/>
      <c r="J38" s="50"/>
      <c r="K38" s="8"/>
      <c r="L38" s="50"/>
      <c r="M38" s="8"/>
      <c r="N38" s="50"/>
      <c r="O38" s="8"/>
    </row>
    <row r="39" spans="1:15" x14ac:dyDescent="0.2">
      <c r="A39" s="88"/>
      <c r="B39" s="96" t="s">
        <v>207</v>
      </c>
      <c r="C39" s="8"/>
      <c r="D39" s="50"/>
      <c r="E39" s="8"/>
      <c r="F39" s="50"/>
      <c r="G39" s="8"/>
      <c r="H39" s="50"/>
      <c r="I39" s="8"/>
      <c r="J39" s="50"/>
      <c r="K39" s="8"/>
      <c r="L39" s="50"/>
      <c r="M39" s="8"/>
      <c r="N39" s="50"/>
      <c r="O39" s="8"/>
    </row>
    <row r="40" spans="1:15" x14ac:dyDescent="0.2">
      <c r="A40" s="88"/>
      <c r="B40" s="96" t="s">
        <v>208</v>
      </c>
      <c r="C40" s="13"/>
      <c r="D40" s="50"/>
      <c r="E40" s="13"/>
      <c r="F40" s="50"/>
      <c r="G40" s="13"/>
      <c r="H40" s="50"/>
      <c r="I40" s="13"/>
      <c r="J40" s="50"/>
      <c r="K40" s="13"/>
      <c r="L40" s="50"/>
      <c r="M40" s="13"/>
      <c r="N40" s="50"/>
      <c r="O40" s="8"/>
    </row>
    <row r="41" spans="1:15" ht="15" customHeight="1" x14ac:dyDescent="0.2">
      <c r="A41" s="88"/>
      <c r="B41" s="96" t="s">
        <v>209</v>
      </c>
      <c r="C41" s="8"/>
      <c r="D41" s="50"/>
      <c r="E41" s="8"/>
      <c r="F41" s="50"/>
      <c r="G41" s="8"/>
      <c r="H41" s="50"/>
      <c r="I41" s="8"/>
      <c r="J41" s="50"/>
      <c r="K41" s="8"/>
      <c r="L41" s="50"/>
      <c r="M41" s="8"/>
      <c r="N41" s="50"/>
      <c r="O41" s="8"/>
    </row>
    <row r="42" spans="1:15" ht="15" customHeight="1" x14ac:dyDescent="0.2">
      <c r="A42" s="88"/>
      <c r="B42" s="96" t="s">
        <v>864</v>
      </c>
      <c r="C42" s="13"/>
      <c r="D42" s="50"/>
      <c r="E42" s="13"/>
      <c r="F42" s="50"/>
      <c r="G42" s="13"/>
      <c r="H42" s="50"/>
      <c r="I42" s="13"/>
      <c r="J42" s="50"/>
      <c r="K42" s="13"/>
      <c r="L42" s="50"/>
      <c r="M42" s="13"/>
      <c r="N42" s="50"/>
      <c r="O42" s="8"/>
    </row>
    <row r="43" spans="1:15" x14ac:dyDescent="0.2">
      <c r="A43" s="88"/>
      <c r="B43" s="99" t="s">
        <v>865</v>
      </c>
      <c r="C43" s="8"/>
      <c r="D43" s="50"/>
      <c r="E43" s="8"/>
      <c r="F43" s="50"/>
      <c r="G43" s="8"/>
      <c r="H43" s="50"/>
      <c r="I43" s="8"/>
      <c r="J43" s="50"/>
      <c r="K43" s="8"/>
      <c r="L43" s="50"/>
      <c r="M43" s="8"/>
      <c r="N43" s="50"/>
      <c r="O43" s="8"/>
    </row>
    <row r="44" spans="1:15" x14ac:dyDescent="0.2">
      <c r="A44" s="88"/>
      <c r="B44" s="96" t="s">
        <v>211</v>
      </c>
      <c r="C44" s="8"/>
      <c r="D44" s="50"/>
      <c r="E44" s="8"/>
      <c r="F44" s="50"/>
      <c r="G44" s="8"/>
      <c r="H44" s="50"/>
      <c r="I44" s="8"/>
      <c r="J44" s="50"/>
      <c r="K44" s="8"/>
      <c r="L44" s="50"/>
      <c r="M44" s="8"/>
      <c r="N44" s="50"/>
      <c r="O44" s="8"/>
    </row>
    <row r="45" spans="1:15" x14ac:dyDescent="0.2">
      <c r="A45" s="88"/>
      <c r="B45" s="96" t="s">
        <v>210</v>
      </c>
      <c r="C45" s="13"/>
      <c r="D45" s="50"/>
      <c r="E45" s="13"/>
      <c r="F45" s="50"/>
      <c r="G45" s="13"/>
      <c r="H45" s="50"/>
      <c r="I45" s="13"/>
      <c r="J45" s="50"/>
      <c r="K45" s="13"/>
      <c r="L45" s="50"/>
      <c r="M45" s="13"/>
      <c r="N45" s="50"/>
      <c r="O45" s="8"/>
    </row>
    <row r="46" spans="1:15" x14ac:dyDescent="0.2">
      <c r="A46" s="88"/>
      <c r="B46" s="96" t="s">
        <v>866</v>
      </c>
      <c r="C46" s="8"/>
      <c r="D46" s="50"/>
      <c r="E46" s="8"/>
      <c r="F46" s="50"/>
      <c r="G46" s="8"/>
      <c r="H46" s="50"/>
      <c r="I46" s="8"/>
      <c r="J46" s="50"/>
      <c r="K46" s="8"/>
      <c r="L46" s="50"/>
      <c r="M46" s="8"/>
      <c r="N46" s="50"/>
      <c r="O46" s="8"/>
    </row>
    <row r="47" spans="1:15" ht="25.5" x14ac:dyDescent="0.2">
      <c r="A47" s="88"/>
      <c r="B47" s="96" t="s">
        <v>872</v>
      </c>
      <c r="C47" s="13"/>
      <c r="D47" s="50"/>
      <c r="E47" s="13"/>
      <c r="F47" s="50"/>
      <c r="G47" s="13"/>
      <c r="H47" s="50"/>
      <c r="I47" s="13"/>
      <c r="J47" s="50"/>
      <c r="K47" s="13"/>
      <c r="L47" s="50"/>
      <c r="M47" s="13"/>
      <c r="N47" s="50"/>
      <c r="O47" s="8"/>
    </row>
    <row r="48" spans="1:15" ht="25.5" x14ac:dyDescent="0.2">
      <c r="A48" s="88"/>
      <c r="B48" s="98" t="s">
        <v>873</v>
      </c>
      <c r="C48" s="8"/>
      <c r="D48" s="50"/>
      <c r="E48" s="8"/>
      <c r="F48" s="50"/>
      <c r="G48" s="8"/>
      <c r="H48" s="50"/>
      <c r="I48" s="8"/>
      <c r="J48" s="50"/>
      <c r="K48" s="8"/>
      <c r="L48" s="50"/>
      <c r="M48" s="8"/>
      <c r="N48" s="50"/>
      <c r="O48" s="8"/>
    </row>
    <row r="49" spans="1:15" ht="25.5" x14ac:dyDescent="0.2">
      <c r="A49" s="93"/>
      <c r="B49" s="96" t="s">
        <v>874</v>
      </c>
      <c r="C49" s="8"/>
      <c r="D49" s="50"/>
      <c r="E49" s="8"/>
      <c r="F49" s="50"/>
      <c r="G49" s="8"/>
      <c r="H49" s="50"/>
      <c r="I49" s="8"/>
      <c r="J49" s="50"/>
      <c r="K49" s="8"/>
      <c r="L49" s="50"/>
      <c r="M49" s="8"/>
      <c r="N49" s="50"/>
      <c r="O49" s="8"/>
    </row>
    <row r="50" spans="1:15" x14ac:dyDescent="0.2">
      <c r="A50" s="93"/>
      <c r="B50" s="96" t="s">
        <v>869</v>
      </c>
      <c r="C50" s="13"/>
      <c r="D50" s="50"/>
      <c r="E50" s="13"/>
      <c r="F50" s="50"/>
      <c r="G50" s="13"/>
      <c r="H50" s="50"/>
      <c r="I50" s="13"/>
      <c r="J50" s="50"/>
      <c r="K50" s="13"/>
      <c r="L50" s="50"/>
      <c r="M50" s="13"/>
      <c r="N50" s="50"/>
      <c r="O50" s="8"/>
    </row>
    <row r="51" spans="1:15" x14ac:dyDescent="0.2">
      <c r="A51" s="93"/>
      <c r="B51" s="96" t="s">
        <v>870</v>
      </c>
      <c r="C51" s="8"/>
      <c r="D51" s="50"/>
      <c r="E51" s="8"/>
      <c r="F51" s="50"/>
      <c r="G51" s="8"/>
      <c r="H51" s="50"/>
      <c r="I51" s="8"/>
      <c r="J51" s="50"/>
      <c r="K51" s="8"/>
      <c r="L51" s="50"/>
      <c r="M51" s="8"/>
      <c r="N51" s="50"/>
      <c r="O51" s="8"/>
    </row>
    <row r="52" spans="1:15" ht="25.5" x14ac:dyDescent="0.2">
      <c r="A52" s="93"/>
      <c r="B52" s="96" t="s">
        <v>213</v>
      </c>
      <c r="C52" s="13"/>
      <c r="D52" s="50"/>
      <c r="E52" s="13"/>
      <c r="F52" s="50"/>
      <c r="G52" s="13"/>
      <c r="H52" s="50"/>
      <c r="I52" s="13"/>
      <c r="J52" s="50"/>
      <c r="K52" s="13"/>
      <c r="L52" s="50"/>
      <c r="M52" s="13"/>
      <c r="N52" s="50"/>
      <c r="O52" s="8"/>
    </row>
    <row r="53" spans="1:15" x14ac:dyDescent="0.2">
      <c r="A53" s="93"/>
      <c r="B53" s="96" t="s">
        <v>214</v>
      </c>
      <c r="C53" s="8"/>
      <c r="D53" s="50"/>
      <c r="E53" s="8"/>
      <c r="F53" s="50"/>
      <c r="G53" s="8"/>
      <c r="H53" s="50"/>
      <c r="I53" s="8"/>
      <c r="J53" s="50"/>
      <c r="K53" s="8"/>
      <c r="L53" s="50"/>
      <c r="M53" s="8"/>
      <c r="N53" s="50"/>
      <c r="O53" s="8"/>
    </row>
    <row r="54" spans="1:15" ht="12.75" customHeight="1" x14ac:dyDescent="0.2">
      <c r="A54" s="93"/>
      <c r="B54" s="96" t="s">
        <v>215</v>
      </c>
      <c r="C54" s="8"/>
      <c r="D54" s="50"/>
      <c r="E54" s="8"/>
      <c r="F54" s="50"/>
      <c r="G54" s="8"/>
      <c r="H54" s="50"/>
      <c r="I54" s="8"/>
      <c r="J54" s="50"/>
      <c r="K54" s="8"/>
      <c r="L54" s="50"/>
      <c r="M54" s="8"/>
      <c r="N54" s="50"/>
      <c r="O54" s="8"/>
    </row>
    <row r="55" spans="1:15" ht="25.5" x14ac:dyDescent="0.2">
      <c r="A55" s="93"/>
      <c r="B55" s="96" t="s">
        <v>875</v>
      </c>
      <c r="C55" s="13"/>
      <c r="D55" s="50"/>
      <c r="E55" s="13"/>
      <c r="F55" s="50"/>
      <c r="G55" s="13"/>
      <c r="H55" s="50"/>
      <c r="I55" s="13"/>
      <c r="J55" s="50"/>
      <c r="K55" s="13"/>
      <c r="L55" s="50"/>
      <c r="M55" s="13"/>
      <c r="N55" s="50"/>
      <c r="O55" s="8"/>
    </row>
    <row r="56" spans="1:15" ht="25.5" x14ac:dyDescent="0.2">
      <c r="A56" s="93"/>
      <c r="B56" s="96" t="s">
        <v>876</v>
      </c>
      <c r="C56" s="8"/>
      <c r="D56" s="31"/>
      <c r="E56" s="8"/>
      <c r="F56" s="31"/>
      <c r="G56" s="8"/>
      <c r="H56" s="31"/>
      <c r="I56" s="8"/>
      <c r="J56" s="31"/>
      <c r="K56" s="8"/>
      <c r="L56" s="31"/>
      <c r="M56" s="8"/>
      <c r="N56" s="31"/>
      <c r="O56" s="8"/>
    </row>
    <row r="57" spans="1:15" ht="25.5" x14ac:dyDescent="0.2">
      <c r="A57" s="93"/>
      <c r="B57" s="96" t="s">
        <v>877</v>
      </c>
      <c r="C57" s="13"/>
      <c r="D57" s="50"/>
      <c r="E57" s="13"/>
      <c r="F57" s="50"/>
      <c r="G57" s="13"/>
      <c r="H57" s="50"/>
      <c r="I57" s="13"/>
      <c r="J57" s="50"/>
      <c r="K57" s="13"/>
      <c r="L57" s="50"/>
      <c r="M57" s="13"/>
      <c r="N57" s="50"/>
      <c r="O57" s="8"/>
    </row>
    <row r="58" spans="1:15" ht="38.25" x14ac:dyDescent="0.2">
      <c r="A58" s="93"/>
      <c r="B58" s="96" t="s">
        <v>878</v>
      </c>
      <c r="C58" s="8"/>
      <c r="D58" s="50"/>
      <c r="E58" s="8"/>
      <c r="F58" s="50"/>
      <c r="G58" s="8"/>
      <c r="H58" s="50"/>
      <c r="I58" s="8"/>
      <c r="J58" s="50"/>
      <c r="K58" s="8"/>
      <c r="L58" s="50"/>
      <c r="M58" s="8"/>
      <c r="N58" s="50"/>
      <c r="O58" s="8"/>
    </row>
    <row r="59" spans="1:15" ht="25.5" x14ac:dyDescent="0.2">
      <c r="A59" s="93"/>
      <c r="B59" s="96" t="s">
        <v>218</v>
      </c>
      <c r="C59" s="8"/>
      <c r="D59" s="50"/>
      <c r="E59" s="8"/>
      <c r="F59" s="50"/>
      <c r="G59" s="8"/>
      <c r="H59" s="50"/>
      <c r="I59" s="8"/>
      <c r="J59" s="50"/>
      <c r="K59" s="8"/>
      <c r="L59" s="50"/>
      <c r="M59" s="8"/>
      <c r="N59" s="50"/>
      <c r="O59" s="8"/>
    </row>
    <row r="60" spans="1:15" x14ac:dyDescent="0.2">
      <c r="A60" s="88" t="s">
        <v>879</v>
      </c>
      <c r="B60" s="96"/>
      <c r="C60" s="20"/>
      <c r="D60" s="36">
        <f>SUM(C61:C69)/(COUNTIF(C61:C69,"&gt;0")+0.00000001)</f>
        <v>0</v>
      </c>
      <c r="E60" s="20"/>
      <c r="F60" s="36">
        <f>SUM(E61:E69)/(COUNTIF(E61:E69,"&gt;0")+0.00000001)</f>
        <v>0</v>
      </c>
      <c r="G60" s="20"/>
      <c r="H60" s="36">
        <f>SUM(G61:G69)/(COUNTIF(G61:G69,"&gt;0")+0.00000001)</f>
        <v>0</v>
      </c>
      <c r="I60" s="20"/>
      <c r="J60" s="36">
        <f>SUM(I61:I69)/(COUNTIF(I61:I69,"&gt;0")+0.00000001)</f>
        <v>0</v>
      </c>
      <c r="K60" s="20"/>
      <c r="L60" s="36">
        <f>SUM(K61:K69)/(COUNTIF(K61:K69,"&gt;0")+0.00000001)</f>
        <v>0</v>
      </c>
      <c r="M60" s="20"/>
      <c r="N60" s="36">
        <f>SUM(M61:M69)/(COUNTIF(M61:M69,"&gt;0")+0.00000001)</f>
        <v>0</v>
      </c>
      <c r="O60" s="8"/>
    </row>
    <row r="61" spans="1:15" ht="12.75" customHeight="1" x14ac:dyDescent="0.2">
      <c r="A61" s="88"/>
      <c r="B61" s="96" t="s">
        <v>220</v>
      </c>
      <c r="C61" s="13"/>
      <c r="D61" s="50"/>
      <c r="E61" s="13"/>
      <c r="F61" s="50"/>
      <c r="G61" s="13"/>
      <c r="H61" s="50"/>
      <c r="I61" s="13"/>
      <c r="J61" s="50"/>
      <c r="K61" s="13"/>
      <c r="L61" s="50"/>
      <c r="M61" s="13"/>
      <c r="N61" s="50"/>
      <c r="O61" s="8"/>
    </row>
    <row r="62" spans="1:15" ht="25.5" x14ac:dyDescent="0.2">
      <c r="A62" s="88"/>
      <c r="B62" s="96" t="s">
        <v>221</v>
      </c>
      <c r="C62" s="8"/>
      <c r="D62" s="50"/>
      <c r="E62" s="8"/>
      <c r="F62" s="50"/>
      <c r="G62" s="8"/>
      <c r="H62" s="50"/>
      <c r="I62" s="8"/>
      <c r="J62" s="50"/>
      <c r="K62" s="8"/>
      <c r="L62" s="50"/>
      <c r="M62" s="8"/>
      <c r="N62" s="50"/>
      <c r="O62" s="8"/>
    </row>
    <row r="63" spans="1:15" ht="51" x14ac:dyDescent="0.2">
      <c r="A63" s="88"/>
      <c r="B63" s="96" t="s">
        <v>880</v>
      </c>
      <c r="C63" s="13"/>
      <c r="D63" s="50"/>
      <c r="E63" s="13"/>
      <c r="F63" s="50"/>
      <c r="G63" s="13"/>
      <c r="H63" s="50"/>
      <c r="I63" s="13"/>
      <c r="J63" s="50"/>
      <c r="K63" s="13"/>
      <c r="L63" s="50"/>
      <c r="M63" s="13"/>
      <c r="N63" s="50"/>
      <c r="O63" s="8"/>
    </row>
    <row r="64" spans="1:15" ht="25.5" x14ac:dyDescent="0.2">
      <c r="A64" s="93"/>
      <c r="B64" s="98" t="s">
        <v>705</v>
      </c>
      <c r="C64" s="8"/>
      <c r="D64" s="31"/>
      <c r="E64" s="8"/>
      <c r="F64" s="31"/>
      <c r="G64" s="8"/>
      <c r="H64" s="31"/>
      <c r="I64" s="8"/>
      <c r="J64" s="31"/>
      <c r="K64" s="8"/>
      <c r="L64" s="31"/>
      <c r="M64" s="8"/>
      <c r="N64" s="31"/>
      <c r="O64" s="8"/>
    </row>
    <row r="65" spans="1:15" ht="25.5" x14ac:dyDescent="0.2">
      <c r="A65" s="93"/>
      <c r="B65" s="99" t="s">
        <v>881</v>
      </c>
      <c r="C65" s="13"/>
      <c r="D65" s="50"/>
      <c r="E65" s="13"/>
      <c r="F65" s="50"/>
      <c r="G65" s="13"/>
      <c r="H65" s="50"/>
      <c r="I65" s="13"/>
      <c r="J65" s="50"/>
      <c r="K65" s="13"/>
      <c r="L65" s="50"/>
      <c r="M65" s="13"/>
      <c r="N65" s="50"/>
      <c r="O65" s="8"/>
    </row>
    <row r="66" spans="1:15" ht="25.5" x14ac:dyDescent="0.2">
      <c r="A66" s="93"/>
      <c r="B66" s="95" t="s">
        <v>882</v>
      </c>
      <c r="C66" s="8"/>
      <c r="D66" s="50"/>
      <c r="E66" s="8"/>
      <c r="F66" s="50"/>
      <c r="G66" s="8"/>
      <c r="H66" s="50"/>
      <c r="I66" s="8"/>
      <c r="J66" s="50"/>
      <c r="K66" s="8"/>
      <c r="L66" s="50"/>
      <c r="M66" s="8"/>
      <c r="N66" s="50"/>
      <c r="O66" s="8"/>
    </row>
    <row r="67" spans="1:15" x14ac:dyDescent="0.2">
      <c r="A67" s="88"/>
      <c r="B67" s="96" t="s">
        <v>883</v>
      </c>
      <c r="C67" s="13"/>
      <c r="D67" s="50"/>
      <c r="E67" s="13"/>
      <c r="F67" s="50"/>
      <c r="G67" s="13"/>
      <c r="H67" s="50"/>
      <c r="I67" s="13"/>
      <c r="J67" s="50"/>
      <c r="K67" s="13"/>
      <c r="L67" s="50"/>
      <c r="M67" s="13"/>
      <c r="N67" s="50"/>
      <c r="O67" s="8"/>
    </row>
    <row r="68" spans="1:15" x14ac:dyDescent="0.2">
      <c r="A68" s="88"/>
      <c r="B68" s="96" t="s">
        <v>222</v>
      </c>
      <c r="C68" s="8"/>
      <c r="D68" s="50"/>
      <c r="E68" s="8"/>
      <c r="F68" s="50"/>
      <c r="G68" s="8"/>
      <c r="H68" s="50"/>
      <c r="I68" s="8"/>
      <c r="J68" s="50"/>
      <c r="K68" s="8"/>
      <c r="L68" s="50"/>
      <c r="M68" s="8"/>
      <c r="N68" s="50"/>
      <c r="O68" s="8"/>
    </row>
    <row r="69" spans="1:15" x14ac:dyDescent="0.2">
      <c r="A69" s="88"/>
      <c r="B69" s="96" t="s">
        <v>223</v>
      </c>
      <c r="C69" s="8"/>
      <c r="D69" s="50"/>
      <c r="E69" s="8"/>
      <c r="F69" s="50"/>
      <c r="G69" s="8"/>
      <c r="H69" s="50"/>
      <c r="I69" s="8"/>
      <c r="J69" s="50"/>
      <c r="K69" s="8"/>
      <c r="L69" s="50"/>
      <c r="M69" s="8"/>
      <c r="N69" s="50"/>
      <c r="O69" s="8"/>
    </row>
    <row r="70" spans="1:15" x14ac:dyDescent="0.2">
      <c r="A70" s="88" t="s">
        <v>884</v>
      </c>
      <c r="B70" s="96"/>
      <c r="C70" s="20"/>
      <c r="D70" s="36">
        <f>SUM(C71:C73)/(COUNTIF(C71:C73,"&gt;0")+0.00000001)</f>
        <v>0</v>
      </c>
      <c r="E70" s="20"/>
      <c r="F70" s="36">
        <f>SUM(E71:E73)/(COUNTIF(E71:E73,"&gt;0")+0.00000001)</f>
        <v>0</v>
      </c>
      <c r="G70" s="20"/>
      <c r="H70" s="36">
        <f>SUM(G71:G73)/(COUNTIF(G71:G73,"&gt;0")+0.00000001)</f>
        <v>0</v>
      </c>
      <c r="I70" s="20"/>
      <c r="J70" s="36">
        <f>SUM(I71:I73)/(COUNTIF(I71:I73,"&gt;0")+0.00000001)</f>
        <v>0</v>
      </c>
      <c r="K70" s="20"/>
      <c r="L70" s="36">
        <f>SUM(K71:K73)/(COUNTIF(K71:K73,"&gt;0")+0.00000001)</f>
        <v>0</v>
      </c>
      <c r="M70" s="20"/>
      <c r="N70" s="36">
        <f>SUM(M71:M73)/(COUNTIF(M71:M73,"&gt;0")+0.00000001)</f>
        <v>0</v>
      </c>
      <c r="O70" s="8"/>
    </row>
    <row r="71" spans="1:15" ht="25.5" x14ac:dyDescent="0.2">
      <c r="A71" s="88"/>
      <c r="B71" s="96" t="s">
        <v>885</v>
      </c>
      <c r="C71" s="13"/>
      <c r="D71" s="31"/>
      <c r="E71" s="13"/>
      <c r="F71" s="31"/>
      <c r="G71" s="13"/>
      <c r="H71" s="31"/>
      <c r="I71" s="13"/>
      <c r="J71" s="31"/>
      <c r="K71" s="13"/>
      <c r="L71" s="31"/>
      <c r="M71" s="13"/>
      <c r="N71" s="31"/>
      <c r="O71" s="8"/>
    </row>
    <row r="72" spans="1:15" x14ac:dyDescent="0.2">
      <c r="A72" s="88"/>
      <c r="B72" s="96" t="s">
        <v>224</v>
      </c>
      <c r="C72" s="8"/>
      <c r="D72" s="50"/>
      <c r="E72" s="8"/>
      <c r="F72" s="50"/>
      <c r="G72" s="8"/>
      <c r="H72" s="50"/>
      <c r="I72" s="8"/>
      <c r="J72" s="50"/>
      <c r="K72" s="8"/>
      <c r="L72" s="50"/>
      <c r="M72" s="8"/>
      <c r="N72" s="50"/>
      <c r="O72" s="8"/>
    </row>
    <row r="73" spans="1:15" ht="25.5" x14ac:dyDescent="0.2">
      <c r="A73" s="88"/>
      <c r="B73" s="96" t="s">
        <v>886</v>
      </c>
      <c r="C73" s="8"/>
      <c r="D73" s="50"/>
      <c r="E73" s="8"/>
      <c r="F73" s="50"/>
      <c r="G73" s="8"/>
      <c r="H73" s="50"/>
      <c r="I73" s="8"/>
      <c r="J73" s="50"/>
      <c r="K73" s="8"/>
      <c r="L73" s="50"/>
      <c r="M73" s="8"/>
      <c r="N73" s="50"/>
      <c r="O73" s="8"/>
    </row>
    <row r="74" spans="1:15" x14ac:dyDescent="0.2">
      <c r="A74" s="88" t="s">
        <v>887</v>
      </c>
      <c r="B74" s="96"/>
      <c r="C74" s="20"/>
      <c r="D74" s="36">
        <f>SUM(C75:C91)/(COUNTIF(C75:C91,"&gt;0")+0.00000001)</f>
        <v>0</v>
      </c>
      <c r="E74" s="20"/>
      <c r="F74" s="36">
        <f>SUM(E75:E91)/(COUNTIF(E75:E91,"&gt;0")+0.00000001)</f>
        <v>0</v>
      </c>
      <c r="G74" s="20"/>
      <c r="H74" s="36">
        <f>SUM(G75:G91)/(COUNTIF(G75:G91,"&gt;0")+0.00000001)</f>
        <v>0</v>
      </c>
      <c r="I74" s="20"/>
      <c r="J74" s="36">
        <f>SUM(I75:I91)/(COUNTIF(I75:I91,"&gt;0")+0.00000001)</f>
        <v>0</v>
      </c>
      <c r="K74" s="20"/>
      <c r="L74" s="36">
        <f>SUM(K75:K91)/(COUNTIF(K75:K91,"&gt;0")+0.00000001)</f>
        <v>0</v>
      </c>
      <c r="M74" s="20"/>
      <c r="N74" s="36">
        <f>SUM(M75:M91)/(COUNTIF(M75:M91,"&gt;0")+0.00000001)</f>
        <v>0</v>
      </c>
      <c r="O74" s="8"/>
    </row>
    <row r="75" spans="1:15" ht="11.25" customHeight="1" x14ac:dyDescent="0.2">
      <c r="A75" s="88"/>
      <c r="B75" s="96" t="s">
        <v>225</v>
      </c>
      <c r="C75" s="13"/>
      <c r="D75" s="50"/>
      <c r="E75" s="13"/>
      <c r="F75" s="50"/>
      <c r="G75" s="13"/>
      <c r="H75" s="50"/>
      <c r="I75" s="13"/>
      <c r="J75" s="50"/>
      <c r="K75" s="13"/>
      <c r="L75" s="50"/>
      <c r="M75" s="13"/>
      <c r="N75" s="50"/>
      <c r="O75" s="8"/>
    </row>
    <row r="76" spans="1:15" ht="25.5" x14ac:dyDescent="0.2">
      <c r="A76" s="88"/>
      <c r="B76" s="96" t="s">
        <v>888</v>
      </c>
      <c r="C76" s="8"/>
      <c r="D76" s="50"/>
      <c r="E76" s="8"/>
      <c r="F76" s="50"/>
      <c r="G76" s="8"/>
      <c r="H76" s="50"/>
      <c r="I76" s="8"/>
      <c r="J76" s="50"/>
      <c r="K76" s="8"/>
      <c r="L76" s="50"/>
      <c r="M76" s="8"/>
      <c r="N76" s="50"/>
      <c r="O76" s="8"/>
    </row>
    <row r="77" spans="1:15" ht="38.25" x14ac:dyDescent="0.2">
      <c r="A77" s="88"/>
      <c r="B77" s="96" t="s">
        <v>889</v>
      </c>
      <c r="C77" s="13"/>
      <c r="D77" s="50"/>
      <c r="E77" s="13"/>
      <c r="F77" s="50"/>
      <c r="G77" s="13"/>
      <c r="H77" s="50"/>
      <c r="I77" s="13"/>
      <c r="J77" s="50"/>
      <c r="K77" s="13"/>
      <c r="L77" s="50"/>
      <c r="M77" s="13"/>
      <c r="N77" s="50"/>
      <c r="O77" s="8"/>
    </row>
    <row r="78" spans="1:15" ht="25.5" x14ac:dyDescent="0.2">
      <c r="A78" s="88"/>
      <c r="B78" s="96" t="s">
        <v>890</v>
      </c>
      <c r="C78" s="8"/>
      <c r="D78" s="50"/>
      <c r="E78" s="8"/>
      <c r="F78" s="50"/>
      <c r="G78" s="8"/>
      <c r="H78" s="50"/>
      <c r="I78" s="8"/>
      <c r="J78" s="50"/>
      <c r="K78" s="8"/>
      <c r="L78" s="50"/>
      <c r="M78" s="8"/>
      <c r="N78" s="50"/>
      <c r="O78" s="8"/>
    </row>
    <row r="79" spans="1:15" ht="27" customHeight="1" x14ac:dyDescent="0.2">
      <c r="A79" s="88"/>
      <c r="B79" s="96" t="s">
        <v>891</v>
      </c>
      <c r="C79" s="8"/>
      <c r="D79" s="50"/>
      <c r="E79" s="8"/>
      <c r="F79" s="50"/>
      <c r="G79" s="8"/>
      <c r="H79" s="50"/>
      <c r="I79" s="8"/>
      <c r="J79" s="50"/>
      <c r="K79" s="8"/>
      <c r="L79" s="50"/>
      <c r="M79" s="8"/>
      <c r="N79" s="50"/>
      <c r="O79" s="8"/>
    </row>
    <row r="80" spans="1:15" x14ac:dyDescent="0.2">
      <c r="A80" s="88"/>
      <c r="B80" s="96" t="s">
        <v>226</v>
      </c>
      <c r="C80" s="13"/>
      <c r="D80" s="50"/>
      <c r="E80" s="13"/>
      <c r="F80" s="50"/>
      <c r="G80" s="13"/>
      <c r="H80" s="50"/>
      <c r="I80" s="13"/>
      <c r="J80" s="50"/>
      <c r="K80" s="13"/>
      <c r="L80" s="50"/>
      <c r="M80" s="13"/>
      <c r="N80" s="50"/>
      <c r="O80" s="8"/>
    </row>
    <row r="81" spans="1:15" x14ac:dyDescent="0.2">
      <c r="A81" s="88"/>
      <c r="B81" s="96" t="s">
        <v>227</v>
      </c>
      <c r="C81" s="8"/>
      <c r="D81" s="50"/>
      <c r="E81" s="8"/>
      <c r="F81" s="50"/>
      <c r="G81" s="8"/>
      <c r="H81" s="50"/>
      <c r="I81" s="8"/>
      <c r="J81" s="50"/>
      <c r="K81" s="8"/>
      <c r="L81" s="50"/>
      <c r="M81" s="8"/>
      <c r="N81" s="50"/>
      <c r="O81" s="8"/>
    </row>
    <row r="82" spans="1:15" x14ac:dyDescent="0.2">
      <c r="A82" s="88"/>
      <c r="B82" s="96" t="s">
        <v>228</v>
      </c>
      <c r="C82" s="13"/>
      <c r="D82" s="50"/>
      <c r="E82" s="13"/>
      <c r="F82" s="50"/>
      <c r="G82" s="13"/>
      <c r="H82" s="50"/>
      <c r="I82" s="13"/>
      <c r="J82" s="50"/>
      <c r="K82" s="13"/>
      <c r="L82" s="50"/>
      <c r="M82" s="13"/>
      <c r="N82" s="50"/>
      <c r="O82" s="8"/>
    </row>
    <row r="83" spans="1:15" x14ac:dyDescent="0.2">
      <c r="A83" s="88"/>
      <c r="B83" s="96" t="s">
        <v>229</v>
      </c>
      <c r="C83" s="8"/>
      <c r="D83" s="50"/>
      <c r="E83" s="8"/>
      <c r="F83" s="50"/>
      <c r="G83" s="8"/>
      <c r="H83" s="50"/>
      <c r="I83" s="8"/>
      <c r="J83" s="50"/>
      <c r="K83" s="8"/>
      <c r="L83" s="50"/>
      <c r="M83" s="8"/>
      <c r="N83" s="50"/>
      <c r="O83" s="8"/>
    </row>
    <row r="84" spans="1:15" x14ac:dyDescent="0.2">
      <c r="A84" s="88"/>
      <c r="B84" s="96" t="s">
        <v>230</v>
      </c>
      <c r="C84" s="8"/>
      <c r="D84" s="50"/>
      <c r="E84" s="8"/>
      <c r="F84" s="50"/>
      <c r="G84" s="8"/>
      <c r="H84" s="50"/>
      <c r="I84" s="8"/>
      <c r="J84" s="50"/>
      <c r="K84" s="8"/>
      <c r="L84" s="50"/>
      <c r="M84" s="8"/>
      <c r="N84" s="50"/>
      <c r="O84" s="8"/>
    </row>
    <row r="85" spans="1:15" ht="51" x14ac:dyDescent="0.2">
      <c r="A85" s="88"/>
      <c r="B85" s="96" t="s">
        <v>892</v>
      </c>
      <c r="C85" s="13"/>
      <c r="D85" s="50"/>
      <c r="E85" s="13"/>
      <c r="F85" s="50"/>
      <c r="G85" s="13"/>
      <c r="H85" s="50"/>
      <c r="I85" s="13"/>
      <c r="J85" s="50"/>
      <c r="K85" s="13"/>
      <c r="L85" s="50"/>
      <c r="M85" s="13"/>
      <c r="N85" s="50"/>
      <c r="O85" s="8"/>
    </row>
    <row r="86" spans="1:15" ht="15" customHeight="1" x14ac:dyDescent="0.2">
      <c r="A86" s="88"/>
      <c r="B86" s="96" t="s">
        <v>231</v>
      </c>
      <c r="C86" s="8"/>
      <c r="D86" s="50"/>
      <c r="E86" s="8"/>
      <c r="F86" s="50"/>
      <c r="G86" s="8"/>
      <c r="H86" s="50"/>
      <c r="I86" s="8"/>
      <c r="J86" s="50"/>
      <c r="K86" s="8"/>
      <c r="L86" s="50"/>
      <c r="M86" s="8"/>
      <c r="N86" s="50"/>
      <c r="O86" s="8"/>
    </row>
    <row r="87" spans="1:15" ht="25.5" x14ac:dyDescent="0.2">
      <c r="A87" s="93"/>
      <c r="B87" s="96" t="s">
        <v>893</v>
      </c>
      <c r="C87" s="13"/>
      <c r="D87" s="50"/>
      <c r="E87" s="13"/>
      <c r="F87" s="50"/>
      <c r="G87" s="13"/>
      <c r="H87" s="50"/>
      <c r="I87" s="13"/>
      <c r="J87" s="50"/>
      <c r="K87" s="13"/>
      <c r="L87" s="50"/>
      <c r="M87" s="13"/>
      <c r="N87" s="50"/>
      <c r="O87" s="8"/>
    </row>
    <row r="88" spans="1:15" ht="25.5" x14ac:dyDescent="0.2">
      <c r="A88" s="88"/>
      <c r="B88" s="96" t="s">
        <v>894</v>
      </c>
      <c r="C88" s="8"/>
      <c r="D88" s="31"/>
      <c r="E88" s="8"/>
      <c r="F88" s="31"/>
      <c r="G88" s="8"/>
      <c r="H88" s="31"/>
      <c r="I88" s="8"/>
      <c r="J88" s="31"/>
      <c r="K88" s="8"/>
      <c r="L88" s="31"/>
      <c r="M88" s="8"/>
      <c r="N88" s="31"/>
      <c r="O88" s="8"/>
    </row>
    <row r="89" spans="1:15" ht="25.5" x14ac:dyDescent="0.2">
      <c r="A89" s="88"/>
      <c r="B89" s="96" t="s">
        <v>895</v>
      </c>
      <c r="C89" s="13"/>
      <c r="D89" s="50"/>
      <c r="E89" s="13"/>
      <c r="F89" s="50"/>
      <c r="G89" s="13"/>
      <c r="H89" s="50"/>
      <c r="I89" s="13"/>
      <c r="J89" s="50"/>
      <c r="K89" s="13"/>
      <c r="L89" s="50"/>
      <c r="M89" s="13"/>
      <c r="N89" s="50"/>
      <c r="O89" s="8"/>
    </row>
    <row r="90" spans="1:15" ht="25.5" x14ac:dyDescent="0.2">
      <c r="A90" s="88"/>
      <c r="B90" s="96" t="s">
        <v>896</v>
      </c>
      <c r="C90" s="8"/>
      <c r="D90" s="50"/>
      <c r="E90" s="8"/>
      <c r="F90" s="50"/>
      <c r="G90" s="8"/>
      <c r="H90" s="50"/>
      <c r="I90" s="8"/>
      <c r="J90" s="50"/>
      <c r="K90" s="8"/>
      <c r="L90" s="50"/>
      <c r="M90" s="8"/>
      <c r="N90" s="50"/>
      <c r="O90" s="8"/>
    </row>
    <row r="91" spans="1:15" ht="27" customHeight="1" x14ac:dyDescent="0.2">
      <c r="A91" s="93"/>
      <c r="B91" s="96" t="s">
        <v>232</v>
      </c>
      <c r="C91" s="8"/>
      <c r="D91" s="50"/>
      <c r="E91" s="8"/>
      <c r="F91" s="50"/>
      <c r="G91" s="8"/>
      <c r="H91" s="50"/>
      <c r="I91" s="8"/>
      <c r="J91" s="50"/>
      <c r="K91" s="8"/>
      <c r="L91" s="50"/>
      <c r="M91" s="8"/>
      <c r="N91" s="50"/>
      <c r="O91" s="8"/>
    </row>
    <row r="92" spans="1:15" x14ac:dyDescent="0.2">
      <c r="A92" s="88" t="s">
        <v>909</v>
      </c>
      <c r="B92" s="96"/>
      <c r="C92" s="20"/>
      <c r="D92" s="36">
        <f>SUM(C93:C113)/(COUNTIF(C93:C113,"&gt;0")+0.00000001)</f>
        <v>0</v>
      </c>
      <c r="E92" s="20"/>
      <c r="F92" s="36">
        <f>SUM(E93:E113)/(COUNTIF(E93:E113,"&gt;0")+0.00000001)</f>
        <v>0</v>
      </c>
      <c r="G92" s="20"/>
      <c r="H92" s="36">
        <f>SUM(G93:G113)/(COUNTIF(G93:G113,"&gt;0")+0.00000001)</f>
        <v>0</v>
      </c>
      <c r="I92" s="20"/>
      <c r="J92" s="36">
        <f>SUM(I93:I113)/(COUNTIF(I93:I113,"&gt;0")+0.00000001)</f>
        <v>0</v>
      </c>
      <c r="K92" s="20"/>
      <c r="L92" s="36">
        <f>SUM(K93:K113)/(COUNTIF(K93:K113,"&gt;0")+0.00000001)</f>
        <v>0</v>
      </c>
      <c r="M92" s="20"/>
      <c r="N92" s="36">
        <f>SUM(M93:M113)/(COUNTIF(M93:M113,"&gt;0")+0.00000001)</f>
        <v>0</v>
      </c>
      <c r="O92" s="8"/>
    </row>
    <row r="93" spans="1:15" ht="25.5" x14ac:dyDescent="0.2">
      <c r="A93" s="88"/>
      <c r="B93" s="96" t="s">
        <v>233</v>
      </c>
      <c r="C93" s="13"/>
      <c r="D93" s="50"/>
      <c r="E93" s="13"/>
      <c r="F93" s="50"/>
      <c r="G93" s="13"/>
      <c r="H93" s="50"/>
      <c r="I93" s="13"/>
      <c r="J93" s="50"/>
      <c r="K93" s="13"/>
      <c r="L93" s="50"/>
      <c r="M93" s="13"/>
      <c r="N93" s="50"/>
      <c r="O93" s="8"/>
    </row>
    <row r="94" spans="1:15" ht="25.5" x14ac:dyDescent="0.2">
      <c r="A94" s="88"/>
      <c r="B94" s="96" t="s">
        <v>897</v>
      </c>
      <c r="C94" s="8"/>
      <c r="D94" s="50"/>
      <c r="E94" s="8"/>
      <c r="F94" s="50"/>
      <c r="G94" s="8"/>
      <c r="H94" s="50"/>
      <c r="I94" s="8"/>
      <c r="J94" s="50"/>
      <c r="K94" s="8"/>
      <c r="L94" s="50"/>
      <c r="M94" s="8"/>
      <c r="N94" s="50"/>
      <c r="O94" s="8"/>
    </row>
    <row r="95" spans="1:15" x14ac:dyDescent="0.2">
      <c r="A95" s="88"/>
      <c r="B95" s="96" t="s">
        <v>234</v>
      </c>
      <c r="C95" s="13"/>
      <c r="D95" s="50"/>
      <c r="E95" s="13"/>
      <c r="F95" s="50"/>
      <c r="G95" s="13"/>
      <c r="H95" s="50"/>
      <c r="I95" s="13"/>
      <c r="J95" s="50"/>
      <c r="K95" s="13"/>
      <c r="L95" s="50"/>
      <c r="M95" s="13"/>
      <c r="N95" s="50"/>
      <c r="O95" s="8"/>
    </row>
    <row r="96" spans="1:15" x14ac:dyDescent="0.2">
      <c r="A96" s="88"/>
      <c r="B96" s="96" t="s">
        <v>235</v>
      </c>
      <c r="C96" s="8"/>
      <c r="D96" s="50"/>
      <c r="E96" s="8"/>
      <c r="F96" s="50"/>
      <c r="G96" s="8"/>
      <c r="H96" s="50"/>
      <c r="I96" s="8"/>
      <c r="J96" s="50"/>
      <c r="K96" s="8"/>
      <c r="L96" s="50"/>
      <c r="M96" s="8"/>
      <c r="N96" s="50"/>
      <c r="O96" s="8"/>
    </row>
    <row r="97" spans="1:15" x14ac:dyDescent="0.2">
      <c r="A97" s="88"/>
      <c r="B97" s="96" t="s">
        <v>236</v>
      </c>
      <c r="C97" s="8"/>
      <c r="D97" s="50"/>
      <c r="E97" s="8"/>
      <c r="F97" s="50"/>
      <c r="G97" s="8"/>
      <c r="H97" s="50"/>
      <c r="I97" s="8"/>
      <c r="J97" s="50"/>
      <c r="K97" s="8"/>
      <c r="L97" s="50"/>
      <c r="M97" s="8"/>
      <c r="N97" s="50"/>
      <c r="O97" s="8"/>
    </row>
    <row r="98" spans="1:15" ht="25.5" x14ac:dyDescent="0.2">
      <c r="A98" s="88"/>
      <c r="B98" s="96" t="s">
        <v>898</v>
      </c>
      <c r="C98" s="13"/>
      <c r="D98" s="50"/>
      <c r="E98" s="13"/>
      <c r="F98" s="50"/>
      <c r="G98" s="13"/>
      <c r="H98" s="50"/>
      <c r="I98" s="13"/>
      <c r="J98" s="50"/>
      <c r="K98" s="13"/>
      <c r="L98" s="50"/>
      <c r="M98" s="13"/>
      <c r="N98" s="50"/>
      <c r="O98" s="8"/>
    </row>
    <row r="99" spans="1:15" x14ac:dyDescent="0.2">
      <c r="A99" s="93"/>
      <c r="B99" s="96" t="s">
        <v>899</v>
      </c>
      <c r="C99" s="8"/>
      <c r="D99" s="50"/>
      <c r="E99" s="8"/>
      <c r="F99" s="50"/>
      <c r="G99" s="8"/>
      <c r="H99" s="50"/>
      <c r="I99" s="8"/>
      <c r="J99" s="50"/>
      <c r="K99" s="8"/>
      <c r="L99" s="50"/>
      <c r="M99" s="8"/>
      <c r="N99" s="50"/>
      <c r="O99" s="8"/>
    </row>
    <row r="100" spans="1:15" ht="25.5" x14ac:dyDescent="0.2">
      <c r="A100" s="93"/>
      <c r="B100" s="96" t="s">
        <v>900</v>
      </c>
      <c r="C100" s="13"/>
      <c r="D100" s="50"/>
      <c r="E100" s="13"/>
      <c r="F100" s="50"/>
      <c r="G100" s="13"/>
      <c r="H100" s="50"/>
      <c r="I100" s="13"/>
      <c r="J100" s="50"/>
      <c r="K100" s="13"/>
      <c r="L100" s="50"/>
      <c r="M100" s="13"/>
      <c r="N100" s="50"/>
      <c r="O100" s="8"/>
    </row>
    <row r="101" spans="1:15" ht="25.5" x14ac:dyDescent="0.2">
      <c r="A101" s="93"/>
      <c r="B101" s="96" t="s">
        <v>901</v>
      </c>
      <c r="C101" s="8"/>
      <c r="D101" s="50"/>
      <c r="E101" s="8"/>
      <c r="F101" s="50"/>
      <c r="G101" s="8"/>
      <c r="H101" s="50"/>
      <c r="I101" s="8"/>
      <c r="J101" s="50"/>
      <c r="K101" s="8"/>
      <c r="L101" s="50"/>
      <c r="M101" s="8"/>
      <c r="N101" s="50"/>
      <c r="O101" s="8"/>
    </row>
    <row r="102" spans="1:15" ht="25.5" x14ac:dyDescent="0.2">
      <c r="A102" s="88"/>
      <c r="B102" s="96" t="s">
        <v>237</v>
      </c>
      <c r="C102" s="8"/>
      <c r="D102" s="50"/>
      <c r="E102" s="8"/>
      <c r="F102" s="50"/>
      <c r="G102" s="8"/>
      <c r="H102" s="50"/>
      <c r="I102" s="8"/>
      <c r="J102" s="50"/>
      <c r="K102" s="8"/>
      <c r="L102" s="50"/>
      <c r="M102" s="8"/>
      <c r="N102" s="50"/>
      <c r="O102" s="8"/>
    </row>
    <row r="103" spans="1:15" x14ac:dyDescent="0.2">
      <c r="A103" s="93"/>
      <c r="B103" s="93" t="s">
        <v>902</v>
      </c>
      <c r="C103" s="13"/>
      <c r="D103" s="50"/>
      <c r="E103" s="13"/>
      <c r="F103" s="50"/>
      <c r="G103" s="13"/>
      <c r="H103" s="50"/>
      <c r="I103" s="13"/>
      <c r="J103" s="50"/>
      <c r="K103" s="13"/>
      <c r="L103" s="50"/>
      <c r="M103" s="13"/>
      <c r="N103" s="50"/>
      <c r="O103" s="8"/>
    </row>
    <row r="104" spans="1:15" x14ac:dyDescent="0.2">
      <c r="A104" s="93"/>
      <c r="B104" s="93" t="s">
        <v>903</v>
      </c>
      <c r="C104" s="8"/>
      <c r="D104" s="50"/>
      <c r="E104" s="8"/>
      <c r="F104" s="50"/>
      <c r="G104" s="8"/>
      <c r="H104" s="50"/>
      <c r="I104" s="8"/>
      <c r="J104" s="50"/>
      <c r="K104" s="8"/>
      <c r="L104" s="50"/>
      <c r="M104" s="8"/>
      <c r="N104" s="50"/>
      <c r="O104" s="8"/>
    </row>
    <row r="105" spans="1:15" ht="25.5" x14ac:dyDescent="0.2">
      <c r="A105" s="88"/>
      <c r="B105" s="96" t="s">
        <v>904</v>
      </c>
      <c r="C105" s="13"/>
      <c r="D105" s="50"/>
      <c r="E105" s="13"/>
      <c r="F105" s="50"/>
      <c r="G105" s="13"/>
      <c r="H105" s="50"/>
      <c r="I105" s="13"/>
      <c r="J105" s="50"/>
      <c r="K105" s="13"/>
      <c r="L105" s="50"/>
      <c r="M105" s="13"/>
      <c r="N105" s="50"/>
      <c r="O105" s="8"/>
    </row>
    <row r="106" spans="1:15" x14ac:dyDescent="0.2">
      <c r="A106" s="93"/>
      <c r="B106" s="93" t="s">
        <v>905</v>
      </c>
      <c r="C106" s="8"/>
      <c r="D106" s="50"/>
      <c r="E106" s="8"/>
      <c r="F106" s="50"/>
      <c r="G106" s="8"/>
      <c r="H106" s="50"/>
      <c r="I106" s="8"/>
      <c r="J106" s="50"/>
      <c r="K106" s="8"/>
      <c r="L106" s="50"/>
      <c r="M106" s="8"/>
      <c r="N106" s="50"/>
      <c r="O106" s="8"/>
    </row>
    <row r="107" spans="1:15" x14ac:dyDescent="0.2">
      <c r="A107" s="93"/>
      <c r="B107" s="93" t="s">
        <v>906</v>
      </c>
      <c r="C107" s="8"/>
      <c r="D107" s="50"/>
      <c r="E107" s="8"/>
      <c r="F107" s="50"/>
      <c r="G107" s="8"/>
      <c r="H107" s="50"/>
      <c r="I107" s="8"/>
      <c r="J107" s="50"/>
      <c r="K107" s="8"/>
      <c r="L107" s="50"/>
      <c r="M107" s="8"/>
      <c r="N107" s="50"/>
      <c r="O107" s="8"/>
    </row>
    <row r="108" spans="1:15" x14ac:dyDescent="0.2">
      <c r="A108" s="93"/>
      <c r="B108" s="93" t="s">
        <v>907</v>
      </c>
      <c r="C108" s="13"/>
      <c r="D108" s="50"/>
      <c r="E108" s="13"/>
      <c r="F108" s="50"/>
      <c r="G108" s="13"/>
      <c r="H108" s="50"/>
      <c r="I108" s="13"/>
      <c r="J108" s="50"/>
      <c r="K108" s="13"/>
      <c r="L108" s="50"/>
      <c r="M108" s="13"/>
      <c r="N108" s="50"/>
      <c r="O108" s="8"/>
    </row>
    <row r="109" spans="1:15" x14ac:dyDescent="0.2">
      <c r="A109" s="93"/>
      <c r="B109" s="93" t="s">
        <v>908</v>
      </c>
      <c r="C109" s="13"/>
      <c r="D109" s="50"/>
      <c r="E109" s="13"/>
      <c r="F109" s="50"/>
      <c r="G109" s="13"/>
      <c r="H109" s="50"/>
      <c r="I109" s="13"/>
      <c r="J109" s="50"/>
      <c r="K109" s="13"/>
      <c r="L109" s="50"/>
      <c r="M109" s="13"/>
      <c r="N109" s="50"/>
      <c r="O109" s="8"/>
    </row>
    <row r="110" spans="1:15" x14ac:dyDescent="0.2">
      <c r="A110" s="88"/>
      <c r="B110" s="96" t="s">
        <v>238</v>
      </c>
      <c r="C110" s="8"/>
      <c r="D110" s="50"/>
      <c r="E110" s="8"/>
      <c r="F110" s="50"/>
      <c r="G110" s="8"/>
      <c r="H110" s="50"/>
      <c r="I110" s="8"/>
      <c r="J110" s="50"/>
      <c r="K110" s="8"/>
      <c r="L110" s="50"/>
      <c r="M110" s="8"/>
      <c r="N110" s="50"/>
      <c r="O110" s="8"/>
    </row>
    <row r="111" spans="1:15" ht="25.5" x14ac:dyDescent="0.2">
      <c r="A111" s="88"/>
      <c r="B111" s="96" t="s">
        <v>239</v>
      </c>
      <c r="C111" s="13"/>
      <c r="D111" s="50"/>
      <c r="E111" s="13"/>
      <c r="F111" s="50"/>
      <c r="G111" s="13"/>
      <c r="H111" s="50"/>
      <c r="I111" s="13"/>
      <c r="J111" s="50"/>
      <c r="K111" s="13"/>
      <c r="L111" s="50"/>
      <c r="M111" s="13"/>
      <c r="N111" s="50"/>
      <c r="O111" s="8"/>
    </row>
    <row r="112" spans="1:15" x14ac:dyDescent="0.2">
      <c r="A112" s="88"/>
      <c r="B112" s="96" t="s">
        <v>240</v>
      </c>
      <c r="C112" s="8"/>
      <c r="D112" s="50"/>
      <c r="E112" s="8"/>
      <c r="F112" s="50"/>
      <c r="G112" s="8"/>
      <c r="H112" s="50"/>
      <c r="I112" s="8"/>
      <c r="J112" s="50"/>
      <c r="K112" s="8"/>
      <c r="L112" s="50"/>
      <c r="M112" s="8"/>
      <c r="N112" s="50"/>
      <c r="O112" s="8"/>
    </row>
    <row r="113" spans="1:15" x14ac:dyDescent="0.2">
      <c r="A113" s="88"/>
      <c r="B113" s="96" t="s">
        <v>215</v>
      </c>
      <c r="C113" s="8"/>
      <c r="D113" s="50"/>
      <c r="E113" s="8"/>
      <c r="F113" s="50"/>
      <c r="G113" s="8"/>
      <c r="H113" s="50"/>
      <c r="I113" s="8"/>
      <c r="J113" s="50"/>
      <c r="K113" s="8"/>
      <c r="L113" s="50"/>
      <c r="M113" s="8"/>
      <c r="N113" s="50"/>
      <c r="O113" s="8"/>
    </row>
    <row r="114" spans="1:15" x14ac:dyDescent="0.2">
      <c r="A114" s="88"/>
      <c r="B114" s="92" t="s">
        <v>49</v>
      </c>
      <c r="C114" s="20"/>
      <c r="D114" s="36">
        <f>D3+D4+D10+D34+D60+D70+D74+D92</f>
        <v>0</v>
      </c>
      <c r="E114" s="20"/>
      <c r="F114" s="36">
        <f>F3+F4+F10+F34+F60+F70+F74+F92</f>
        <v>0</v>
      </c>
      <c r="G114" s="20"/>
      <c r="H114" s="36">
        <f>H3+H4+H10+H34+H60+H70+H74+H92</f>
        <v>0</v>
      </c>
      <c r="I114" s="20"/>
      <c r="J114" s="36">
        <f>J3+J4+J10+J34+J60+J70+J74+J92</f>
        <v>0</v>
      </c>
      <c r="K114" s="20"/>
      <c r="L114" s="36">
        <f>L3+L4+L10+L34+L60+L70+L74+L92</f>
        <v>0</v>
      </c>
      <c r="M114" s="20"/>
      <c r="N114" s="36">
        <f>N3+N4+N10+N34+N60+N70+N74+N92</f>
        <v>0</v>
      </c>
      <c r="O114" s="8"/>
    </row>
    <row r="115" spans="1:15" x14ac:dyDescent="0.2">
      <c r="A115" s="88"/>
      <c r="B115" s="92" t="s">
        <v>50</v>
      </c>
      <c r="C115" s="20"/>
      <c r="D115" s="36">
        <f>D114/(COUNTIF(D3:D99,"&gt;0")+0.00000001)</f>
        <v>0</v>
      </c>
      <c r="E115" s="20"/>
      <c r="F115" s="36">
        <f>F114/(COUNTIF(F3:F99,"&gt;0")+0.00000001)</f>
        <v>0</v>
      </c>
      <c r="G115" s="20"/>
      <c r="H115" s="36">
        <f>H114/(COUNTIF(H3:H99,"&gt;0")+0.00000001)</f>
        <v>0</v>
      </c>
      <c r="I115" s="20"/>
      <c r="J115" s="36">
        <f>J114/(COUNTIF(J3:J99,"&gt;0")+0.00000001)</f>
        <v>0</v>
      </c>
      <c r="K115" s="20"/>
      <c r="L115" s="36">
        <f>L114/(COUNTIF(L3:L99,"&gt;0")+0.00000001)</f>
        <v>0</v>
      </c>
      <c r="M115" s="20"/>
      <c r="N115" s="36">
        <f>N114/(COUNTIF(N3:N99,"&gt;0")+0.00000001)</f>
        <v>0</v>
      </c>
      <c r="O115" s="8"/>
    </row>
    <row r="116" spans="1:15" x14ac:dyDescent="0.2">
      <c r="A116" s="88"/>
      <c r="B116" s="92" t="s">
        <v>51</v>
      </c>
      <c r="C116" s="20"/>
      <c r="D116" s="36">
        <f>D115/5*100</f>
        <v>0</v>
      </c>
      <c r="E116" s="20"/>
      <c r="F116" s="36">
        <f>F115/5*100</f>
        <v>0</v>
      </c>
      <c r="G116" s="20"/>
      <c r="H116" s="36">
        <f>H115/5*100</f>
        <v>0</v>
      </c>
      <c r="I116" s="20"/>
      <c r="J116" s="36">
        <f>J115/5*100</f>
        <v>0</v>
      </c>
      <c r="K116" s="20"/>
      <c r="L116" s="36">
        <f>L115/5*100</f>
        <v>0</v>
      </c>
      <c r="M116" s="20"/>
      <c r="N116" s="36">
        <f>N115/5*100</f>
        <v>0</v>
      </c>
      <c r="O116" s="8"/>
    </row>
    <row r="117" spans="1:15" x14ac:dyDescent="0.2">
      <c r="A117" s="44" t="s">
        <v>41</v>
      </c>
      <c r="B117" s="96"/>
      <c r="C117" s="51"/>
      <c r="D117" s="51"/>
      <c r="E117" s="51"/>
      <c r="F117" s="51"/>
      <c r="G117" s="51"/>
      <c r="H117" s="51"/>
      <c r="I117" s="51"/>
      <c r="J117" s="51"/>
      <c r="K117" s="51"/>
      <c r="L117" s="51"/>
      <c r="M117" s="51"/>
      <c r="N117" s="51"/>
      <c r="O117" s="8"/>
    </row>
    <row r="118" spans="1:15" x14ac:dyDescent="0.2">
      <c r="A118" s="33" t="s">
        <v>71</v>
      </c>
      <c r="B118" s="96"/>
      <c r="C118" s="51"/>
      <c r="D118" s="51"/>
      <c r="E118" s="51"/>
      <c r="F118" s="51"/>
      <c r="G118" s="51"/>
      <c r="H118" s="51"/>
      <c r="I118" s="51"/>
      <c r="J118" s="51"/>
      <c r="K118" s="51"/>
      <c r="L118" s="51"/>
      <c r="M118" s="51"/>
      <c r="N118" s="51"/>
      <c r="O118" s="8"/>
    </row>
    <row r="119" spans="1:15" x14ac:dyDescent="0.2">
      <c r="A119" s="33" t="s">
        <v>42</v>
      </c>
      <c r="B119" s="96"/>
      <c r="C119" s="51"/>
      <c r="D119" s="51"/>
      <c r="E119" s="51"/>
      <c r="F119" s="51"/>
      <c r="G119" s="51"/>
      <c r="H119" s="51"/>
      <c r="I119" s="51"/>
      <c r="J119" s="51"/>
      <c r="K119" s="51"/>
      <c r="L119" s="51"/>
      <c r="M119" s="51"/>
      <c r="N119" s="51"/>
      <c r="O119" s="8"/>
    </row>
    <row r="120" spans="1:15" x14ac:dyDescent="0.2">
      <c r="A120" s="33" t="s">
        <v>43</v>
      </c>
      <c r="B120" s="96"/>
      <c r="C120" s="51"/>
      <c r="D120" s="51"/>
      <c r="E120" s="51"/>
      <c r="F120" s="51"/>
      <c r="G120" s="51"/>
      <c r="H120" s="51"/>
      <c r="I120" s="51"/>
      <c r="J120" s="51"/>
      <c r="K120" s="51"/>
      <c r="L120" s="51"/>
      <c r="M120" s="51"/>
      <c r="N120" s="51"/>
      <c r="O120" s="8"/>
    </row>
    <row r="121" spans="1:15" x14ac:dyDescent="0.2">
      <c r="A121" s="33" t="s">
        <v>44</v>
      </c>
      <c r="B121" s="96"/>
      <c r="C121" s="51"/>
      <c r="D121" s="51"/>
      <c r="E121" s="51"/>
      <c r="F121" s="51"/>
      <c r="G121" s="51"/>
      <c r="H121" s="51"/>
      <c r="I121" s="51"/>
      <c r="J121" s="51"/>
      <c r="K121" s="51"/>
      <c r="L121" s="51"/>
      <c r="M121" s="51"/>
      <c r="N121" s="51"/>
      <c r="O121" s="8"/>
    </row>
    <row r="122" spans="1:15" x14ac:dyDescent="0.2">
      <c r="A122" s="33" t="s">
        <v>45</v>
      </c>
      <c r="B122" s="96"/>
      <c r="C122" s="51"/>
      <c r="D122" s="51"/>
      <c r="E122" s="51"/>
      <c r="F122" s="51"/>
      <c r="G122" s="51"/>
      <c r="H122" s="51"/>
      <c r="I122" s="51"/>
      <c r="J122" s="51"/>
      <c r="K122" s="51"/>
      <c r="L122" s="51"/>
      <c r="M122" s="51"/>
      <c r="N122" s="51"/>
      <c r="O122" s="8"/>
    </row>
    <row r="123" spans="1:15" x14ac:dyDescent="0.2">
      <c r="A123" s="33" t="s">
        <v>46</v>
      </c>
      <c r="B123" s="96"/>
      <c r="C123" s="51"/>
      <c r="D123" s="51"/>
      <c r="E123" s="51"/>
      <c r="F123" s="51"/>
      <c r="G123" s="51"/>
      <c r="H123" s="51"/>
      <c r="I123" s="51"/>
      <c r="J123" s="51"/>
      <c r="K123" s="51"/>
      <c r="L123" s="51"/>
      <c r="M123" s="51"/>
      <c r="N123" s="51"/>
      <c r="O123" s="8"/>
    </row>
    <row r="124" spans="1:15" x14ac:dyDescent="0.2">
      <c r="A124" s="53" t="s">
        <v>856</v>
      </c>
      <c r="B124" s="54"/>
      <c r="C124" s="118" t="str">
        <f>Front!H1</f>
        <v>Date</v>
      </c>
      <c r="D124" s="119"/>
      <c r="E124" s="118" t="str">
        <f>Front!I1</f>
        <v>Date</v>
      </c>
      <c r="F124" s="119"/>
      <c r="G124" s="118" t="str">
        <f>Front!J1</f>
        <v>Date</v>
      </c>
      <c r="H124" s="119"/>
      <c r="I124" s="118" t="str">
        <f>Front!K1</f>
        <v>Date</v>
      </c>
      <c r="J124" s="119"/>
      <c r="K124" s="118" t="str">
        <f>Front!L1</f>
        <v>Date</v>
      </c>
      <c r="L124" s="119"/>
      <c r="M124" s="118" t="str">
        <f>Front!M1</f>
        <v>Date</v>
      </c>
      <c r="N124" s="119"/>
      <c r="O124" s="17" t="s">
        <v>67</v>
      </c>
    </row>
    <row r="125" spans="1:15" ht="27" customHeight="1" x14ac:dyDescent="0.2">
      <c r="A125" s="88"/>
      <c r="B125" s="96"/>
      <c r="C125" s="47" t="s">
        <v>19</v>
      </c>
      <c r="D125" s="35" t="s">
        <v>20</v>
      </c>
      <c r="E125" s="47" t="s">
        <v>19</v>
      </c>
      <c r="F125" s="35" t="s">
        <v>20</v>
      </c>
      <c r="G125" s="47" t="s">
        <v>19</v>
      </c>
      <c r="H125" s="35" t="s">
        <v>20</v>
      </c>
      <c r="I125" s="47" t="s">
        <v>19</v>
      </c>
      <c r="J125" s="35" t="s">
        <v>20</v>
      </c>
      <c r="K125" s="47" t="s">
        <v>19</v>
      </c>
      <c r="L125" s="35" t="s">
        <v>20</v>
      </c>
      <c r="M125" s="47" t="s">
        <v>19</v>
      </c>
      <c r="N125" s="35" t="s">
        <v>20</v>
      </c>
      <c r="O125" s="8"/>
    </row>
    <row r="126" spans="1:15" x14ac:dyDescent="0.2">
      <c r="A126" s="88" t="s">
        <v>52</v>
      </c>
      <c r="B126" s="96"/>
      <c r="C126" s="8"/>
      <c r="D126" s="36">
        <f>C126</f>
        <v>0</v>
      </c>
      <c r="E126" s="8"/>
      <c r="F126" s="36">
        <f>E126</f>
        <v>0</v>
      </c>
      <c r="G126" s="8"/>
      <c r="H126" s="36">
        <f>G126</f>
        <v>0</v>
      </c>
      <c r="I126" s="8"/>
      <c r="J126" s="36">
        <f>I126</f>
        <v>0</v>
      </c>
      <c r="K126" s="8"/>
      <c r="L126" s="36">
        <f>K126</f>
        <v>0</v>
      </c>
      <c r="M126" s="8"/>
      <c r="N126" s="36">
        <f>M126</f>
        <v>0</v>
      </c>
      <c r="O126" s="8"/>
    </row>
    <row r="127" spans="1:15" x14ac:dyDescent="0.2">
      <c r="A127" s="93" t="s">
        <v>857</v>
      </c>
      <c r="B127" s="93"/>
      <c r="C127" s="20"/>
      <c r="D127" s="36">
        <f>SUM(C128:C132)/(COUNTIF(C128:C132,"&gt;0")+0.00000001)</f>
        <v>0</v>
      </c>
      <c r="E127" s="20"/>
      <c r="F127" s="36">
        <f>SUM(E128:E132)/(COUNTIF(E128:E132,"&gt;0")+0.00000001)</f>
        <v>0</v>
      </c>
      <c r="G127" s="20"/>
      <c r="H127" s="36">
        <f>SUM(G128:G132)/(COUNTIF(G128:G132,"&gt;0")+0.00000001)</f>
        <v>0</v>
      </c>
      <c r="I127" s="20"/>
      <c r="J127" s="36">
        <f>SUM(I128:I132)/(COUNTIF(I128:I132,"&gt;0")+0.00000001)</f>
        <v>0</v>
      </c>
      <c r="K127" s="20"/>
      <c r="L127" s="36">
        <f>SUM(K128:K132)/(COUNTIF(K128:K132,"&gt;0")+0.00000001)</f>
        <v>0</v>
      </c>
      <c r="M127" s="20"/>
      <c r="N127" s="36">
        <f>SUM(M128:M132)/(COUNTIF(M128:M132,"&gt;0")+0.00000001)</f>
        <v>0</v>
      </c>
      <c r="O127" s="8"/>
    </row>
    <row r="128" spans="1:15" ht="25.5" x14ac:dyDescent="0.2">
      <c r="A128" s="93"/>
      <c r="B128" s="95" t="s">
        <v>858</v>
      </c>
      <c r="C128" s="13"/>
      <c r="D128" s="50"/>
      <c r="E128" s="13"/>
      <c r="F128" s="50"/>
      <c r="G128" s="13"/>
      <c r="H128" s="50"/>
      <c r="I128" s="13"/>
      <c r="J128" s="50"/>
      <c r="K128" s="13"/>
      <c r="L128" s="50"/>
      <c r="M128" s="13"/>
      <c r="N128" s="50"/>
      <c r="O128" s="8"/>
    </row>
    <row r="129" spans="1:15" x14ac:dyDescent="0.2">
      <c r="A129" s="93"/>
      <c r="B129" s="93" t="s">
        <v>859</v>
      </c>
      <c r="C129" s="8"/>
      <c r="D129" s="50"/>
      <c r="E129" s="8"/>
      <c r="F129" s="50"/>
      <c r="G129" s="8"/>
      <c r="H129" s="50"/>
      <c r="I129" s="8"/>
      <c r="J129" s="50"/>
      <c r="K129" s="8"/>
      <c r="L129" s="50"/>
      <c r="M129" s="8"/>
      <c r="N129" s="50"/>
      <c r="O129" s="8"/>
    </row>
    <row r="130" spans="1:15" ht="15" customHeight="1" x14ac:dyDescent="0.2">
      <c r="A130" s="93"/>
      <c r="B130" s="93" t="s">
        <v>860</v>
      </c>
      <c r="C130" s="13"/>
      <c r="D130" s="31"/>
      <c r="E130" s="13"/>
      <c r="F130" s="31"/>
      <c r="G130" s="13"/>
      <c r="H130" s="31"/>
      <c r="I130" s="13"/>
      <c r="J130" s="31"/>
      <c r="K130" s="13"/>
      <c r="L130" s="31"/>
      <c r="M130" s="13"/>
      <c r="N130" s="31"/>
      <c r="O130" s="8"/>
    </row>
    <row r="131" spans="1:15" x14ac:dyDescent="0.2">
      <c r="A131" s="93"/>
      <c r="B131" s="93" t="s">
        <v>861</v>
      </c>
      <c r="C131" s="8"/>
      <c r="D131" s="50"/>
      <c r="E131" s="8"/>
      <c r="F131" s="50"/>
      <c r="G131" s="8"/>
      <c r="H131" s="50"/>
      <c r="I131" s="8"/>
      <c r="J131" s="50"/>
      <c r="K131" s="8"/>
      <c r="L131" s="50"/>
      <c r="M131" s="8"/>
      <c r="N131" s="50"/>
      <c r="O131" s="8"/>
    </row>
    <row r="132" spans="1:15" x14ac:dyDescent="0.2">
      <c r="A132" s="93"/>
      <c r="B132" s="93" t="s">
        <v>862</v>
      </c>
      <c r="C132" s="8"/>
      <c r="D132" s="50"/>
      <c r="E132" s="8"/>
      <c r="F132" s="50"/>
      <c r="G132" s="8"/>
      <c r="H132" s="50"/>
      <c r="I132" s="8"/>
      <c r="J132" s="50"/>
      <c r="K132" s="8"/>
      <c r="L132" s="50"/>
      <c r="M132" s="8"/>
      <c r="N132" s="50"/>
      <c r="O132" s="8"/>
    </row>
    <row r="133" spans="1:15" x14ac:dyDescent="0.2">
      <c r="A133" s="88" t="s">
        <v>863</v>
      </c>
      <c r="B133" s="96"/>
      <c r="C133" s="20"/>
      <c r="D133" s="36">
        <f>SUM(C134:C156)/(COUNTIF(C134:C156,"&gt;0")+0.00000001)</f>
        <v>0</v>
      </c>
      <c r="E133" s="20"/>
      <c r="F133" s="36">
        <f>SUM(E134:E156)/(COUNTIF(E134:E156,"&gt;0")+0.00000001)</f>
        <v>0</v>
      </c>
      <c r="G133" s="20"/>
      <c r="H133" s="36">
        <f>SUM(G134:G156)/(COUNTIF(G134:G156,"&gt;0")+0.00000001)</f>
        <v>0</v>
      </c>
      <c r="I133" s="20"/>
      <c r="J133" s="36">
        <f>SUM(I134:I156)/(COUNTIF(I134:I156,"&gt;0")+0.00000001)</f>
        <v>0</v>
      </c>
      <c r="K133" s="20"/>
      <c r="L133" s="36">
        <f>SUM(K134:K156)/(COUNTIF(K134:K156,"&gt;0")+0.00000001)</f>
        <v>0</v>
      </c>
      <c r="M133" s="20"/>
      <c r="N133" s="36">
        <f>SUM(M134:M156)/(COUNTIF(M134:M156,"&gt;0")+0.00000001)</f>
        <v>0</v>
      </c>
      <c r="O133" s="8"/>
    </row>
    <row r="134" spans="1:15" x14ac:dyDescent="0.2">
      <c r="A134" s="88"/>
      <c r="B134" s="96" t="s">
        <v>203</v>
      </c>
      <c r="C134" s="13"/>
      <c r="D134" s="50"/>
      <c r="E134" s="13"/>
      <c r="F134" s="50"/>
      <c r="G134" s="13"/>
      <c r="H134" s="50"/>
      <c r="I134" s="13"/>
      <c r="J134" s="50"/>
      <c r="K134" s="13"/>
      <c r="L134" s="50"/>
      <c r="M134" s="13"/>
      <c r="N134" s="50"/>
      <c r="O134" s="8"/>
    </row>
    <row r="135" spans="1:15" x14ac:dyDescent="0.2">
      <c r="A135" s="88"/>
      <c r="B135" s="96" t="s">
        <v>204</v>
      </c>
      <c r="C135" s="8"/>
      <c r="D135" s="50"/>
      <c r="E135" s="8"/>
      <c r="F135" s="50"/>
      <c r="G135" s="8"/>
      <c r="H135" s="50"/>
      <c r="I135" s="8"/>
      <c r="J135" s="50"/>
      <c r="K135" s="8"/>
      <c r="L135" s="50"/>
      <c r="M135" s="8"/>
      <c r="N135" s="50"/>
      <c r="O135" s="8"/>
    </row>
    <row r="136" spans="1:15" x14ac:dyDescent="0.2">
      <c r="A136" s="88"/>
      <c r="B136" s="96" t="s">
        <v>205</v>
      </c>
      <c r="C136" s="13"/>
      <c r="D136" s="50"/>
      <c r="E136" s="13"/>
      <c r="F136" s="50"/>
      <c r="G136" s="13"/>
      <c r="H136" s="50"/>
      <c r="I136" s="13"/>
      <c r="J136" s="50"/>
      <c r="K136" s="13"/>
      <c r="L136" s="50"/>
      <c r="M136" s="13"/>
      <c r="N136" s="50"/>
      <c r="O136" s="8"/>
    </row>
    <row r="137" spans="1:15" x14ac:dyDescent="0.2">
      <c r="A137" s="88"/>
      <c r="B137" s="96" t="s">
        <v>206</v>
      </c>
      <c r="C137" s="8"/>
      <c r="D137" s="50"/>
      <c r="E137" s="8"/>
      <c r="F137" s="50"/>
      <c r="G137" s="8"/>
      <c r="H137" s="50"/>
      <c r="I137" s="8"/>
      <c r="J137" s="50"/>
      <c r="K137" s="8"/>
      <c r="L137" s="50"/>
      <c r="M137" s="8"/>
      <c r="N137" s="50"/>
      <c r="O137" s="8"/>
    </row>
    <row r="138" spans="1:15" x14ac:dyDescent="0.2">
      <c r="A138" s="88"/>
      <c r="B138" s="96" t="s">
        <v>207</v>
      </c>
      <c r="C138" s="8"/>
      <c r="D138" s="50"/>
      <c r="E138" s="8"/>
      <c r="F138" s="50"/>
      <c r="G138" s="8"/>
      <c r="H138" s="50"/>
      <c r="I138" s="8"/>
      <c r="J138" s="50"/>
      <c r="K138" s="8"/>
      <c r="L138" s="50"/>
      <c r="M138" s="8"/>
      <c r="N138" s="50"/>
      <c r="O138" s="8"/>
    </row>
    <row r="139" spans="1:15" x14ac:dyDescent="0.2">
      <c r="A139" s="88"/>
      <c r="B139" s="96" t="s">
        <v>208</v>
      </c>
      <c r="C139" s="13"/>
      <c r="D139" s="50"/>
      <c r="E139" s="13"/>
      <c r="F139" s="50"/>
      <c r="G139" s="13"/>
      <c r="H139" s="50"/>
      <c r="I139" s="13"/>
      <c r="J139" s="50"/>
      <c r="K139" s="13"/>
      <c r="L139" s="50"/>
      <c r="M139" s="13"/>
      <c r="N139" s="50"/>
      <c r="O139" s="8"/>
    </row>
    <row r="140" spans="1:15" x14ac:dyDescent="0.2">
      <c r="A140" s="88"/>
      <c r="B140" s="96" t="s">
        <v>209</v>
      </c>
      <c r="C140" s="8"/>
      <c r="D140" s="50"/>
      <c r="E140" s="8"/>
      <c r="F140" s="50"/>
      <c r="G140" s="8"/>
      <c r="H140" s="50"/>
      <c r="I140" s="8"/>
      <c r="J140" s="50"/>
      <c r="K140" s="8"/>
      <c r="L140" s="50"/>
      <c r="M140" s="8"/>
      <c r="N140" s="50"/>
      <c r="O140" s="8"/>
    </row>
    <row r="141" spans="1:15" ht="15" customHeight="1" x14ac:dyDescent="0.2">
      <c r="A141" s="93"/>
      <c r="B141" s="96" t="s">
        <v>864</v>
      </c>
      <c r="C141" s="13"/>
      <c r="D141" s="50"/>
      <c r="E141" s="13"/>
      <c r="F141" s="50"/>
      <c r="G141" s="13"/>
      <c r="H141" s="50"/>
      <c r="I141" s="13"/>
      <c r="J141" s="50"/>
      <c r="K141" s="13"/>
      <c r="L141" s="50"/>
      <c r="M141" s="13"/>
      <c r="N141" s="50"/>
      <c r="O141" s="8"/>
    </row>
    <row r="142" spans="1:15" x14ac:dyDescent="0.2">
      <c r="A142" s="93"/>
      <c r="B142" s="99" t="s">
        <v>865</v>
      </c>
      <c r="C142" s="8"/>
      <c r="D142" s="31"/>
      <c r="E142" s="8"/>
      <c r="F142" s="31"/>
      <c r="G142" s="8"/>
      <c r="H142" s="31"/>
      <c r="I142" s="8"/>
      <c r="J142" s="31"/>
      <c r="K142" s="8"/>
      <c r="L142" s="31"/>
      <c r="M142" s="8"/>
      <c r="N142" s="31"/>
      <c r="O142" s="8"/>
    </row>
    <row r="143" spans="1:15" ht="13.5" customHeight="1" x14ac:dyDescent="0.2">
      <c r="A143" s="88"/>
      <c r="B143" s="96" t="s">
        <v>211</v>
      </c>
      <c r="C143" s="8"/>
      <c r="D143" s="50"/>
      <c r="E143" s="8"/>
      <c r="F143" s="50"/>
      <c r="G143" s="8"/>
      <c r="H143" s="50"/>
      <c r="I143" s="8"/>
      <c r="J143" s="50"/>
      <c r="K143" s="8"/>
      <c r="L143" s="50"/>
      <c r="M143" s="8"/>
      <c r="N143" s="50"/>
      <c r="O143" s="8"/>
    </row>
    <row r="144" spans="1:15" x14ac:dyDescent="0.2">
      <c r="A144" s="88"/>
      <c r="B144" s="96" t="s">
        <v>210</v>
      </c>
      <c r="C144" s="13"/>
      <c r="D144" s="50"/>
      <c r="E144" s="13"/>
      <c r="F144" s="50"/>
      <c r="G144" s="13"/>
      <c r="H144" s="50"/>
      <c r="I144" s="13"/>
      <c r="J144" s="50"/>
      <c r="K144" s="13"/>
      <c r="L144" s="50"/>
      <c r="M144" s="13"/>
      <c r="N144" s="50"/>
      <c r="O144" s="8"/>
    </row>
    <row r="145" spans="1:15" ht="25.5" x14ac:dyDescent="0.2">
      <c r="A145" s="88"/>
      <c r="B145" s="96" t="s">
        <v>212</v>
      </c>
      <c r="C145" s="8"/>
      <c r="D145" s="50"/>
      <c r="E145" s="8"/>
      <c r="F145" s="50"/>
      <c r="G145" s="8"/>
      <c r="H145" s="50"/>
      <c r="I145" s="8"/>
      <c r="J145" s="50"/>
      <c r="K145" s="8"/>
      <c r="L145" s="50"/>
      <c r="M145" s="8"/>
      <c r="N145" s="50"/>
      <c r="O145" s="8"/>
    </row>
    <row r="146" spans="1:15" x14ac:dyDescent="0.2">
      <c r="A146" s="88"/>
      <c r="B146" s="96" t="s">
        <v>866</v>
      </c>
      <c r="C146" s="13"/>
      <c r="D146" s="50"/>
      <c r="E146" s="13"/>
      <c r="F146" s="50"/>
      <c r="G146" s="13"/>
      <c r="H146" s="50"/>
      <c r="I146" s="13"/>
      <c r="J146" s="50"/>
      <c r="K146" s="13"/>
      <c r="L146" s="50"/>
      <c r="M146" s="13"/>
      <c r="N146" s="50"/>
      <c r="O146" s="8"/>
    </row>
    <row r="147" spans="1:15" ht="25.5" x14ac:dyDescent="0.2">
      <c r="A147" s="93"/>
      <c r="B147" s="96" t="s">
        <v>867</v>
      </c>
      <c r="C147" s="8"/>
      <c r="D147" s="50"/>
      <c r="E147" s="8"/>
      <c r="F147" s="50"/>
      <c r="G147" s="8"/>
      <c r="H147" s="50"/>
      <c r="I147" s="8"/>
      <c r="J147" s="50"/>
      <c r="K147" s="8"/>
      <c r="L147" s="50"/>
      <c r="M147" s="8"/>
      <c r="N147" s="50"/>
      <c r="O147" s="8"/>
    </row>
    <row r="148" spans="1:15" x14ac:dyDescent="0.2">
      <c r="A148" s="93"/>
      <c r="B148" s="96" t="s">
        <v>868</v>
      </c>
      <c r="C148" s="8"/>
      <c r="D148" s="50"/>
      <c r="E148" s="8"/>
      <c r="F148" s="50"/>
      <c r="G148" s="8"/>
      <c r="H148" s="50"/>
      <c r="I148" s="8"/>
      <c r="J148" s="50"/>
      <c r="K148" s="8"/>
      <c r="L148" s="50"/>
      <c r="M148" s="8"/>
      <c r="N148" s="50"/>
      <c r="O148" s="8"/>
    </row>
    <row r="149" spans="1:15" x14ac:dyDescent="0.2">
      <c r="A149" s="88"/>
      <c r="B149" s="96" t="s">
        <v>869</v>
      </c>
      <c r="C149" s="13"/>
      <c r="D149" s="50"/>
      <c r="E149" s="13"/>
      <c r="F149" s="50"/>
      <c r="G149" s="13"/>
      <c r="H149" s="50"/>
      <c r="I149" s="13"/>
      <c r="J149" s="50"/>
      <c r="K149" s="13"/>
      <c r="L149" s="50"/>
      <c r="M149" s="13"/>
      <c r="N149" s="50"/>
      <c r="O149" s="8"/>
    </row>
    <row r="150" spans="1:15" ht="11.25" customHeight="1" x14ac:dyDescent="0.2">
      <c r="A150" s="93"/>
      <c r="B150" s="96" t="s">
        <v>870</v>
      </c>
      <c r="C150" s="8"/>
      <c r="D150" s="50"/>
      <c r="E150" s="8"/>
      <c r="F150" s="50"/>
      <c r="G150" s="8"/>
      <c r="H150" s="50"/>
      <c r="I150" s="8"/>
      <c r="J150" s="50"/>
      <c r="K150" s="8"/>
      <c r="L150" s="50"/>
      <c r="M150" s="8"/>
      <c r="N150" s="50"/>
      <c r="O150" s="8"/>
    </row>
    <row r="151" spans="1:15" ht="25.5" x14ac:dyDescent="0.2">
      <c r="A151" s="93"/>
      <c r="B151" s="96" t="s">
        <v>213</v>
      </c>
      <c r="C151" s="13"/>
      <c r="D151" s="50"/>
      <c r="E151" s="13"/>
      <c r="F151" s="50"/>
      <c r="G151" s="13"/>
      <c r="H151" s="50"/>
      <c r="I151" s="13"/>
      <c r="J151" s="50"/>
      <c r="K151" s="13"/>
      <c r="L151" s="50"/>
      <c r="M151" s="13"/>
      <c r="N151" s="50"/>
      <c r="O151" s="8"/>
    </row>
    <row r="152" spans="1:15" x14ac:dyDescent="0.2">
      <c r="A152" s="88"/>
      <c r="B152" s="96" t="s">
        <v>214</v>
      </c>
      <c r="C152" s="13"/>
      <c r="D152" s="50"/>
      <c r="E152" s="13"/>
      <c r="F152" s="50"/>
      <c r="G152" s="13"/>
      <c r="H152" s="50"/>
      <c r="I152" s="13"/>
      <c r="J152" s="50"/>
      <c r="K152" s="13"/>
      <c r="L152" s="50"/>
      <c r="M152" s="13"/>
      <c r="N152" s="50"/>
      <c r="O152" s="8"/>
    </row>
    <row r="153" spans="1:15" x14ac:dyDescent="0.2">
      <c r="A153" s="88"/>
      <c r="B153" s="96" t="s">
        <v>215</v>
      </c>
      <c r="C153" s="8"/>
      <c r="D153" s="50"/>
      <c r="E153" s="8"/>
      <c r="F153" s="50"/>
      <c r="G153" s="8"/>
      <c r="H153" s="50"/>
      <c r="I153" s="8"/>
      <c r="J153" s="50"/>
      <c r="K153" s="8"/>
      <c r="L153" s="50"/>
      <c r="M153" s="8"/>
      <c r="N153" s="50"/>
      <c r="O153" s="8"/>
    </row>
    <row r="154" spans="1:15" ht="25.5" x14ac:dyDescent="0.2">
      <c r="A154" s="88"/>
      <c r="B154" s="96" t="s">
        <v>216</v>
      </c>
      <c r="C154" s="13"/>
      <c r="D154" s="50"/>
      <c r="E154" s="13"/>
      <c r="F154" s="50"/>
      <c r="G154" s="13"/>
      <c r="H154" s="50"/>
      <c r="I154" s="13"/>
      <c r="J154" s="50"/>
      <c r="K154" s="13"/>
      <c r="L154" s="50"/>
      <c r="M154" s="13"/>
      <c r="N154" s="50"/>
      <c r="O154" s="8"/>
    </row>
    <row r="155" spans="1:15" ht="38.25" x14ac:dyDescent="0.2">
      <c r="A155" s="88"/>
      <c r="B155" s="96" t="s">
        <v>217</v>
      </c>
      <c r="C155" s="8"/>
      <c r="D155" s="50"/>
      <c r="E155" s="8"/>
      <c r="F155" s="50"/>
      <c r="G155" s="8"/>
      <c r="H155" s="50"/>
      <c r="I155" s="8"/>
      <c r="J155" s="50"/>
      <c r="K155" s="8"/>
      <c r="L155" s="50"/>
      <c r="M155" s="8"/>
      <c r="N155" s="50"/>
      <c r="O155" s="8"/>
    </row>
    <row r="156" spans="1:15" ht="25.5" x14ac:dyDescent="0.2">
      <c r="A156" s="88"/>
      <c r="B156" s="96" t="s">
        <v>218</v>
      </c>
      <c r="C156" s="8"/>
      <c r="D156" s="50"/>
      <c r="E156" s="8"/>
      <c r="F156" s="50"/>
      <c r="G156" s="8"/>
      <c r="H156" s="50"/>
      <c r="I156" s="8"/>
      <c r="J156" s="50"/>
      <c r="K156" s="8"/>
      <c r="L156" s="50"/>
      <c r="M156" s="8"/>
      <c r="N156" s="50"/>
      <c r="O156" s="8"/>
    </row>
    <row r="157" spans="1:15" x14ac:dyDescent="0.2">
      <c r="A157" s="88" t="s">
        <v>871</v>
      </c>
      <c r="B157" s="96"/>
      <c r="C157" s="20"/>
      <c r="D157" s="36">
        <f>SUM(C158:C182)/(COUNTIF(C158:C182,"&gt;0")+0.00000001)</f>
        <v>0</v>
      </c>
      <c r="E157" s="20"/>
      <c r="F157" s="36">
        <f>SUM(E158:E182)/(COUNTIF(E158:E182,"&gt;0")+0.00000001)</f>
        <v>0</v>
      </c>
      <c r="G157" s="20"/>
      <c r="H157" s="36">
        <f>SUM(G158:G182)/(COUNTIF(G158:G182,"&gt;0")+0.00000001)</f>
        <v>0</v>
      </c>
      <c r="I157" s="20"/>
      <c r="J157" s="36">
        <f>SUM(I158:I182)/(COUNTIF(I158:I182,"&gt;0")+0.00000001)</f>
        <v>0</v>
      </c>
      <c r="K157" s="20"/>
      <c r="L157" s="36">
        <f>SUM(K158:K182)/(COUNTIF(K158:K182,"&gt;0")+0.00000001)</f>
        <v>0</v>
      </c>
      <c r="M157" s="20"/>
      <c r="N157" s="36">
        <f>SUM(M158:M182)/(COUNTIF(M158:M182,"&gt;0")+0.00000001)</f>
        <v>0</v>
      </c>
      <c r="O157" s="8"/>
    </row>
    <row r="158" spans="1:15" x14ac:dyDescent="0.2">
      <c r="A158" s="88"/>
      <c r="B158" s="96" t="s">
        <v>203</v>
      </c>
      <c r="C158" s="13"/>
      <c r="D158" s="50"/>
      <c r="E158" s="13"/>
      <c r="F158" s="50"/>
      <c r="G158" s="13"/>
      <c r="H158" s="50"/>
      <c r="I158" s="13"/>
      <c r="J158" s="50"/>
      <c r="K158" s="13"/>
      <c r="L158" s="50"/>
      <c r="M158" s="13"/>
      <c r="N158" s="50"/>
      <c r="O158" s="8"/>
    </row>
    <row r="159" spans="1:15" x14ac:dyDescent="0.2">
      <c r="A159" s="88"/>
      <c r="B159" s="96" t="s">
        <v>204</v>
      </c>
      <c r="C159" s="8"/>
      <c r="D159" s="50"/>
      <c r="E159" s="8"/>
      <c r="F159" s="50"/>
      <c r="G159" s="8"/>
      <c r="H159" s="50"/>
      <c r="I159" s="8"/>
      <c r="J159" s="50"/>
      <c r="K159" s="8"/>
      <c r="L159" s="50"/>
      <c r="M159" s="8"/>
      <c r="N159" s="50"/>
      <c r="O159" s="8"/>
    </row>
    <row r="160" spans="1:15" x14ac:dyDescent="0.2">
      <c r="A160" s="88"/>
      <c r="B160" s="96" t="s">
        <v>205</v>
      </c>
      <c r="C160" s="13"/>
      <c r="D160" s="50"/>
      <c r="E160" s="13"/>
      <c r="F160" s="50"/>
      <c r="G160" s="13"/>
      <c r="H160" s="50"/>
      <c r="I160" s="13"/>
      <c r="J160" s="50"/>
      <c r="K160" s="13"/>
      <c r="L160" s="50"/>
      <c r="M160" s="13"/>
      <c r="N160" s="50"/>
      <c r="O160" s="8"/>
    </row>
    <row r="161" spans="1:15" x14ac:dyDescent="0.2">
      <c r="A161" s="88"/>
      <c r="B161" s="96" t="s">
        <v>219</v>
      </c>
      <c r="C161" s="8"/>
      <c r="D161" s="50"/>
      <c r="E161" s="8"/>
      <c r="F161" s="50"/>
      <c r="G161" s="8"/>
      <c r="H161" s="50"/>
      <c r="I161" s="8"/>
      <c r="J161" s="50"/>
      <c r="K161" s="8"/>
      <c r="L161" s="50"/>
      <c r="M161" s="8"/>
      <c r="N161" s="50"/>
      <c r="O161" s="8"/>
    </row>
    <row r="162" spans="1:15" x14ac:dyDescent="0.2">
      <c r="A162" s="88"/>
      <c r="B162" s="96" t="s">
        <v>207</v>
      </c>
      <c r="C162" s="8"/>
      <c r="D162" s="31"/>
      <c r="E162" s="8"/>
      <c r="F162" s="31"/>
      <c r="G162" s="8"/>
      <c r="H162" s="31"/>
      <c r="I162" s="8"/>
      <c r="J162" s="31"/>
      <c r="K162" s="8"/>
      <c r="L162" s="31"/>
      <c r="M162" s="8"/>
      <c r="N162" s="31"/>
      <c r="O162" s="8"/>
    </row>
    <row r="163" spans="1:15" x14ac:dyDescent="0.2">
      <c r="A163" s="88"/>
      <c r="B163" s="96" t="s">
        <v>208</v>
      </c>
      <c r="C163" s="13"/>
      <c r="D163" s="50"/>
      <c r="E163" s="13"/>
      <c r="F163" s="50"/>
      <c r="G163" s="13"/>
      <c r="H163" s="50"/>
      <c r="I163" s="13"/>
      <c r="J163" s="50"/>
      <c r="K163" s="13"/>
      <c r="L163" s="50"/>
      <c r="M163" s="13"/>
      <c r="N163" s="50"/>
      <c r="O163" s="8"/>
    </row>
    <row r="164" spans="1:15" ht="14.25" customHeight="1" x14ac:dyDescent="0.2">
      <c r="A164" s="88"/>
      <c r="B164" s="96" t="s">
        <v>209</v>
      </c>
      <c r="C164" s="8"/>
      <c r="D164" s="50"/>
      <c r="E164" s="8"/>
      <c r="F164" s="50"/>
      <c r="G164" s="8"/>
      <c r="H164" s="50"/>
      <c r="I164" s="8"/>
      <c r="J164" s="50"/>
      <c r="K164" s="8"/>
      <c r="L164" s="50"/>
      <c r="M164" s="8"/>
      <c r="N164" s="50"/>
      <c r="O164" s="8"/>
    </row>
    <row r="165" spans="1:15" ht="14.25" customHeight="1" x14ac:dyDescent="0.2">
      <c r="A165" s="88"/>
      <c r="B165" s="96" t="s">
        <v>864</v>
      </c>
      <c r="C165" s="13"/>
      <c r="D165" s="50"/>
      <c r="E165" s="13"/>
      <c r="F165" s="50"/>
      <c r="G165" s="13"/>
      <c r="H165" s="50"/>
      <c r="I165" s="13"/>
      <c r="J165" s="50"/>
      <c r="K165" s="13"/>
      <c r="L165" s="50"/>
      <c r="M165" s="13"/>
      <c r="N165" s="50"/>
      <c r="O165" s="8"/>
    </row>
    <row r="166" spans="1:15" x14ac:dyDescent="0.2">
      <c r="A166" s="88"/>
      <c r="B166" s="99" t="s">
        <v>865</v>
      </c>
      <c r="C166" s="8"/>
      <c r="D166" s="50"/>
      <c r="E166" s="8"/>
      <c r="F166" s="50"/>
      <c r="G166" s="8"/>
      <c r="H166" s="50"/>
      <c r="I166" s="8"/>
      <c r="J166" s="50"/>
      <c r="K166" s="8"/>
      <c r="L166" s="50"/>
      <c r="M166" s="8"/>
      <c r="N166" s="50"/>
      <c r="O166" s="8"/>
    </row>
    <row r="167" spans="1:15" x14ac:dyDescent="0.2">
      <c r="A167" s="88"/>
      <c r="B167" s="96" t="s">
        <v>211</v>
      </c>
      <c r="C167" s="8"/>
      <c r="D167" s="50"/>
      <c r="E167" s="8"/>
      <c r="F167" s="50"/>
      <c r="G167" s="8"/>
      <c r="H167" s="50"/>
      <c r="I167" s="8"/>
      <c r="J167" s="50"/>
      <c r="K167" s="8"/>
      <c r="L167" s="50"/>
      <c r="M167" s="8"/>
      <c r="N167" s="50"/>
      <c r="O167" s="8"/>
    </row>
    <row r="168" spans="1:15" x14ac:dyDescent="0.2">
      <c r="A168" s="88"/>
      <c r="B168" s="96" t="s">
        <v>210</v>
      </c>
      <c r="C168" s="13"/>
      <c r="D168" s="50"/>
      <c r="E168" s="13"/>
      <c r="F168" s="50"/>
      <c r="G168" s="13"/>
      <c r="H168" s="50"/>
      <c r="I168" s="13"/>
      <c r="J168" s="50"/>
      <c r="K168" s="13"/>
      <c r="L168" s="50"/>
      <c r="M168" s="13"/>
      <c r="N168" s="50"/>
      <c r="O168" s="8"/>
    </row>
    <row r="169" spans="1:15" x14ac:dyDescent="0.2">
      <c r="A169" s="88"/>
      <c r="B169" s="96" t="s">
        <v>866</v>
      </c>
      <c r="C169" s="8"/>
      <c r="D169" s="50"/>
      <c r="E169" s="8"/>
      <c r="F169" s="50"/>
      <c r="G169" s="8"/>
      <c r="H169" s="50"/>
      <c r="I169" s="8"/>
      <c r="J169" s="50"/>
      <c r="K169" s="8"/>
      <c r="L169" s="50"/>
      <c r="M169" s="8"/>
      <c r="N169" s="50"/>
      <c r="O169" s="8"/>
    </row>
    <row r="170" spans="1:15" ht="25.5" x14ac:dyDescent="0.2">
      <c r="A170" s="88"/>
      <c r="B170" s="96" t="s">
        <v>872</v>
      </c>
      <c r="C170" s="13"/>
      <c r="D170" s="50"/>
      <c r="E170" s="13"/>
      <c r="F170" s="50"/>
      <c r="G170" s="13"/>
      <c r="H170" s="50"/>
      <c r="I170" s="13"/>
      <c r="J170" s="50"/>
      <c r="K170" s="13"/>
      <c r="L170" s="50"/>
      <c r="M170" s="13"/>
      <c r="N170" s="50"/>
      <c r="O170" s="8"/>
    </row>
    <row r="171" spans="1:15" ht="25.5" x14ac:dyDescent="0.2">
      <c r="A171" s="88"/>
      <c r="B171" s="98" t="s">
        <v>873</v>
      </c>
      <c r="C171" s="8"/>
      <c r="D171" s="50"/>
      <c r="E171" s="8"/>
      <c r="F171" s="50"/>
      <c r="G171" s="8"/>
      <c r="H171" s="50"/>
      <c r="I171" s="8"/>
      <c r="J171" s="50"/>
      <c r="K171" s="8"/>
      <c r="L171" s="50"/>
      <c r="M171" s="8"/>
      <c r="N171" s="50"/>
      <c r="O171" s="8"/>
    </row>
    <row r="172" spans="1:15" ht="25.5" x14ac:dyDescent="0.2">
      <c r="A172" s="93"/>
      <c r="B172" s="96" t="s">
        <v>874</v>
      </c>
      <c r="C172" s="8"/>
      <c r="D172" s="50"/>
      <c r="E172" s="8"/>
      <c r="F172" s="50"/>
      <c r="G172" s="8"/>
      <c r="H172" s="50"/>
      <c r="I172" s="8"/>
      <c r="J172" s="50"/>
      <c r="K172" s="8"/>
      <c r="L172" s="50"/>
      <c r="M172" s="8"/>
      <c r="N172" s="50"/>
      <c r="O172" s="8"/>
    </row>
    <row r="173" spans="1:15" x14ac:dyDescent="0.2">
      <c r="A173" s="93"/>
      <c r="B173" s="96" t="s">
        <v>869</v>
      </c>
      <c r="C173" s="13"/>
      <c r="D173" s="50"/>
      <c r="E173" s="13"/>
      <c r="F173" s="50"/>
      <c r="G173" s="13"/>
      <c r="H173" s="50"/>
      <c r="I173" s="13"/>
      <c r="J173" s="50"/>
      <c r="K173" s="13"/>
      <c r="L173" s="50"/>
      <c r="M173" s="13"/>
      <c r="N173" s="50"/>
      <c r="O173" s="8"/>
    </row>
    <row r="174" spans="1:15" x14ac:dyDescent="0.2">
      <c r="A174" s="93"/>
      <c r="B174" s="96" t="s">
        <v>870</v>
      </c>
      <c r="C174" s="8"/>
      <c r="D174" s="50"/>
      <c r="E174" s="8"/>
      <c r="F174" s="50"/>
      <c r="G174" s="8"/>
      <c r="H174" s="50"/>
      <c r="I174" s="8"/>
      <c r="J174" s="50"/>
      <c r="K174" s="8"/>
      <c r="L174" s="50"/>
      <c r="M174" s="8"/>
      <c r="N174" s="50"/>
      <c r="O174" s="8"/>
    </row>
    <row r="175" spans="1:15" ht="25.5" x14ac:dyDescent="0.2">
      <c r="A175" s="93"/>
      <c r="B175" s="96" t="s">
        <v>213</v>
      </c>
      <c r="C175" s="13"/>
      <c r="D175" s="50"/>
      <c r="E175" s="13"/>
      <c r="F175" s="50"/>
      <c r="G175" s="13"/>
      <c r="H175" s="50"/>
      <c r="I175" s="13"/>
      <c r="J175" s="50"/>
      <c r="K175" s="13"/>
      <c r="L175" s="50"/>
      <c r="M175" s="13"/>
      <c r="N175" s="50"/>
      <c r="O175" s="8"/>
    </row>
    <row r="176" spans="1:15" x14ac:dyDescent="0.2">
      <c r="A176" s="93"/>
      <c r="B176" s="96" t="s">
        <v>214</v>
      </c>
      <c r="C176" s="8"/>
      <c r="D176" s="50"/>
      <c r="E176" s="8"/>
      <c r="F176" s="50"/>
      <c r="G176" s="8"/>
      <c r="H176" s="50"/>
      <c r="I176" s="8"/>
      <c r="J176" s="50"/>
      <c r="K176" s="8"/>
      <c r="L176" s="50"/>
      <c r="M176" s="8"/>
      <c r="N176" s="50"/>
      <c r="O176" s="8"/>
    </row>
    <row r="177" spans="1:15" x14ac:dyDescent="0.2">
      <c r="A177" s="93"/>
      <c r="B177" s="96" t="s">
        <v>215</v>
      </c>
      <c r="C177" s="8"/>
      <c r="D177" s="50"/>
      <c r="E177" s="8"/>
      <c r="F177" s="50"/>
      <c r="G177" s="8"/>
      <c r="H177" s="50"/>
      <c r="I177" s="8"/>
      <c r="J177" s="50"/>
      <c r="K177" s="8"/>
      <c r="L177" s="50"/>
      <c r="M177" s="8"/>
      <c r="N177" s="50"/>
      <c r="O177" s="8"/>
    </row>
    <row r="178" spans="1:15" ht="25.5" x14ac:dyDescent="0.2">
      <c r="A178" s="93"/>
      <c r="B178" s="96" t="s">
        <v>875</v>
      </c>
      <c r="C178" s="13"/>
      <c r="D178" s="50"/>
      <c r="E178" s="13"/>
      <c r="F178" s="50"/>
      <c r="G178" s="13"/>
      <c r="H178" s="50"/>
      <c r="I178" s="13"/>
      <c r="J178" s="50"/>
      <c r="K178" s="13"/>
      <c r="L178" s="50"/>
      <c r="M178" s="13"/>
      <c r="N178" s="50"/>
      <c r="O178" s="8"/>
    </row>
    <row r="179" spans="1:15" ht="25.5" x14ac:dyDescent="0.2">
      <c r="A179" s="93"/>
      <c r="B179" s="96" t="s">
        <v>876</v>
      </c>
      <c r="C179" s="8"/>
      <c r="D179" s="50"/>
      <c r="E179" s="8"/>
      <c r="F179" s="50"/>
      <c r="G179" s="8"/>
      <c r="H179" s="50"/>
      <c r="I179" s="8"/>
      <c r="J179" s="50"/>
      <c r="K179" s="8"/>
      <c r="L179" s="50"/>
      <c r="M179" s="8"/>
      <c r="N179" s="50"/>
      <c r="O179" s="8"/>
    </row>
    <row r="180" spans="1:15" ht="25.5" x14ac:dyDescent="0.2">
      <c r="A180" s="93"/>
      <c r="B180" s="96" t="s">
        <v>877</v>
      </c>
      <c r="C180" s="13"/>
      <c r="D180" s="50"/>
      <c r="E180" s="13"/>
      <c r="F180" s="50"/>
      <c r="G180" s="13"/>
      <c r="H180" s="50"/>
      <c r="I180" s="13"/>
      <c r="J180" s="50"/>
      <c r="K180" s="13"/>
      <c r="L180" s="50"/>
      <c r="M180" s="13"/>
      <c r="N180" s="50"/>
      <c r="O180" s="8"/>
    </row>
    <row r="181" spans="1:15" ht="38.25" x14ac:dyDescent="0.2">
      <c r="A181" s="93"/>
      <c r="B181" s="96" t="s">
        <v>878</v>
      </c>
      <c r="C181" s="8"/>
      <c r="D181" s="50"/>
      <c r="E181" s="8"/>
      <c r="F181" s="50"/>
      <c r="G181" s="8"/>
      <c r="H181" s="50"/>
      <c r="I181" s="8"/>
      <c r="J181" s="50"/>
      <c r="K181" s="8"/>
      <c r="L181" s="50"/>
      <c r="M181" s="8"/>
      <c r="N181" s="50"/>
      <c r="O181" s="8"/>
    </row>
    <row r="182" spans="1:15" ht="25.5" x14ac:dyDescent="0.2">
      <c r="A182" s="93"/>
      <c r="B182" s="96" t="s">
        <v>218</v>
      </c>
      <c r="C182" s="8"/>
      <c r="D182" s="50"/>
      <c r="E182" s="8"/>
      <c r="F182" s="50"/>
      <c r="G182" s="8"/>
      <c r="H182" s="50"/>
      <c r="I182" s="8"/>
      <c r="J182" s="50"/>
      <c r="K182" s="8"/>
      <c r="L182" s="50"/>
      <c r="M182" s="8"/>
      <c r="N182" s="50"/>
      <c r="O182" s="8"/>
    </row>
    <row r="183" spans="1:15" x14ac:dyDescent="0.2">
      <c r="A183" s="88" t="s">
        <v>879</v>
      </c>
      <c r="B183" s="96"/>
      <c r="C183" s="20"/>
      <c r="D183" s="36">
        <f>SUM(C184:C192)/(COUNTIF(C184:C192,"&gt;0")+0.00000001)</f>
        <v>0</v>
      </c>
      <c r="E183" s="20"/>
      <c r="F183" s="36">
        <f>SUM(E184:E192)/(COUNTIF(E184:E192,"&gt;0")+0.00000001)</f>
        <v>0</v>
      </c>
      <c r="G183" s="20"/>
      <c r="H183" s="36">
        <f>SUM(G184:G192)/(COUNTIF(G184:G192,"&gt;0")+0.00000001)</f>
        <v>0</v>
      </c>
      <c r="I183" s="20"/>
      <c r="J183" s="36">
        <f>SUM(I184:I192)/(COUNTIF(I184:I192,"&gt;0")+0.00000001)</f>
        <v>0</v>
      </c>
      <c r="K183" s="20"/>
      <c r="L183" s="36">
        <f>SUM(K184:K192)/(COUNTIF(K184:K192,"&gt;0")+0.00000001)</f>
        <v>0</v>
      </c>
      <c r="M183" s="20"/>
      <c r="N183" s="36">
        <f>SUM(M184:M192)/(COUNTIF(M184:M192,"&gt;0")+0.00000001)</f>
        <v>0</v>
      </c>
      <c r="O183" s="8"/>
    </row>
    <row r="184" spans="1:15" ht="25.5" x14ac:dyDescent="0.2">
      <c r="A184" s="88"/>
      <c r="B184" s="96" t="s">
        <v>220</v>
      </c>
      <c r="C184" s="13"/>
      <c r="D184" s="50"/>
      <c r="E184" s="13"/>
      <c r="F184" s="50"/>
      <c r="G184" s="13"/>
      <c r="H184" s="50"/>
      <c r="I184" s="13"/>
      <c r="J184" s="50"/>
      <c r="K184" s="13"/>
      <c r="L184" s="50"/>
      <c r="M184" s="13"/>
      <c r="N184" s="50"/>
      <c r="O184" s="8"/>
    </row>
    <row r="185" spans="1:15" ht="25.5" x14ac:dyDescent="0.2">
      <c r="A185" s="88"/>
      <c r="B185" s="96" t="s">
        <v>221</v>
      </c>
      <c r="C185" s="8"/>
      <c r="D185" s="50"/>
      <c r="E185" s="8"/>
      <c r="F185" s="50"/>
      <c r="G185" s="8"/>
      <c r="H185" s="50"/>
      <c r="I185" s="8"/>
      <c r="J185" s="50"/>
      <c r="K185" s="8"/>
      <c r="L185" s="50"/>
      <c r="M185" s="8"/>
      <c r="N185" s="50"/>
      <c r="O185" s="8"/>
    </row>
    <row r="186" spans="1:15" ht="51" x14ac:dyDescent="0.2">
      <c r="A186" s="88"/>
      <c r="B186" s="96" t="s">
        <v>880</v>
      </c>
      <c r="C186" s="13"/>
      <c r="D186" s="31"/>
      <c r="E186" s="13"/>
      <c r="F186" s="31"/>
      <c r="G186" s="13"/>
      <c r="H186" s="31"/>
      <c r="I186" s="13"/>
      <c r="J186" s="31"/>
      <c r="K186" s="13"/>
      <c r="L186" s="31"/>
      <c r="M186" s="13"/>
      <c r="N186" s="31"/>
      <c r="O186" s="8"/>
    </row>
    <row r="187" spans="1:15" ht="25.5" x14ac:dyDescent="0.2">
      <c r="A187" s="93"/>
      <c r="B187" s="98" t="s">
        <v>705</v>
      </c>
      <c r="C187" s="8"/>
      <c r="D187" s="50"/>
      <c r="E187" s="8"/>
      <c r="F187" s="50"/>
      <c r="G187" s="8"/>
      <c r="H187" s="50"/>
      <c r="I187" s="8"/>
      <c r="J187" s="50"/>
      <c r="K187" s="8"/>
      <c r="L187" s="50"/>
      <c r="M187" s="8"/>
      <c r="N187" s="50"/>
      <c r="O187" s="8"/>
    </row>
    <row r="188" spans="1:15" ht="25.5" x14ac:dyDescent="0.2">
      <c r="A188" s="93"/>
      <c r="B188" s="99" t="s">
        <v>881</v>
      </c>
      <c r="C188" s="13"/>
      <c r="D188" s="50"/>
      <c r="E188" s="13"/>
      <c r="F188" s="50"/>
      <c r="G188" s="13"/>
      <c r="H188" s="50"/>
      <c r="I188" s="13"/>
      <c r="J188" s="50"/>
      <c r="K188" s="13"/>
      <c r="L188" s="50"/>
      <c r="M188" s="13"/>
      <c r="N188" s="50"/>
      <c r="O188" s="8"/>
    </row>
    <row r="189" spans="1:15" ht="25.5" x14ac:dyDescent="0.2">
      <c r="A189" s="93"/>
      <c r="B189" s="95" t="s">
        <v>882</v>
      </c>
      <c r="C189" s="8"/>
      <c r="D189" s="50"/>
      <c r="E189" s="8"/>
      <c r="F189" s="50"/>
      <c r="G189" s="8"/>
      <c r="H189" s="50"/>
      <c r="I189" s="8"/>
      <c r="J189" s="50"/>
      <c r="K189" s="8"/>
      <c r="L189" s="50"/>
      <c r="M189" s="8"/>
      <c r="N189" s="50"/>
      <c r="O189" s="8"/>
    </row>
    <row r="190" spans="1:15" x14ac:dyDescent="0.2">
      <c r="A190" s="88"/>
      <c r="B190" s="96" t="s">
        <v>883</v>
      </c>
      <c r="C190" s="13"/>
      <c r="D190" s="50"/>
      <c r="E190" s="13"/>
      <c r="F190" s="50"/>
      <c r="G190" s="13"/>
      <c r="H190" s="50"/>
      <c r="I190" s="13"/>
      <c r="J190" s="50"/>
      <c r="K190" s="13"/>
      <c r="L190" s="50"/>
      <c r="M190" s="13"/>
      <c r="N190" s="50"/>
      <c r="O190" s="8"/>
    </row>
    <row r="191" spans="1:15" x14ac:dyDescent="0.2">
      <c r="A191" s="88"/>
      <c r="B191" s="96" t="s">
        <v>222</v>
      </c>
      <c r="C191" s="8"/>
      <c r="D191" s="50"/>
      <c r="E191" s="8"/>
      <c r="F191" s="50"/>
      <c r="G191" s="8"/>
      <c r="H191" s="50"/>
      <c r="I191" s="8"/>
      <c r="J191" s="50"/>
      <c r="K191" s="8"/>
      <c r="L191" s="50"/>
      <c r="M191" s="8"/>
      <c r="N191" s="50"/>
      <c r="O191" s="8"/>
    </row>
    <row r="192" spans="1:15" x14ac:dyDescent="0.2">
      <c r="A192" s="88"/>
      <c r="B192" s="96" t="s">
        <v>223</v>
      </c>
      <c r="C192" s="8"/>
      <c r="D192" s="50"/>
      <c r="E192" s="8"/>
      <c r="F192" s="50"/>
      <c r="G192" s="8"/>
      <c r="H192" s="50"/>
      <c r="I192" s="8"/>
      <c r="J192" s="50"/>
      <c r="K192" s="8"/>
      <c r="L192" s="50"/>
      <c r="M192" s="8"/>
      <c r="N192" s="50"/>
      <c r="O192" s="8"/>
    </row>
    <row r="193" spans="1:15" x14ac:dyDescent="0.2">
      <c r="A193" s="88" t="s">
        <v>884</v>
      </c>
      <c r="B193" s="96"/>
      <c r="C193" s="20"/>
      <c r="D193" s="36">
        <f>SUM(C194:C196)/(COUNTIF(C194:C196,"&gt;0")+0.00000001)</f>
        <v>0</v>
      </c>
      <c r="E193" s="20"/>
      <c r="F193" s="36">
        <f>SUM(E194:E196)/(COUNTIF(E194:E196,"&gt;0")+0.00000001)</f>
        <v>0</v>
      </c>
      <c r="G193" s="20"/>
      <c r="H193" s="36">
        <f>SUM(G194:G196)/(COUNTIF(G194:G196,"&gt;0")+0.00000001)</f>
        <v>0</v>
      </c>
      <c r="I193" s="20"/>
      <c r="J193" s="36">
        <f>SUM(I194:I196)/(COUNTIF(I194:I196,"&gt;0")+0.00000001)</f>
        <v>0</v>
      </c>
      <c r="K193" s="20"/>
      <c r="L193" s="36">
        <f>SUM(K194:K196)/(COUNTIF(K194:K196,"&gt;0")+0.00000001)</f>
        <v>0</v>
      </c>
      <c r="M193" s="20"/>
      <c r="N193" s="36">
        <f>SUM(M194:M196)/(COUNTIF(M194:M196,"&gt;0")+0.00000001)</f>
        <v>0</v>
      </c>
      <c r="O193" s="8"/>
    </row>
    <row r="194" spans="1:15" ht="25.5" x14ac:dyDescent="0.2">
      <c r="A194" s="88"/>
      <c r="B194" s="96" t="s">
        <v>885</v>
      </c>
      <c r="C194" s="13"/>
      <c r="D194" s="50"/>
      <c r="E194" s="13"/>
      <c r="F194" s="50"/>
      <c r="G194" s="13"/>
      <c r="H194" s="50"/>
      <c r="I194" s="13"/>
      <c r="J194" s="50"/>
      <c r="K194" s="13"/>
      <c r="L194" s="50"/>
      <c r="M194" s="13"/>
      <c r="N194" s="50"/>
      <c r="O194" s="8"/>
    </row>
    <row r="195" spans="1:15" x14ac:dyDescent="0.2">
      <c r="A195" s="88"/>
      <c r="B195" s="96" t="s">
        <v>224</v>
      </c>
      <c r="C195" s="8"/>
      <c r="D195" s="31"/>
      <c r="E195" s="8"/>
      <c r="F195" s="31"/>
      <c r="G195" s="8"/>
      <c r="H195" s="31"/>
      <c r="I195" s="8"/>
      <c r="J195" s="31"/>
      <c r="K195" s="8"/>
      <c r="L195" s="31"/>
      <c r="M195" s="8"/>
      <c r="N195" s="31"/>
      <c r="O195" s="8"/>
    </row>
    <row r="196" spans="1:15" ht="25.5" x14ac:dyDescent="0.2">
      <c r="A196" s="88"/>
      <c r="B196" s="96" t="s">
        <v>886</v>
      </c>
      <c r="C196" s="8"/>
      <c r="D196" s="50"/>
      <c r="E196" s="8"/>
      <c r="F196" s="50"/>
      <c r="G196" s="8"/>
      <c r="H196" s="50"/>
      <c r="I196" s="8"/>
      <c r="J196" s="50"/>
      <c r="K196" s="8"/>
      <c r="L196" s="50"/>
      <c r="M196" s="8"/>
      <c r="N196" s="50"/>
      <c r="O196" s="8"/>
    </row>
    <row r="197" spans="1:15" x14ac:dyDescent="0.2">
      <c r="A197" s="88" t="s">
        <v>887</v>
      </c>
      <c r="B197" s="96"/>
      <c r="C197" s="20"/>
      <c r="D197" s="36">
        <f>SUM(C198:C214)/(COUNTIF(C198:C214,"&gt;0")+0.00000001)</f>
        <v>0</v>
      </c>
      <c r="E197" s="20"/>
      <c r="F197" s="36">
        <f>SUM(E198:E214)/(COUNTIF(E198:E214,"&gt;0")+0.00000001)</f>
        <v>0</v>
      </c>
      <c r="G197" s="20"/>
      <c r="H197" s="36">
        <f>SUM(G198:G214)/(COUNTIF(G198:G214,"&gt;0")+0.00000001)</f>
        <v>0</v>
      </c>
      <c r="I197" s="20"/>
      <c r="J197" s="36">
        <f>SUM(I198:I214)/(COUNTIF(I198:I214,"&gt;0")+0.00000001)</f>
        <v>0</v>
      </c>
      <c r="K197" s="20"/>
      <c r="L197" s="36">
        <f>SUM(K198:K214)/(COUNTIF(K198:K214,"&gt;0")+0.00000001)</f>
        <v>0</v>
      </c>
      <c r="M197" s="20"/>
      <c r="N197" s="36">
        <f>SUM(M198:M214)/(COUNTIF(M198:M214,"&gt;0")+0.00000001)</f>
        <v>0</v>
      </c>
      <c r="O197" s="8"/>
    </row>
    <row r="198" spans="1:15" x14ac:dyDescent="0.2">
      <c r="A198" s="88"/>
      <c r="B198" s="96" t="s">
        <v>225</v>
      </c>
      <c r="C198" s="13"/>
      <c r="D198" s="50"/>
      <c r="E198" s="13"/>
      <c r="F198" s="50"/>
      <c r="G198" s="13"/>
      <c r="H198" s="50"/>
      <c r="I198" s="13"/>
      <c r="J198" s="50"/>
      <c r="K198" s="13"/>
      <c r="L198" s="50"/>
      <c r="M198" s="13"/>
      <c r="N198" s="50"/>
      <c r="O198" s="8"/>
    </row>
    <row r="199" spans="1:15" ht="25.5" x14ac:dyDescent="0.2">
      <c r="A199" s="88"/>
      <c r="B199" s="96" t="s">
        <v>888</v>
      </c>
      <c r="C199" s="8"/>
      <c r="D199" s="50"/>
      <c r="E199" s="8"/>
      <c r="F199" s="50"/>
      <c r="G199" s="8"/>
      <c r="H199" s="50"/>
      <c r="I199" s="8"/>
      <c r="J199" s="50"/>
      <c r="K199" s="8"/>
      <c r="L199" s="50"/>
      <c r="M199" s="8"/>
      <c r="N199" s="50"/>
      <c r="O199" s="8"/>
    </row>
    <row r="200" spans="1:15" ht="38.25" x14ac:dyDescent="0.2">
      <c r="A200" s="88"/>
      <c r="B200" s="96" t="s">
        <v>889</v>
      </c>
      <c r="C200" s="13"/>
      <c r="D200" s="50"/>
      <c r="E200" s="13"/>
      <c r="F200" s="50"/>
      <c r="G200" s="13"/>
      <c r="H200" s="50"/>
      <c r="I200" s="13"/>
      <c r="J200" s="50"/>
      <c r="K200" s="13"/>
      <c r="L200" s="50"/>
      <c r="M200" s="13"/>
      <c r="N200" s="50"/>
      <c r="O200" s="8"/>
    </row>
    <row r="201" spans="1:15" ht="25.5" x14ac:dyDescent="0.2">
      <c r="A201" s="88"/>
      <c r="B201" s="96" t="s">
        <v>890</v>
      </c>
      <c r="C201" s="8"/>
      <c r="D201" s="50"/>
      <c r="E201" s="8"/>
      <c r="F201" s="50"/>
      <c r="G201" s="8"/>
      <c r="H201" s="50"/>
      <c r="I201" s="8"/>
      <c r="J201" s="50"/>
      <c r="K201" s="8"/>
      <c r="L201" s="50"/>
      <c r="M201" s="8"/>
      <c r="N201" s="50"/>
      <c r="O201" s="8"/>
    </row>
    <row r="202" spans="1:15" ht="26.25" customHeight="1" x14ac:dyDescent="0.2">
      <c r="A202" s="88"/>
      <c r="B202" s="96" t="s">
        <v>891</v>
      </c>
      <c r="C202" s="8"/>
      <c r="D202" s="50"/>
      <c r="E202" s="8"/>
      <c r="F202" s="50"/>
      <c r="G202" s="8"/>
      <c r="H202" s="50"/>
      <c r="I202" s="8"/>
      <c r="J202" s="50"/>
      <c r="K202" s="8"/>
      <c r="L202" s="50"/>
      <c r="M202" s="8"/>
      <c r="N202" s="50"/>
      <c r="O202" s="8"/>
    </row>
    <row r="203" spans="1:15" x14ac:dyDescent="0.2">
      <c r="A203" s="88"/>
      <c r="B203" s="96" t="s">
        <v>226</v>
      </c>
      <c r="C203" s="13"/>
      <c r="D203" s="50"/>
      <c r="E203" s="13"/>
      <c r="F203" s="50"/>
      <c r="G203" s="13"/>
      <c r="H203" s="50"/>
      <c r="I203" s="13"/>
      <c r="J203" s="50"/>
      <c r="K203" s="13"/>
      <c r="L203" s="50"/>
      <c r="M203" s="13"/>
      <c r="N203" s="50"/>
      <c r="O203" s="8"/>
    </row>
    <row r="204" spans="1:15" x14ac:dyDescent="0.2">
      <c r="A204" s="88"/>
      <c r="B204" s="96" t="s">
        <v>227</v>
      </c>
      <c r="C204" s="8"/>
      <c r="D204" s="50"/>
      <c r="E204" s="8"/>
      <c r="F204" s="50"/>
      <c r="G204" s="8"/>
      <c r="H204" s="50"/>
      <c r="I204" s="8"/>
      <c r="J204" s="50"/>
      <c r="K204" s="8"/>
      <c r="L204" s="50"/>
      <c r="M204" s="8"/>
      <c r="N204" s="50"/>
      <c r="O204" s="8"/>
    </row>
    <row r="205" spans="1:15" x14ac:dyDescent="0.2">
      <c r="A205" s="88"/>
      <c r="B205" s="96" t="s">
        <v>228</v>
      </c>
      <c r="C205" s="13"/>
      <c r="D205" s="50"/>
      <c r="E205" s="13"/>
      <c r="F205" s="50"/>
      <c r="G205" s="13"/>
      <c r="H205" s="50"/>
      <c r="I205" s="13"/>
      <c r="J205" s="50"/>
      <c r="K205" s="13"/>
      <c r="L205" s="50"/>
      <c r="M205" s="13"/>
      <c r="N205" s="50"/>
      <c r="O205" s="8"/>
    </row>
    <row r="206" spans="1:15" x14ac:dyDescent="0.2">
      <c r="A206" s="88"/>
      <c r="B206" s="96" t="s">
        <v>229</v>
      </c>
      <c r="C206" s="8"/>
      <c r="D206" s="50"/>
      <c r="E206" s="8"/>
      <c r="F206" s="50"/>
      <c r="G206" s="8"/>
      <c r="H206" s="50"/>
      <c r="I206" s="8"/>
      <c r="J206" s="50"/>
      <c r="K206" s="8"/>
      <c r="L206" s="50"/>
      <c r="M206" s="8"/>
      <c r="N206" s="50"/>
      <c r="O206" s="8"/>
    </row>
    <row r="207" spans="1:15" x14ac:dyDescent="0.2">
      <c r="A207" s="88"/>
      <c r="B207" s="96" t="s">
        <v>230</v>
      </c>
      <c r="C207" s="8"/>
      <c r="D207" s="31"/>
      <c r="E207" s="8"/>
      <c r="F207" s="31"/>
      <c r="G207" s="8"/>
      <c r="H207" s="31"/>
      <c r="I207" s="8"/>
      <c r="J207" s="31"/>
      <c r="K207" s="8"/>
      <c r="L207" s="31"/>
      <c r="M207" s="8"/>
      <c r="N207" s="31"/>
      <c r="O207" s="8"/>
    </row>
    <row r="208" spans="1:15" ht="51" x14ac:dyDescent="0.2">
      <c r="A208" s="88"/>
      <c r="B208" s="96" t="s">
        <v>892</v>
      </c>
      <c r="C208" s="13"/>
      <c r="D208" s="50"/>
      <c r="E208" s="13"/>
      <c r="F208" s="50"/>
      <c r="G208" s="13"/>
      <c r="H208" s="50"/>
      <c r="I208" s="13"/>
      <c r="J208" s="50"/>
      <c r="K208" s="13"/>
      <c r="L208" s="50"/>
      <c r="M208" s="13"/>
      <c r="N208" s="50"/>
      <c r="O208" s="8"/>
    </row>
    <row r="209" spans="1:15" ht="15" customHeight="1" x14ac:dyDescent="0.2">
      <c r="A209" s="88"/>
      <c r="B209" s="96" t="s">
        <v>231</v>
      </c>
      <c r="C209" s="8"/>
      <c r="D209" s="50"/>
      <c r="E209" s="8"/>
      <c r="F209" s="50"/>
      <c r="G209" s="8"/>
      <c r="H209" s="50"/>
      <c r="I209" s="8"/>
      <c r="J209" s="50"/>
      <c r="K209" s="8"/>
      <c r="L209" s="50"/>
      <c r="M209" s="8"/>
      <c r="N209" s="50"/>
      <c r="O209" s="8"/>
    </row>
    <row r="210" spans="1:15" ht="25.5" x14ac:dyDescent="0.2">
      <c r="A210" s="93"/>
      <c r="B210" s="96" t="s">
        <v>893</v>
      </c>
      <c r="C210" s="13"/>
      <c r="D210" s="50"/>
      <c r="E210" s="13"/>
      <c r="F210" s="50"/>
      <c r="G210" s="13"/>
      <c r="H210" s="50"/>
      <c r="I210" s="13"/>
      <c r="J210" s="50"/>
      <c r="K210" s="13"/>
      <c r="L210" s="50"/>
      <c r="M210" s="13"/>
      <c r="N210" s="50"/>
      <c r="O210" s="8"/>
    </row>
    <row r="211" spans="1:15" ht="25.5" x14ac:dyDescent="0.2">
      <c r="A211" s="88"/>
      <c r="B211" s="96" t="s">
        <v>894</v>
      </c>
      <c r="C211" s="8"/>
      <c r="D211" s="50"/>
      <c r="E211" s="8"/>
      <c r="F211" s="50"/>
      <c r="G211" s="8"/>
      <c r="H211" s="50"/>
      <c r="I211" s="8"/>
      <c r="J211" s="50"/>
      <c r="K211" s="8"/>
      <c r="L211" s="50"/>
      <c r="M211" s="8"/>
      <c r="N211" s="50"/>
      <c r="O211" s="8"/>
    </row>
    <row r="212" spans="1:15" ht="25.5" x14ac:dyDescent="0.2">
      <c r="A212" s="88"/>
      <c r="B212" s="96" t="s">
        <v>895</v>
      </c>
      <c r="C212" s="13"/>
      <c r="D212" s="50"/>
      <c r="E212" s="13"/>
      <c r="F212" s="50"/>
      <c r="G212" s="13"/>
      <c r="H212" s="50"/>
      <c r="I212" s="13"/>
      <c r="J212" s="50"/>
      <c r="K212" s="13"/>
      <c r="L212" s="50"/>
      <c r="M212" s="13"/>
      <c r="N212" s="50"/>
      <c r="O212" s="8"/>
    </row>
    <row r="213" spans="1:15" ht="25.5" x14ac:dyDescent="0.2">
      <c r="A213" s="88"/>
      <c r="B213" s="96" t="s">
        <v>896</v>
      </c>
      <c r="C213" s="8"/>
      <c r="D213" s="50"/>
      <c r="E213" s="8"/>
      <c r="F213" s="50"/>
      <c r="G213" s="8"/>
      <c r="H213" s="50"/>
      <c r="I213" s="8"/>
      <c r="J213" s="50"/>
      <c r="K213" s="8"/>
      <c r="L213" s="50"/>
      <c r="M213" s="8"/>
      <c r="N213" s="50"/>
      <c r="O213" s="8"/>
    </row>
    <row r="214" spans="1:15" ht="25.5" x14ac:dyDescent="0.2">
      <c r="A214" s="93"/>
      <c r="B214" s="96" t="s">
        <v>232</v>
      </c>
      <c r="C214" s="8"/>
      <c r="D214" s="50"/>
      <c r="E214" s="8"/>
      <c r="F214" s="50"/>
      <c r="G214" s="8"/>
      <c r="H214" s="50"/>
      <c r="I214" s="8"/>
      <c r="J214" s="50"/>
      <c r="K214" s="8"/>
      <c r="L214" s="50"/>
      <c r="M214" s="8"/>
      <c r="N214" s="50"/>
      <c r="O214" s="8"/>
    </row>
    <row r="215" spans="1:15" x14ac:dyDescent="0.2">
      <c r="A215" s="88" t="s">
        <v>909</v>
      </c>
      <c r="B215" s="96"/>
      <c r="C215" s="20"/>
      <c r="D215" s="36">
        <f>SUM(C216:C236)/(COUNTIF(C216:C236,"&gt;0")+0.00000001)</f>
        <v>0</v>
      </c>
      <c r="E215" s="20"/>
      <c r="F215" s="36">
        <f>SUM(E216:E236)/(COUNTIF(E216:E236,"&gt;0")+0.00000001)</f>
        <v>0</v>
      </c>
      <c r="G215" s="20"/>
      <c r="H215" s="36">
        <f>SUM(G216:G236)/(COUNTIF(G216:G236,"&gt;0")+0.00000001)</f>
        <v>0</v>
      </c>
      <c r="I215" s="20"/>
      <c r="J215" s="36">
        <f>SUM(I216:I236)/(COUNTIF(I216:I236,"&gt;0")+0.00000001)</f>
        <v>0</v>
      </c>
      <c r="K215" s="20"/>
      <c r="L215" s="36">
        <f>SUM(K216:K236)/(COUNTIF(K216:K236,"&gt;0")+0.00000001)</f>
        <v>0</v>
      </c>
      <c r="M215" s="20"/>
      <c r="N215" s="36">
        <f>SUM(M216:M236)/(COUNTIF(M216:M236,"&gt;0")+0.00000001)</f>
        <v>0</v>
      </c>
      <c r="O215" s="8"/>
    </row>
    <row r="216" spans="1:15" ht="25.5" x14ac:dyDescent="0.2">
      <c r="A216" s="88"/>
      <c r="B216" s="96" t="s">
        <v>233</v>
      </c>
      <c r="C216" s="13"/>
      <c r="D216" s="50"/>
      <c r="E216" s="13"/>
      <c r="F216" s="50"/>
      <c r="G216" s="13"/>
      <c r="H216" s="50"/>
      <c r="I216" s="13"/>
      <c r="J216" s="50"/>
      <c r="K216" s="13"/>
      <c r="L216" s="50"/>
      <c r="M216" s="13"/>
      <c r="N216" s="50"/>
      <c r="O216" s="8"/>
    </row>
    <row r="217" spans="1:15" ht="25.5" x14ac:dyDescent="0.2">
      <c r="A217" s="88"/>
      <c r="B217" s="96" t="s">
        <v>897</v>
      </c>
      <c r="C217" s="8"/>
      <c r="D217" s="50"/>
      <c r="E217" s="8"/>
      <c r="F217" s="50"/>
      <c r="G217" s="8"/>
      <c r="H217" s="50"/>
      <c r="I217" s="8"/>
      <c r="J217" s="50"/>
      <c r="K217" s="8"/>
      <c r="L217" s="50"/>
      <c r="M217" s="8"/>
      <c r="N217" s="50"/>
      <c r="O217" s="8"/>
    </row>
    <row r="218" spans="1:15" x14ac:dyDescent="0.2">
      <c r="A218" s="88"/>
      <c r="B218" s="96" t="s">
        <v>234</v>
      </c>
      <c r="C218" s="13"/>
      <c r="D218" s="50"/>
      <c r="E218" s="13"/>
      <c r="F218" s="50"/>
      <c r="G218" s="13"/>
      <c r="H218" s="50"/>
      <c r="I218" s="13"/>
      <c r="J218" s="50"/>
      <c r="K218" s="13"/>
      <c r="L218" s="50"/>
      <c r="M218" s="13"/>
      <c r="N218" s="50"/>
      <c r="O218" s="8"/>
    </row>
    <row r="219" spans="1:15" x14ac:dyDescent="0.2">
      <c r="A219" s="88"/>
      <c r="B219" s="96" t="s">
        <v>235</v>
      </c>
      <c r="C219" s="8"/>
      <c r="D219" s="50"/>
      <c r="E219" s="8"/>
      <c r="F219" s="50"/>
      <c r="G219" s="8"/>
      <c r="H219" s="50"/>
      <c r="I219" s="8"/>
      <c r="J219" s="50"/>
      <c r="K219" s="8"/>
      <c r="L219" s="50"/>
      <c r="M219" s="8"/>
      <c r="N219" s="50"/>
      <c r="O219" s="8"/>
    </row>
    <row r="220" spans="1:15" x14ac:dyDescent="0.2">
      <c r="A220" s="88"/>
      <c r="B220" s="96" t="s">
        <v>236</v>
      </c>
      <c r="C220" s="8"/>
      <c r="D220" s="50"/>
      <c r="E220" s="8"/>
      <c r="F220" s="50"/>
      <c r="G220" s="8"/>
      <c r="H220" s="50"/>
      <c r="I220" s="8"/>
      <c r="J220" s="50"/>
      <c r="K220" s="8"/>
      <c r="L220" s="50"/>
      <c r="M220" s="8"/>
      <c r="N220" s="50"/>
      <c r="O220" s="8"/>
    </row>
    <row r="221" spans="1:15" ht="25.5" x14ac:dyDescent="0.2">
      <c r="A221" s="88"/>
      <c r="B221" s="96" t="s">
        <v>898</v>
      </c>
      <c r="C221" s="13"/>
      <c r="D221" s="50"/>
      <c r="E221" s="13"/>
      <c r="F221" s="50"/>
      <c r="G221" s="13"/>
      <c r="H221" s="50"/>
      <c r="I221" s="13"/>
      <c r="J221" s="50"/>
      <c r="K221" s="13"/>
      <c r="L221" s="50"/>
      <c r="M221" s="13"/>
      <c r="N221" s="50"/>
      <c r="O221" s="8"/>
    </row>
    <row r="222" spans="1:15" x14ac:dyDescent="0.2">
      <c r="A222" s="93"/>
      <c r="B222" s="96" t="s">
        <v>899</v>
      </c>
      <c r="C222" s="8"/>
      <c r="D222" s="50"/>
      <c r="E222" s="8"/>
      <c r="F222" s="50"/>
      <c r="G222" s="8"/>
      <c r="H222" s="50"/>
      <c r="I222" s="8"/>
      <c r="J222" s="50"/>
      <c r="K222" s="8"/>
      <c r="L222" s="50"/>
      <c r="M222" s="8"/>
      <c r="N222" s="50"/>
      <c r="O222" s="8"/>
    </row>
    <row r="223" spans="1:15" ht="25.5" x14ac:dyDescent="0.2">
      <c r="A223" s="93"/>
      <c r="B223" s="96" t="s">
        <v>900</v>
      </c>
      <c r="C223" s="13"/>
      <c r="D223" s="50"/>
      <c r="E223" s="13"/>
      <c r="F223" s="50"/>
      <c r="G223" s="13"/>
      <c r="H223" s="50"/>
      <c r="I223" s="13"/>
      <c r="J223" s="50"/>
      <c r="K223" s="13"/>
      <c r="L223" s="50"/>
      <c r="M223" s="13"/>
      <c r="N223" s="50"/>
      <c r="O223" s="8"/>
    </row>
    <row r="224" spans="1:15" ht="25.5" x14ac:dyDescent="0.2">
      <c r="A224" s="93"/>
      <c r="B224" s="96" t="s">
        <v>901</v>
      </c>
      <c r="C224" s="8"/>
      <c r="D224" s="50"/>
      <c r="E224" s="8"/>
      <c r="F224" s="50"/>
      <c r="G224" s="8"/>
      <c r="H224" s="50"/>
      <c r="I224" s="8"/>
      <c r="J224" s="50"/>
      <c r="K224" s="8"/>
      <c r="L224" s="50"/>
      <c r="M224" s="8"/>
      <c r="N224" s="50"/>
      <c r="O224" s="8"/>
    </row>
    <row r="225" spans="1:15" ht="25.5" x14ac:dyDescent="0.2">
      <c r="A225" s="88"/>
      <c r="B225" s="96" t="s">
        <v>237</v>
      </c>
      <c r="C225" s="8"/>
      <c r="D225" s="50"/>
      <c r="E225" s="8"/>
      <c r="F225" s="50"/>
      <c r="G225" s="8"/>
      <c r="H225" s="50"/>
      <c r="I225" s="8"/>
      <c r="J225" s="50"/>
      <c r="K225" s="8"/>
      <c r="L225" s="50"/>
      <c r="M225" s="8"/>
      <c r="N225" s="50"/>
      <c r="O225" s="8"/>
    </row>
    <row r="226" spans="1:15" x14ac:dyDescent="0.2">
      <c r="A226" s="93"/>
      <c r="B226" s="93" t="s">
        <v>902</v>
      </c>
      <c r="C226" s="13"/>
      <c r="D226" s="50"/>
      <c r="E226" s="13"/>
      <c r="F226" s="50"/>
      <c r="G226" s="13"/>
      <c r="H226" s="50"/>
      <c r="I226" s="13"/>
      <c r="J226" s="50"/>
      <c r="K226" s="13"/>
      <c r="L226" s="50"/>
      <c r="M226" s="13"/>
      <c r="N226" s="50"/>
      <c r="O226" s="8"/>
    </row>
    <row r="227" spans="1:15" x14ac:dyDescent="0.2">
      <c r="A227" s="93"/>
      <c r="B227" s="93" t="s">
        <v>903</v>
      </c>
      <c r="C227" s="8"/>
      <c r="D227" s="50"/>
      <c r="E227" s="8"/>
      <c r="F227" s="50"/>
      <c r="G227" s="8"/>
      <c r="H227" s="50"/>
      <c r="I227" s="8"/>
      <c r="J227" s="50"/>
      <c r="K227" s="8"/>
      <c r="L227" s="50"/>
      <c r="M227" s="8"/>
      <c r="N227" s="50"/>
      <c r="O227" s="8"/>
    </row>
    <row r="228" spans="1:15" ht="25.5" x14ac:dyDescent="0.2">
      <c r="A228" s="88"/>
      <c r="B228" s="96" t="s">
        <v>904</v>
      </c>
      <c r="C228" s="13"/>
      <c r="D228" s="50"/>
      <c r="E228" s="13"/>
      <c r="F228" s="50"/>
      <c r="G228" s="13"/>
      <c r="H228" s="50"/>
      <c r="I228" s="13"/>
      <c r="J228" s="50"/>
      <c r="K228" s="13"/>
      <c r="L228" s="50"/>
      <c r="M228" s="13"/>
      <c r="N228" s="50"/>
      <c r="O228" s="8"/>
    </row>
    <row r="229" spans="1:15" x14ac:dyDescent="0.2">
      <c r="A229" s="93"/>
      <c r="B229" s="93" t="s">
        <v>905</v>
      </c>
      <c r="C229" s="8"/>
      <c r="D229" s="50"/>
      <c r="E229" s="8"/>
      <c r="F229" s="50"/>
      <c r="G229" s="8"/>
      <c r="H229" s="50"/>
      <c r="I229" s="8"/>
      <c r="J229" s="50"/>
      <c r="K229" s="8"/>
      <c r="L229" s="50"/>
      <c r="M229" s="8"/>
      <c r="N229" s="50"/>
      <c r="O229" s="8"/>
    </row>
    <row r="230" spans="1:15" x14ac:dyDescent="0.2">
      <c r="A230" s="93"/>
      <c r="B230" s="93" t="s">
        <v>906</v>
      </c>
      <c r="C230" s="8"/>
      <c r="D230" s="50"/>
      <c r="E230" s="8"/>
      <c r="F230" s="50"/>
      <c r="G230" s="8"/>
      <c r="H230" s="50"/>
      <c r="I230" s="8"/>
      <c r="J230" s="50"/>
      <c r="K230" s="8"/>
      <c r="L230" s="50"/>
      <c r="M230" s="8"/>
      <c r="N230" s="50"/>
      <c r="O230" s="8"/>
    </row>
    <row r="231" spans="1:15" x14ac:dyDescent="0.2">
      <c r="A231" s="93"/>
      <c r="B231" s="93" t="s">
        <v>907</v>
      </c>
      <c r="C231" s="13"/>
      <c r="D231" s="50"/>
      <c r="E231" s="13"/>
      <c r="F231" s="50"/>
      <c r="G231" s="13"/>
      <c r="H231" s="50"/>
      <c r="I231" s="13"/>
      <c r="J231" s="50"/>
      <c r="K231" s="13"/>
      <c r="L231" s="50"/>
      <c r="M231" s="13"/>
      <c r="N231" s="50"/>
      <c r="O231" s="8"/>
    </row>
    <row r="232" spans="1:15" x14ac:dyDescent="0.2">
      <c r="A232" s="93"/>
      <c r="B232" s="93" t="s">
        <v>908</v>
      </c>
      <c r="C232" s="13"/>
      <c r="D232" s="50"/>
      <c r="E232" s="13"/>
      <c r="F232" s="50"/>
      <c r="G232" s="13"/>
      <c r="H232" s="50"/>
      <c r="I232" s="13"/>
      <c r="J232" s="50"/>
      <c r="K232" s="13"/>
      <c r="L232" s="50"/>
      <c r="M232" s="13"/>
      <c r="N232" s="50"/>
      <c r="O232" s="8"/>
    </row>
    <row r="233" spans="1:15" x14ac:dyDescent="0.2">
      <c r="A233" s="88"/>
      <c r="B233" s="96" t="s">
        <v>238</v>
      </c>
      <c r="C233" s="8"/>
      <c r="D233" s="50"/>
      <c r="E233" s="8"/>
      <c r="F233" s="50"/>
      <c r="G233" s="8"/>
      <c r="H233" s="50"/>
      <c r="I233" s="8"/>
      <c r="J233" s="50"/>
      <c r="K233" s="8"/>
      <c r="L233" s="50"/>
      <c r="M233" s="8"/>
      <c r="N233" s="50"/>
      <c r="O233" s="8"/>
    </row>
    <row r="234" spans="1:15" ht="25.5" x14ac:dyDescent="0.2">
      <c r="A234" s="88"/>
      <c r="B234" s="96" t="s">
        <v>239</v>
      </c>
      <c r="C234" s="13"/>
      <c r="D234" s="50"/>
      <c r="E234" s="13"/>
      <c r="F234" s="50"/>
      <c r="G234" s="13"/>
      <c r="H234" s="50"/>
      <c r="I234" s="13"/>
      <c r="J234" s="50"/>
      <c r="K234" s="13"/>
      <c r="L234" s="50"/>
      <c r="M234" s="13"/>
      <c r="N234" s="50"/>
      <c r="O234" s="8"/>
    </row>
    <row r="235" spans="1:15" x14ac:dyDescent="0.2">
      <c r="A235" s="88"/>
      <c r="B235" s="96" t="s">
        <v>240</v>
      </c>
      <c r="C235" s="8"/>
      <c r="D235" s="50"/>
      <c r="E235" s="8"/>
      <c r="F235" s="50"/>
      <c r="G235" s="8"/>
      <c r="H235" s="50"/>
      <c r="I235" s="8"/>
      <c r="J235" s="50"/>
      <c r="K235" s="8"/>
      <c r="L235" s="50"/>
      <c r="M235" s="8"/>
      <c r="N235" s="50"/>
      <c r="O235" s="8"/>
    </row>
    <row r="236" spans="1:15" x14ac:dyDescent="0.2">
      <c r="A236" s="88"/>
      <c r="B236" s="96" t="s">
        <v>215</v>
      </c>
      <c r="C236" s="8"/>
      <c r="D236" s="50"/>
      <c r="E236" s="8"/>
      <c r="F236" s="50"/>
      <c r="G236" s="8"/>
      <c r="H236" s="50"/>
      <c r="I236" s="8"/>
      <c r="J236" s="50"/>
      <c r="K236" s="8"/>
      <c r="L236" s="50"/>
      <c r="M236" s="8"/>
      <c r="N236" s="50"/>
      <c r="O236" s="8"/>
    </row>
    <row r="237" spans="1:15" x14ac:dyDescent="0.2">
      <c r="A237" s="88"/>
      <c r="B237" s="92" t="s">
        <v>49</v>
      </c>
      <c r="C237" s="20"/>
      <c r="D237" s="36">
        <f>D126+D127+D133+D157+D183+D193+D197+D215</f>
        <v>0</v>
      </c>
      <c r="E237" s="20"/>
      <c r="F237" s="36">
        <f>F126+F127+F133+F157+F183+F193+F197+F215</f>
        <v>0</v>
      </c>
      <c r="G237" s="20"/>
      <c r="H237" s="36">
        <f>H126+H127+H133+H157+H183+H193+H197+H215</f>
        <v>0</v>
      </c>
      <c r="I237" s="20"/>
      <c r="J237" s="36">
        <f>J126+J127+J133+J157+J183+J193+J197+J215</f>
        <v>0</v>
      </c>
      <c r="K237" s="20"/>
      <c r="L237" s="36">
        <f>L126+L127+L133+L157+L183+L193+L197+L215</f>
        <v>0</v>
      </c>
      <c r="M237" s="20"/>
      <c r="N237" s="36">
        <f>N126+N127+N133+N157+N183+N193+N197+N215</f>
        <v>0</v>
      </c>
      <c r="O237" s="8"/>
    </row>
    <row r="238" spans="1:15" x14ac:dyDescent="0.2">
      <c r="A238" s="88"/>
      <c r="B238" s="92" t="s">
        <v>50</v>
      </c>
      <c r="C238" s="20"/>
      <c r="D238" s="36">
        <f>D237/(COUNTIF(D126:D222,"&gt;0")+0.00000001)</f>
        <v>0</v>
      </c>
      <c r="E238" s="20"/>
      <c r="F238" s="36">
        <f>F237/(COUNTIF(F126:F222,"&gt;0")+0.00000001)</f>
        <v>0</v>
      </c>
      <c r="G238" s="20"/>
      <c r="H238" s="36">
        <f>H237/(COUNTIF(H126:H222,"&gt;0")+0.00000001)</f>
        <v>0</v>
      </c>
      <c r="I238" s="20"/>
      <c r="J238" s="36">
        <f>J237/(COUNTIF(J126:J222,"&gt;0")+0.00000001)</f>
        <v>0</v>
      </c>
      <c r="K238" s="20"/>
      <c r="L238" s="36">
        <f>L237/(COUNTIF(L126:L222,"&gt;0")+0.00000001)</f>
        <v>0</v>
      </c>
      <c r="M238" s="20"/>
      <c r="N238" s="36">
        <f>N237/(COUNTIF(N126:N222,"&gt;0")+0.00000001)</f>
        <v>0</v>
      </c>
      <c r="O238" s="8"/>
    </row>
    <row r="239" spans="1:15" x14ac:dyDescent="0.2">
      <c r="A239" s="88"/>
      <c r="B239" s="92" t="s">
        <v>51</v>
      </c>
      <c r="C239" s="20"/>
      <c r="D239" s="36">
        <f>D238/5*100</f>
        <v>0</v>
      </c>
      <c r="E239" s="20"/>
      <c r="F239" s="36">
        <f>F238/5*100</f>
        <v>0</v>
      </c>
      <c r="G239" s="20"/>
      <c r="H239" s="36">
        <f>H238/5*100</f>
        <v>0</v>
      </c>
      <c r="I239" s="20"/>
      <c r="J239" s="36">
        <f>J238/5*100</f>
        <v>0</v>
      </c>
      <c r="K239" s="20"/>
      <c r="L239" s="36">
        <f>L238/5*100</f>
        <v>0</v>
      </c>
      <c r="M239" s="20"/>
      <c r="N239" s="36">
        <f>N238/5*100</f>
        <v>0</v>
      </c>
      <c r="O239" s="8"/>
    </row>
    <row r="240" spans="1:15" x14ac:dyDescent="0.2">
      <c r="A240" s="44" t="s">
        <v>41</v>
      </c>
      <c r="B240" s="54"/>
      <c r="C240" s="51"/>
      <c r="D240" s="51"/>
      <c r="E240" s="51"/>
      <c r="F240" s="51"/>
      <c r="G240" s="51"/>
      <c r="H240" s="51"/>
      <c r="I240" s="51"/>
      <c r="J240" s="51"/>
      <c r="K240" s="51"/>
      <c r="L240" s="51"/>
      <c r="M240" s="51"/>
      <c r="N240" s="51"/>
    </row>
    <row r="241" spans="1:14" x14ac:dyDescent="0.2">
      <c r="A241" s="33" t="s">
        <v>71</v>
      </c>
      <c r="B241" s="54"/>
      <c r="C241" s="51"/>
      <c r="D241" s="51"/>
      <c r="E241" s="51"/>
      <c r="F241" s="51"/>
      <c r="G241" s="51"/>
      <c r="H241" s="51"/>
      <c r="I241" s="51"/>
      <c r="J241" s="51"/>
      <c r="K241" s="51"/>
      <c r="L241" s="51"/>
      <c r="M241" s="51"/>
      <c r="N241" s="51"/>
    </row>
    <row r="242" spans="1:14" x14ac:dyDescent="0.2">
      <c r="A242" s="33" t="s">
        <v>42</v>
      </c>
      <c r="B242" s="54"/>
      <c r="C242" s="51"/>
      <c r="D242" s="51"/>
      <c r="E242" s="51"/>
      <c r="F242" s="51"/>
      <c r="G242" s="51"/>
      <c r="H242" s="51"/>
      <c r="I242" s="51"/>
      <c r="J242" s="51"/>
      <c r="K242" s="51"/>
      <c r="L242" s="51"/>
      <c r="M242" s="51"/>
      <c r="N242" s="51"/>
    </row>
    <row r="243" spans="1:14" x14ac:dyDescent="0.2">
      <c r="A243" s="33" t="s">
        <v>43</v>
      </c>
      <c r="B243" s="54"/>
      <c r="C243" s="51"/>
      <c r="D243" s="51"/>
      <c r="E243" s="51"/>
      <c r="F243" s="51"/>
      <c r="G243" s="51"/>
      <c r="H243" s="51"/>
      <c r="I243" s="51"/>
      <c r="J243" s="51"/>
      <c r="K243" s="51"/>
      <c r="L243" s="51"/>
      <c r="M243" s="51"/>
      <c r="N243" s="51"/>
    </row>
    <row r="244" spans="1:14" x14ac:dyDescent="0.2">
      <c r="A244" s="33" t="s">
        <v>44</v>
      </c>
      <c r="B244" s="54"/>
      <c r="C244" s="51"/>
      <c r="D244" s="51"/>
      <c r="E244" s="51"/>
      <c r="F244" s="51"/>
      <c r="G244" s="51"/>
      <c r="H244" s="51"/>
      <c r="I244" s="51"/>
      <c r="J244" s="51"/>
      <c r="K244" s="51"/>
      <c r="L244" s="51"/>
      <c r="M244" s="51"/>
      <c r="N244" s="51"/>
    </row>
    <row r="245" spans="1:14" x14ac:dyDescent="0.2">
      <c r="A245" s="33" t="s">
        <v>45</v>
      </c>
      <c r="B245" s="54"/>
      <c r="C245" s="51"/>
      <c r="D245" s="51"/>
      <c r="E245" s="51"/>
      <c r="F245" s="51"/>
      <c r="G245" s="51"/>
      <c r="H245" s="51"/>
      <c r="I245" s="51"/>
      <c r="J245" s="51"/>
      <c r="K245" s="51"/>
      <c r="L245" s="51"/>
      <c r="M245" s="51"/>
      <c r="N245" s="51"/>
    </row>
    <row r="246" spans="1:14" x14ac:dyDescent="0.2">
      <c r="A246" s="33" t="s">
        <v>46</v>
      </c>
      <c r="B246" s="54"/>
      <c r="C246" s="51"/>
      <c r="D246" s="51"/>
      <c r="E246" s="51"/>
      <c r="F246" s="51"/>
      <c r="G246" s="51"/>
      <c r="H246" s="51"/>
      <c r="I246" s="51"/>
      <c r="J246" s="51"/>
      <c r="K246" s="51"/>
      <c r="L246" s="51"/>
      <c r="M246" s="51"/>
      <c r="N246" s="51"/>
    </row>
  </sheetData>
  <sheetProtection password="DD16" sheet="1" objects="1" scenarios="1"/>
  <mergeCells count="12">
    <mergeCell ref="M1:N1"/>
    <mergeCell ref="C124:D124"/>
    <mergeCell ref="E124:F124"/>
    <mergeCell ref="G124:H124"/>
    <mergeCell ref="I124:J124"/>
    <mergeCell ref="K124:L124"/>
    <mergeCell ref="M124:N124"/>
    <mergeCell ref="C1:D1"/>
    <mergeCell ref="E1:F1"/>
    <mergeCell ref="G1:H1"/>
    <mergeCell ref="I1:J1"/>
    <mergeCell ref="K1:L1"/>
  </mergeCells>
  <phoneticPr fontId="0" type="noConversion"/>
  <dataValidations count="1">
    <dataValidation type="decimal" allowBlank="1" showInputMessage="1" showErrorMessage="1" sqref="M126:M236 C126:C236 E126:E236 G126:G236 I126:I236 K126:K236 C3:C113 E3:E113 G3:G113 I3:I113 K3:K113 M3:M113" xr:uid="{00000000-0002-0000-0B00-000000000000}">
      <formula1>0</formula1>
      <formula2>5</formula2>
    </dataValidation>
  </dataValidations>
  <pageMargins left="0.7" right="0.7" top="0.75" bottom="0.75" header="0.3" footer="0.3"/>
  <pageSetup orientation="portrait" horizontalDpi="300" verticalDpi="30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P122"/>
  <sheetViews>
    <sheetView workbookViewId="0">
      <selection activeCell="C4" sqref="C4"/>
    </sheetView>
  </sheetViews>
  <sheetFormatPr defaultColWidth="9.140625" defaultRowHeight="12.75" x14ac:dyDescent="0.2"/>
  <cols>
    <col min="1" max="1" width="18.7109375" style="2" customWidth="1"/>
    <col min="2" max="2" width="41.7109375" style="29" customWidth="1"/>
    <col min="3" max="14" width="5.7109375" style="2" customWidth="1"/>
    <col min="15" max="15" width="164.42578125" style="18" customWidth="1"/>
    <col min="16" max="16384" width="9.140625" style="2"/>
  </cols>
  <sheetData>
    <row r="1" spans="1:16" x14ac:dyDescent="0.2">
      <c r="A1" s="86" t="s">
        <v>93</v>
      </c>
      <c r="B1" s="87"/>
      <c r="C1" s="118" t="str">
        <f>Front!B1</f>
        <v>Date</v>
      </c>
      <c r="D1" s="119"/>
      <c r="E1" s="118" t="str">
        <f>Front!C1</f>
        <v>Date</v>
      </c>
      <c r="F1" s="119"/>
      <c r="G1" s="118" t="str">
        <f>Front!D1</f>
        <v>Date</v>
      </c>
      <c r="H1" s="119"/>
      <c r="I1" s="118" t="str">
        <f>Front!E1</f>
        <v>Date</v>
      </c>
      <c r="J1" s="119"/>
      <c r="K1" s="118" t="str">
        <f>Front!F1</f>
        <v>Date</v>
      </c>
      <c r="L1" s="119"/>
      <c r="M1" s="118" t="str">
        <f>Front!G1</f>
        <v>Date</v>
      </c>
      <c r="N1" s="119"/>
      <c r="O1" s="17" t="s">
        <v>67</v>
      </c>
      <c r="P1" s="49" t="s">
        <v>67</v>
      </c>
    </row>
    <row r="2" spans="1:16" ht="27" customHeight="1" x14ac:dyDescent="0.2">
      <c r="A2" s="88"/>
      <c r="B2" s="87"/>
      <c r="C2" s="35" t="s">
        <v>19</v>
      </c>
      <c r="D2" s="35" t="s">
        <v>20</v>
      </c>
      <c r="E2" s="35" t="s">
        <v>19</v>
      </c>
      <c r="F2" s="35" t="s">
        <v>20</v>
      </c>
      <c r="G2" s="35" t="s">
        <v>19</v>
      </c>
      <c r="H2" s="35" t="s">
        <v>20</v>
      </c>
      <c r="I2" s="35" t="s">
        <v>19</v>
      </c>
      <c r="J2" s="35" t="s">
        <v>20</v>
      </c>
      <c r="K2" s="35" t="s">
        <v>19</v>
      </c>
      <c r="L2" s="35" t="s">
        <v>20</v>
      </c>
      <c r="M2" s="35" t="s">
        <v>19</v>
      </c>
      <c r="N2" s="35" t="s">
        <v>20</v>
      </c>
      <c r="O2" s="8"/>
      <c r="P2" s="51"/>
    </row>
    <row r="3" spans="1:16" x14ac:dyDescent="0.2">
      <c r="A3" s="88" t="s">
        <v>54</v>
      </c>
      <c r="B3" s="87"/>
      <c r="C3" s="20"/>
      <c r="D3" s="36">
        <f>SUM(C4:C7)/(COUNTIF(C4:C7,"&gt;0")+0.00000001)</f>
        <v>0</v>
      </c>
      <c r="E3" s="20"/>
      <c r="F3" s="36">
        <f>SUM(E4:E7)/(COUNTIF(E4:E7,"&gt;0")+0.00000001)</f>
        <v>0</v>
      </c>
      <c r="G3" s="20"/>
      <c r="H3" s="36">
        <f>SUM(G4:G7)/(COUNTIF(G4:G7,"&gt;0")+0.00000001)</f>
        <v>0</v>
      </c>
      <c r="I3" s="20"/>
      <c r="J3" s="36">
        <f>SUM(I4:I7)/(COUNTIF(I4:I7,"&gt;0")+0.00000001)</f>
        <v>0</v>
      </c>
      <c r="K3" s="20"/>
      <c r="L3" s="36">
        <f>SUM(K4:K7)/(COUNTIF(K4:K7,"&gt;0")+0.00000001)</f>
        <v>0</v>
      </c>
      <c r="M3" s="20"/>
      <c r="N3" s="36">
        <f>SUM(M4:M7)/(COUNTIF(M4:M7,"&gt;0")+0.00000001)</f>
        <v>0</v>
      </c>
      <c r="O3" s="8"/>
      <c r="P3" s="51"/>
    </row>
    <row r="4" spans="1:16" x14ac:dyDescent="0.2">
      <c r="A4" s="88"/>
      <c r="B4" s="87" t="s">
        <v>185</v>
      </c>
      <c r="C4" s="8"/>
      <c r="D4" s="50"/>
      <c r="E4" s="8"/>
      <c r="F4" s="50"/>
      <c r="G4" s="8"/>
      <c r="H4" s="50"/>
      <c r="I4" s="8"/>
      <c r="J4" s="50"/>
      <c r="K4" s="8"/>
      <c r="L4" s="50"/>
      <c r="M4" s="8"/>
      <c r="N4" s="50"/>
      <c r="O4" s="8"/>
      <c r="P4" s="51"/>
    </row>
    <row r="5" spans="1:16" x14ac:dyDescent="0.2">
      <c r="A5" s="88"/>
      <c r="B5" s="87" t="s">
        <v>910</v>
      </c>
      <c r="C5" s="13"/>
      <c r="D5" s="50"/>
      <c r="E5" s="13"/>
      <c r="F5" s="50"/>
      <c r="G5" s="13"/>
      <c r="H5" s="50"/>
      <c r="I5" s="13"/>
      <c r="J5" s="50"/>
      <c r="K5" s="13"/>
      <c r="L5" s="50"/>
      <c r="M5" s="13"/>
      <c r="N5" s="50"/>
      <c r="O5" s="8"/>
      <c r="P5" s="51"/>
    </row>
    <row r="6" spans="1:16" x14ac:dyDescent="0.2">
      <c r="A6" s="93"/>
      <c r="B6" s="93" t="s">
        <v>911</v>
      </c>
      <c r="C6" s="13"/>
      <c r="D6" s="31"/>
      <c r="E6" s="13"/>
      <c r="F6" s="31"/>
      <c r="G6" s="13"/>
      <c r="H6" s="31"/>
      <c r="I6" s="13"/>
      <c r="J6" s="31"/>
      <c r="K6" s="13"/>
      <c r="L6" s="31"/>
      <c r="M6" s="13"/>
      <c r="N6" s="31"/>
      <c r="O6" s="8"/>
      <c r="P6" s="51"/>
    </row>
    <row r="7" spans="1:16" x14ac:dyDescent="0.2">
      <c r="A7" s="88"/>
      <c r="B7" s="87" t="s">
        <v>186</v>
      </c>
      <c r="C7" s="8"/>
      <c r="D7" s="50"/>
      <c r="E7" s="8"/>
      <c r="F7" s="50"/>
      <c r="G7" s="8"/>
      <c r="H7" s="50"/>
      <c r="I7" s="8"/>
      <c r="J7" s="50"/>
      <c r="K7" s="8"/>
      <c r="L7" s="50"/>
      <c r="M7" s="8"/>
      <c r="N7" s="50"/>
      <c r="O7" s="8"/>
      <c r="P7" s="51"/>
    </row>
    <row r="8" spans="1:16" x14ac:dyDescent="0.2">
      <c r="A8" s="88" t="s">
        <v>55</v>
      </c>
      <c r="B8" s="87"/>
      <c r="C8" s="20"/>
      <c r="D8" s="36">
        <f>SUM(C9:C16)/(COUNTIF(C9:C16,"&gt;0")+0.00000001)</f>
        <v>0</v>
      </c>
      <c r="E8" s="20"/>
      <c r="F8" s="36">
        <f>SUM(E9:E16)/(COUNTIF(E9:E16,"&gt;0")+0.00000001)</f>
        <v>0</v>
      </c>
      <c r="G8" s="20"/>
      <c r="H8" s="36">
        <f>SUM(G9:G16)/(COUNTIF(G9:G16,"&gt;0")+0.00000001)</f>
        <v>0</v>
      </c>
      <c r="I8" s="20"/>
      <c r="J8" s="36">
        <f>SUM(I9:I16)/(COUNTIF(I9:I16,"&gt;0")+0.00000001)</f>
        <v>0</v>
      </c>
      <c r="K8" s="20"/>
      <c r="L8" s="36">
        <f>SUM(K9:K16)/(COUNTIF(K9:K16,"&gt;0")+0.00000001)</f>
        <v>0</v>
      </c>
      <c r="M8" s="20"/>
      <c r="N8" s="36">
        <f>SUM(M9:M16)/(COUNTIF(M9:M16,"&gt;0")+0.00000001)</f>
        <v>0</v>
      </c>
      <c r="O8" s="8"/>
      <c r="P8" s="51"/>
    </row>
    <row r="9" spans="1:16" x14ac:dyDescent="0.2">
      <c r="A9" s="88"/>
      <c r="B9" s="87" t="s">
        <v>187</v>
      </c>
      <c r="C9" s="8"/>
      <c r="D9" s="50"/>
      <c r="E9" s="8"/>
      <c r="F9" s="50"/>
      <c r="G9" s="8"/>
      <c r="H9" s="50"/>
      <c r="I9" s="8"/>
      <c r="J9" s="50"/>
      <c r="K9" s="8"/>
      <c r="L9" s="50"/>
      <c r="M9" s="8"/>
      <c r="N9" s="50"/>
      <c r="O9" s="8"/>
      <c r="P9" s="51"/>
    </row>
    <row r="10" spans="1:16" ht="25.5" x14ac:dyDescent="0.2">
      <c r="A10" s="88"/>
      <c r="B10" s="87" t="s">
        <v>188</v>
      </c>
      <c r="C10" s="13"/>
      <c r="D10" s="50"/>
      <c r="E10" s="13"/>
      <c r="F10" s="50"/>
      <c r="G10" s="13"/>
      <c r="H10" s="50"/>
      <c r="I10" s="13"/>
      <c r="J10" s="50"/>
      <c r="K10" s="13"/>
      <c r="L10" s="50"/>
      <c r="M10" s="13"/>
      <c r="N10" s="50"/>
      <c r="O10" s="8"/>
      <c r="P10" s="51"/>
    </row>
    <row r="11" spans="1:16" ht="25.5" x14ac:dyDescent="0.2">
      <c r="A11" s="93"/>
      <c r="B11" s="87" t="s">
        <v>912</v>
      </c>
      <c r="C11" s="13"/>
      <c r="D11" s="50"/>
      <c r="E11" s="13"/>
      <c r="F11" s="50"/>
      <c r="G11" s="13"/>
      <c r="H11" s="50"/>
      <c r="I11" s="13"/>
      <c r="J11" s="50"/>
      <c r="K11" s="13"/>
      <c r="L11" s="50"/>
      <c r="M11" s="13"/>
      <c r="N11" s="50"/>
      <c r="O11" s="8"/>
      <c r="P11" s="51"/>
    </row>
    <row r="12" spans="1:16" ht="12.75" customHeight="1" x14ac:dyDescent="0.2">
      <c r="A12" s="93"/>
      <c r="B12" s="89" t="s">
        <v>913</v>
      </c>
      <c r="C12" s="8"/>
      <c r="D12" s="31"/>
      <c r="E12" s="8"/>
      <c r="F12" s="31"/>
      <c r="G12" s="8"/>
      <c r="H12" s="31"/>
      <c r="I12" s="8"/>
      <c r="J12" s="31"/>
      <c r="K12" s="8"/>
      <c r="L12" s="31"/>
      <c r="M12" s="8"/>
      <c r="N12" s="31"/>
      <c r="O12" s="8"/>
      <c r="P12" s="51"/>
    </row>
    <row r="13" spans="1:16" ht="25.5" x14ac:dyDescent="0.2">
      <c r="A13" s="93"/>
      <c r="B13" s="89" t="s">
        <v>914</v>
      </c>
      <c r="C13" s="8"/>
      <c r="D13" s="50"/>
      <c r="E13" s="8"/>
      <c r="F13" s="50"/>
      <c r="G13" s="8"/>
      <c r="H13" s="50"/>
      <c r="I13" s="8"/>
      <c r="J13" s="50"/>
      <c r="K13" s="8"/>
      <c r="L13" s="50"/>
      <c r="M13" s="8"/>
      <c r="N13" s="50"/>
      <c r="O13" s="8"/>
      <c r="P13" s="51"/>
    </row>
    <row r="14" spans="1:16" ht="12.75" customHeight="1" x14ac:dyDescent="0.2">
      <c r="A14" s="88"/>
      <c r="B14" s="87" t="s">
        <v>189</v>
      </c>
      <c r="C14" s="13"/>
      <c r="D14" s="50"/>
      <c r="E14" s="13"/>
      <c r="F14" s="50"/>
      <c r="G14" s="13"/>
      <c r="H14" s="50"/>
      <c r="I14" s="13"/>
      <c r="J14" s="50"/>
      <c r="K14" s="13"/>
      <c r="L14" s="50"/>
      <c r="M14" s="13"/>
      <c r="N14" s="50"/>
      <c r="O14" s="8"/>
      <c r="P14" s="51"/>
    </row>
    <row r="15" spans="1:16" ht="25.5" x14ac:dyDescent="0.2">
      <c r="A15" s="88"/>
      <c r="B15" s="87" t="s">
        <v>190</v>
      </c>
      <c r="C15" s="13"/>
      <c r="D15" s="50"/>
      <c r="E15" s="13"/>
      <c r="F15" s="50"/>
      <c r="G15" s="13"/>
      <c r="H15" s="50"/>
      <c r="I15" s="13"/>
      <c r="J15" s="50"/>
      <c r="K15" s="13"/>
      <c r="L15" s="50"/>
      <c r="M15" s="13"/>
      <c r="N15" s="50"/>
      <c r="O15" s="8"/>
      <c r="P15" s="51"/>
    </row>
    <row r="16" spans="1:16" x14ac:dyDescent="0.2">
      <c r="A16" s="88"/>
      <c r="B16" s="87" t="s">
        <v>191</v>
      </c>
      <c r="C16" s="8"/>
      <c r="D16" s="50"/>
      <c r="E16" s="8"/>
      <c r="F16" s="50"/>
      <c r="G16" s="8"/>
      <c r="H16" s="50"/>
      <c r="I16" s="8"/>
      <c r="J16" s="50"/>
      <c r="K16" s="8"/>
      <c r="L16" s="50"/>
      <c r="M16" s="8"/>
      <c r="N16" s="50"/>
      <c r="O16" s="8"/>
      <c r="P16" s="51"/>
    </row>
    <row r="17" spans="1:16" x14ac:dyDescent="0.2">
      <c r="A17" s="88" t="s">
        <v>56</v>
      </c>
      <c r="B17" s="87"/>
      <c r="C17" s="20"/>
      <c r="D17" s="36">
        <f>SUM(C18:C27)/(COUNTIF(C18:C27,"&gt;0")+0.00000001)</f>
        <v>0</v>
      </c>
      <c r="E17" s="20"/>
      <c r="F17" s="36">
        <f>SUM(E18:E27)/(COUNTIF(E18:E27,"&gt;0")+0.00000001)</f>
        <v>0</v>
      </c>
      <c r="G17" s="20"/>
      <c r="H17" s="36">
        <f>SUM(G18:G27)/(COUNTIF(G18:G27,"&gt;0")+0.00000001)</f>
        <v>0</v>
      </c>
      <c r="I17" s="20"/>
      <c r="J17" s="36">
        <f>SUM(I18:I27)/(COUNTIF(I18:I27,"&gt;0")+0.00000001)</f>
        <v>0</v>
      </c>
      <c r="K17" s="20"/>
      <c r="L17" s="36">
        <f>SUM(K18:K27)/(COUNTIF(K18:K27,"&gt;0")+0.00000001)</f>
        <v>0</v>
      </c>
      <c r="M17" s="20"/>
      <c r="N17" s="36">
        <f>SUM(M18:M27)/(COUNTIF(M18:M27,"&gt;0")+0.00000001)</f>
        <v>0</v>
      </c>
      <c r="O17" s="8"/>
      <c r="P17" s="51"/>
    </row>
    <row r="18" spans="1:16" x14ac:dyDescent="0.2">
      <c r="A18" s="88"/>
      <c r="B18" s="87" t="s">
        <v>192</v>
      </c>
      <c r="C18" s="8"/>
      <c r="D18" s="50"/>
      <c r="E18" s="8"/>
      <c r="F18" s="50"/>
      <c r="G18" s="8"/>
      <c r="H18" s="50"/>
      <c r="I18" s="8"/>
      <c r="J18" s="50"/>
      <c r="K18" s="8"/>
      <c r="L18" s="50"/>
      <c r="M18" s="8"/>
      <c r="N18" s="50"/>
      <c r="O18" s="8"/>
      <c r="P18" s="51"/>
    </row>
    <row r="19" spans="1:16" ht="25.5" x14ac:dyDescent="0.2">
      <c r="A19" s="88"/>
      <c r="B19" s="87" t="s">
        <v>193</v>
      </c>
      <c r="C19" s="13"/>
      <c r="D19" s="50"/>
      <c r="E19" s="13"/>
      <c r="F19" s="50"/>
      <c r="G19" s="13"/>
      <c r="H19" s="50"/>
      <c r="I19" s="13"/>
      <c r="J19" s="50"/>
      <c r="K19" s="13"/>
      <c r="L19" s="50"/>
      <c r="M19" s="13"/>
      <c r="N19" s="50"/>
      <c r="O19" s="8"/>
      <c r="P19" s="51"/>
    </row>
    <row r="20" spans="1:16" x14ac:dyDescent="0.2">
      <c r="A20" s="88"/>
      <c r="B20" s="87" t="s">
        <v>194</v>
      </c>
      <c r="C20" s="13"/>
      <c r="D20" s="31"/>
      <c r="E20" s="13"/>
      <c r="F20" s="31"/>
      <c r="G20" s="13"/>
      <c r="H20" s="31"/>
      <c r="I20" s="13"/>
      <c r="J20" s="31"/>
      <c r="K20" s="13"/>
      <c r="L20" s="31"/>
      <c r="M20" s="13"/>
      <c r="N20" s="31"/>
      <c r="O20" s="8"/>
      <c r="P20" s="51"/>
    </row>
    <row r="21" spans="1:16" ht="25.5" x14ac:dyDescent="0.2">
      <c r="A21" s="93"/>
      <c r="B21" s="87" t="s">
        <v>915</v>
      </c>
      <c r="C21" s="8"/>
      <c r="D21" s="50"/>
      <c r="E21" s="8"/>
      <c r="F21" s="50"/>
      <c r="G21" s="8"/>
      <c r="H21" s="50"/>
      <c r="I21" s="8"/>
      <c r="J21" s="50"/>
      <c r="K21" s="8"/>
      <c r="L21" s="50"/>
      <c r="M21" s="8"/>
      <c r="N21" s="50"/>
      <c r="O21" s="8"/>
      <c r="P21" s="51"/>
    </row>
    <row r="22" spans="1:16" ht="25.5" x14ac:dyDescent="0.2">
      <c r="A22" s="88"/>
      <c r="B22" s="87" t="s">
        <v>195</v>
      </c>
      <c r="C22" s="8"/>
      <c r="D22" s="50"/>
      <c r="E22" s="8"/>
      <c r="F22" s="50"/>
      <c r="G22" s="8"/>
      <c r="H22" s="50"/>
      <c r="I22" s="8"/>
      <c r="J22" s="50"/>
      <c r="K22" s="8"/>
      <c r="L22" s="50"/>
      <c r="M22" s="8"/>
      <c r="N22" s="50"/>
      <c r="O22" s="8"/>
      <c r="P22" s="51"/>
    </row>
    <row r="23" spans="1:16" ht="38.25" x14ac:dyDescent="0.2">
      <c r="A23" s="88"/>
      <c r="B23" s="87" t="s">
        <v>916</v>
      </c>
      <c r="C23" s="13"/>
      <c r="D23" s="50"/>
      <c r="E23" s="13"/>
      <c r="F23" s="50"/>
      <c r="G23" s="13"/>
      <c r="H23" s="50"/>
      <c r="I23" s="13"/>
      <c r="J23" s="50"/>
      <c r="K23" s="13"/>
      <c r="L23" s="50"/>
      <c r="M23" s="13"/>
      <c r="N23" s="50"/>
      <c r="O23" s="8"/>
      <c r="P23" s="51"/>
    </row>
    <row r="24" spans="1:16" ht="25.5" x14ac:dyDescent="0.2">
      <c r="A24" s="88"/>
      <c r="B24" s="87" t="s">
        <v>196</v>
      </c>
      <c r="C24" s="8"/>
      <c r="D24" s="50"/>
      <c r="E24" s="8"/>
      <c r="F24" s="50"/>
      <c r="G24" s="8"/>
      <c r="H24" s="50"/>
      <c r="I24" s="8"/>
      <c r="J24" s="50"/>
      <c r="K24" s="8"/>
      <c r="L24" s="50"/>
      <c r="M24" s="8"/>
      <c r="N24" s="50"/>
      <c r="O24" s="8"/>
      <c r="P24" s="51"/>
    </row>
    <row r="25" spans="1:16" ht="25.5" x14ac:dyDescent="0.2">
      <c r="A25" s="88"/>
      <c r="B25" s="87" t="s">
        <v>917</v>
      </c>
      <c r="C25" s="13"/>
      <c r="D25" s="50"/>
      <c r="E25" s="13"/>
      <c r="F25" s="50"/>
      <c r="G25" s="13"/>
      <c r="H25" s="50"/>
      <c r="I25" s="13"/>
      <c r="J25" s="50"/>
      <c r="K25" s="13"/>
      <c r="L25" s="50"/>
      <c r="M25" s="13"/>
      <c r="N25" s="50"/>
      <c r="O25" s="8"/>
      <c r="P25" s="51"/>
    </row>
    <row r="26" spans="1:16" x14ac:dyDescent="0.2">
      <c r="A26" s="88"/>
      <c r="B26" s="87" t="s">
        <v>197</v>
      </c>
      <c r="C26" s="13"/>
      <c r="D26" s="31"/>
      <c r="E26" s="13"/>
      <c r="F26" s="31"/>
      <c r="G26" s="13"/>
      <c r="H26" s="31"/>
      <c r="I26" s="13"/>
      <c r="J26" s="31"/>
      <c r="K26" s="13"/>
      <c r="L26" s="31"/>
      <c r="M26" s="13"/>
      <c r="N26" s="31"/>
      <c r="O26" s="8"/>
      <c r="P26" s="51"/>
    </row>
    <row r="27" spans="1:16" ht="15" customHeight="1" x14ac:dyDescent="0.2">
      <c r="A27" s="93"/>
      <c r="B27" s="87" t="s">
        <v>918</v>
      </c>
      <c r="C27" s="8"/>
      <c r="D27" s="50"/>
      <c r="E27" s="8"/>
      <c r="F27" s="50"/>
      <c r="G27" s="8"/>
      <c r="H27" s="50"/>
      <c r="I27" s="8"/>
      <c r="J27" s="50"/>
      <c r="K27" s="8"/>
      <c r="L27" s="50"/>
      <c r="M27" s="8"/>
      <c r="N27" s="50"/>
      <c r="O27" s="8"/>
      <c r="P27" s="51"/>
    </row>
    <row r="28" spans="1:16" x14ac:dyDescent="0.2">
      <c r="A28" s="93" t="s">
        <v>919</v>
      </c>
      <c r="B28" s="93"/>
      <c r="C28" s="20"/>
      <c r="D28" s="36">
        <f>SUM(C29:C33)/(COUNTIF(C29:C33,"&gt;0")+0.00000001)</f>
        <v>0</v>
      </c>
      <c r="E28" s="20"/>
      <c r="F28" s="36">
        <f>SUM(E29:E33)/(COUNTIF(E29:E33,"&gt;0")+0.00000001)</f>
        <v>0</v>
      </c>
      <c r="G28" s="20"/>
      <c r="H28" s="36">
        <f>SUM(G29:G33)/(COUNTIF(G29:G33,"&gt;0")+0.00000001)</f>
        <v>0</v>
      </c>
      <c r="I28" s="20"/>
      <c r="J28" s="36">
        <f>SUM(I29:I33)/(COUNTIF(I29:I33,"&gt;0")+0.00000001)</f>
        <v>0</v>
      </c>
      <c r="K28" s="20"/>
      <c r="L28" s="36">
        <f>SUM(K29:K33)/(COUNTIF(K29:K33,"&gt;0")+0.00000001)</f>
        <v>0</v>
      </c>
      <c r="M28" s="20"/>
      <c r="N28" s="36">
        <f>SUM(M29:M33)/(COUNTIF(M29:M33,"&gt;0")+0.00000001)</f>
        <v>0</v>
      </c>
      <c r="O28" s="8"/>
      <c r="P28" s="51"/>
    </row>
    <row r="29" spans="1:16" ht="38.25" x14ac:dyDescent="0.2">
      <c r="A29" s="93"/>
      <c r="B29" s="95" t="s">
        <v>920</v>
      </c>
      <c r="C29" s="8"/>
      <c r="D29" s="31"/>
      <c r="E29" s="8"/>
      <c r="F29" s="31"/>
      <c r="G29" s="8"/>
      <c r="H29" s="31"/>
      <c r="I29" s="8"/>
      <c r="J29" s="31"/>
      <c r="K29" s="8"/>
      <c r="L29" s="31"/>
      <c r="M29" s="8"/>
      <c r="N29" s="31"/>
      <c r="O29" s="8"/>
      <c r="P29" s="51"/>
    </row>
    <row r="30" spans="1:16" ht="25.5" x14ac:dyDescent="0.2">
      <c r="A30" s="93"/>
      <c r="B30" s="95" t="s">
        <v>921</v>
      </c>
      <c r="C30" s="8"/>
      <c r="D30" s="50"/>
      <c r="E30" s="8"/>
      <c r="F30" s="50"/>
      <c r="G30" s="8"/>
      <c r="H30" s="50"/>
      <c r="I30" s="8"/>
      <c r="J30" s="50"/>
      <c r="K30" s="8"/>
      <c r="L30" s="50"/>
      <c r="M30" s="8"/>
      <c r="N30" s="50"/>
      <c r="O30" s="8"/>
      <c r="P30" s="51"/>
    </row>
    <row r="31" spans="1:16" ht="38.25" x14ac:dyDescent="0.2">
      <c r="A31" s="93"/>
      <c r="B31" s="95" t="s">
        <v>922</v>
      </c>
      <c r="C31" s="13"/>
      <c r="D31" s="50"/>
      <c r="E31" s="13"/>
      <c r="F31" s="50"/>
      <c r="G31" s="13"/>
      <c r="H31" s="50"/>
      <c r="I31" s="13"/>
      <c r="J31" s="50"/>
      <c r="K31" s="13"/>
      <c r="L31" s="50"/>
      <c r="M31" s="13"/>
      <c r="N31" s="50"/>
      <c r="O31" s="8"/>
      <c r="P31" s="51"/>
    </row>
    <row r="32" spans="1:16" ht="25.5" x14ac:dyDescent="0.2">
      <c r="A32" s="93"/>
      <c r="B32" s="95" t="s">
        <v>923</v>
      </c>
      <c r="C32" s="13"/>
      <c r="D32" s="31"/>
      <c r="E32" s="13"/>
      <c r="F32" s="31"/>
      <c r="G32" s="13"/>
      <c r="H32" s="31"/>
      <c r="I32" s="13"/>
      <c r="J32" s="31"/>
      <c r="K32" s="13"/>
      <c r="L32" s="31"/>
      <c r="M32" s="13"/>
      <c r="N32" s="31"/>
      <c r="O32" s="8"/>
      <c r="P32" s="51"/>
    </row>
    <row r="33" spans="1:16" ht="25.5" x14ac:dyDescent="0.2">
      <c r="A33" s="93"/>
      <c r="B33" s="87" t="s">
        <v>912</v>
      </c>
      <c r="C33" s="8"/>
      <c r="D33" s="50"/>
      <c r="E33" s="8"/>
      <c r="F33" s="50"/>
      <c r="G33" s="8"/>
      <c r="H33" s="50"/>
      <c r="I33" s="8"/>
      <c r="J33" s="50"/>
      <c r="K33" s="8"/>
      <c r="L33" s="50"/>
      <c r="M33" s="8"/>
      <c r="N33" s="50"/>
      <c r="O33" s="8"/>
      <c r="P33" s="51"/>
    </row>
    <row r="34" spans="1:16" x14ac:dyDescent="0.2">
      <c r="A34" s="88" t="s">
        <v>924</v>
      </c>
      <c r="B34" s="87"/>
      <c r="C34" s="20"/>
      <c r="D34" s="36">
        <f>SUM(C35:C51)/(COUNTIF(C35:C51,"&gt;0")+0.00000001)</f>
        <v>0</v>
      </c>
      <c r="E34" s="20"/>
      <c r="F34" s="36">
        <f>SUM(E35:E51)/(COUNTIF(E35:E51,"&gt;0")+0.00000001)</f>
        <v>0</v>
      </c>
      <c r="G34" s="20"/>
      <c r="H34" s="36">
        <f>SUM(G35:G51)/(COUNTIF(G35:G51,"&gt;0")+0.00000001)</f>
        <v>0</v>
      </c>
      <c r="I34" s="20"/>
      <c r="J34" s="36">
        <f>SUM(I35:I51)/(COUNTIF(I35:I51,"&gt;0")+0.00000001)</f>
        <v>0</v>
      </c>
      <c r="K34" s="20"/>
      <c r="L34" s="36">
        <f>SUM(K35:K51)/(COUNTIF(K35:K51,"&gt;0")+0.00000001)</f>
        <v>0</v>
      </c>
      <c r="M34" s="20"/>
      <c r="N34" s="36">
        <f>SUM(M35:M51)/(COUNTIF(M35:M51,"&gt;0")+0.00000001)</f>
        <v>0</v>
      </c>
      <c r="O34" s="8"/>
      <c r="P34" s="51"/>
    </row>
    <row r="35" spans="1:16" ht="25.5" x14ac:dyDescent="0.2">
      <c r="A35" s="93"/>
      <c r="B35" s="95" t="s">
        <v>925</v>
      </c>
      <c r="C35" s="8"/>
      <c r="D35" s="50"/>
      <c r="E35" s="8"/>
      <c r="F35" s="50"/>
      <c r="G35" s="8"/>
      <c r="H35" s="50"/>
      <c r="I35" s="8"/>
      <c r="J35" s="50"/>
      <c r="K35" s="8"/>
      <c r="L35" s="50"/>
      <c r="M35" s="8"/>
      <c r="N35" s="50"/>
      <c r="O35" s="8"/>
      <c r="P35" s="51"/>
    </row>
    <row r="36" spans="1:16" ht="25.5" x14ac:dyDescent="0.2">
      <c r="A36" s="93"/>
      <c r="B36" s="95" t="s">
        <v>926</v>
      </c>
      <c r="C36" s="13"/>
      <c r="D36" s="50"/>
      <c r="E36" s="13"/>
      <c r="F36" s="50"/>
      <c r="G36" s="13"/>
      <c r="H36" s="50"/>
      <c r="I36" s="13"/>
      <c r="J36" s="50"/>
      <c r="K36" s="13"/>
      <c r="L36" s="50"/>
      <c r="M36" s="13"/>
      <c r="N36" s="50"/>
      <c r="O36" s="8"/>
      <c r="P36" s="51"/>
    </row>
    <row r="37" spans="1:16" ht="38.25" x14ac:dyDescent="0.2">
      <c r="A37" s="88"/>
      <c r="B37" s="87" t="s">
        <v>927</v>
      </c>
      <c r="C37" s="13"/>
      <c r="D37" s="50"/>
      <c r="E37" s="13"/>
      <c r="F37" s="50"/>
      <c r="G37" s="13"/>
      <c r="H37" s="50"/>
      <c r="I37" s="13"/>
      <c r="J37" s="50"/>
      <c r="K37" s="13"/>
      <c r="L37" s="50"/>
      <c r="M37" s="13"/>
      <c r="N37" s="50"/>
      <c r="O37" s="8"/>
      <c r="P37" s="51"/>
    </row>
    <row r="38" spans="1:16" ht="38.25" x14ac:dyDescent="0.2">
      <c r="A38" s="88"/>
      <c r="B38" s="87" t="s">
        <v>198</v>
      </c>
      <c r="C38" s="8"/>
      <c r="D38" s="31"/>
      <c r="E38" s="8"/>
      <c r="F38" s="31"/>
      <c r="G38" s="8"/>
      <c r="H38" s="31"/>
      <c r="I38" s="8"/>
      <c r="J38" s="31"/>
      <c r="K38" s="8"/>
      <c r="L38" s="31"/>
      <c r="M38" s="8"/>
      <c r="N38" s="31"/>
      <c r="O38" s="8"/>
      <c r="P38" s="51"/>
    </row>
    <row r="39" spans="1:16" ht="26.25" customHeight="1" x14ac:dyDescent="0.2">
      <c r="A39" s="93"/>
      <c r="B39" s="87" t="s">
        <v>928</v>
      </c>
      <c r="C39" s="8"/>
      <c r="D39" s="50"/>
      <c r="E39" s="8"/>
      <c r="F39" s="50"/>
      <c r="G39" s="8"/>
      <c r="H39" s="50"/>
      <c r="I39" s="8"/>
      <c r="J39" s="50"/>
      <c r="K39" s="8"/>
      <c r="L39" s="50"/>
      <c r="M39" s="8"/>
      <c r="N39" s="50"/>
      <c r="O39" s="8"/>
      <c r="P39" s="51"/>
    </row>
    <row r="40" spans="1:16" ht="38.25" x14ac:dyDescent="0.2">
      <c r="A40" s="88"/>
      <c r="B40" s="87" t="s">
        <v>199</v>
      </c>
      <c r="C40" s="13"/>
      <c r="D40" s="50"/>
      <c r="E40" s="13"/>
      <c r="F40" s="50"/>
      <c r="G40" s="13"/>
      <c r="H40" s="50"/>
      <c r="I40" s="13"/>
      <c r="J40" s="50"/>
      <c r="K40" s="13"/>
      <c r="L40" s="50"/>
      <c r="M40" s="13"/>
      <c r="N40" s="50"/>
      <c r="O40" s="8"/>
      <c r="P40" s="51"/>
    </row>
    <row r="41" spans="1:16" ht="38.25" x14ac:dyDescent="0.2">
      <c r="A41" s="88"/>
      <c r="B41" s="87" t="s">
        <v>200</v>
      </c>
      <c r="C41" s="13"/>
      <c r="D41" s="50"/>
      <c r="E41" s="13"/>
      <c r="F41" s="50"/>
      <c r="G41" s="13"/>
      <c r="H41" s="50"/>
      <c r="I41" s="13"/>
      <c r="J41" s="50"/>
      <c r="K41" s="13"/>
      <c r="L41" s="50"/>
      <c r="M41" s="13"/>
      <c r="N41" s="50"/>
      <c r="O41" s="8"/>
      <c r="P41" s="51"/>
    </row>
    <row r="42" spans="1:16" ht="25.5" x14ac:dyDescent="0.2">
      <c r="A42" s="93"/>
      <c r="B42" s="87" t="s">
        <v>929</v>
      </c>
      <c r="C42" s="8"/>
      <c r="D42" s="50"/>
      <c r="E42" s="8"/>
      <c r="F42" s="50"/>
      <c r="G42" s="8"/>
      <c r="H42" s="50"/>
      <c r="I42" s="8"/>
      <c r="J42" s="50"/>
      <c r="K42" s="8"/>
      <c r="L42" s="50"/>
      <c r="M42" s="8"/>
      <c r="N42" s="50"/>
      <c r="O42" s="8"/>
      <c r="P42" s="51"/>
    </row>
    <row r="43" spans="1:16" ht="25.5" x14ac:dyDescent="0.2">
      <c r="A43" s="93"/>
      <c r="B43" s="89" t="s">
        <v>930</v>
      </c>
      <c r="C43" s="8"/>
      <c r="D43" s="31"/>
      <c r="E43" s="8"/>
      <c r="F43" s="31"/>
      <c r="G43" s="8"/>
      <c r="H43" s="31"/>
      <c r="I43" s="8"/>
      <c r="J43" s="31"/>
      <c r="K43" s="8"/>
      <c r="L43" s="31"/>
      <c r="M43" s="8"/>
      <c r="N43" s="31"/>
      <c r="O43" s="8"/>
      <c r="P43" s="51"/>
    </row>
    <row r="44" spans="1:16" ht="25.5" x14ac:dyDescent="0.2">
      <c r="A44" s="93"/>
      <c r="B44" s="89" t="s">
        <v>931</v>
      </c>
      <c r="C44" s="13"/>
      <c r="D44" s="50"/>
      <c r="E44" s="13"/>
      <c r="F44" s="50"/>
      <c r="G44" s="13"/>
      <c r="H44" s="50"/>
      <c r="I44" s="13"/>
      <c r="J44" s="50"/>
      <c r="K44" s="13"/>
      <c r="L44" s="50"/>
      <c r="M44" s="13"/>
      <c r="N44" s="50"/>
      <c r="O44" s="8"/>
      <c r="P44" s="51"/>
    </row>
    <row r="45" spans="1:16" ht="25.5" x14ac:dyDescent="0.2">
      <c r="A45" s="93"/>
      <c r="B45" s="89" t="s">
        <v>932</v>
      </c>
      <c r="C45" s="13"/>
      <c r="D45" s="50"/>
      <c r="E45" s="13"/>
      <c r="F45" s="50"/>
      <c r="G45" s="13"/>
      <c r="H45" s="50"/>
      <c r="I45" s="13"/>
      <c r="J45" s="50"/>
      <c r="K45" s="13"/>
      <c r="L45" s="50"/>
      <c r="M45" s="13"/>
      <c r="N45" s="50"/>
      <c r="O45" s="8"/>
      <c r="P45" s="51"/>
    </row>
    <row r="46" spans="1:16" ht="25.5" x14ac:dyDescent="0.2">
      <c r="A46" s="93"/>
      <c r="B46" s="89" t="s">
        <v>933</v>
      </c>
      <c r="C46" s="8"/>
      <c r="D46" s="50"/>
      <c r="E46" s="8"/>
      <c r="F46" s="50"/>
      <c r="G46" s="8"/>
      <c r="H46" s="50"/>
      <c r="I46" s="8"/>
      <c r="J46" s="50"/>
      <c r="K46" s="8"/>
      <c r="L46" s="50"/>
      <c r="M46" s="8"/>
      <c r="N46" s="50"/>
      <c r="O46" s="8"/>
      <c r="P46" s="51"/>
    </row>
    <row r="47" spans="1:16" ht="25.5" x14ac:dyDescent="0.2">
      <c r="A47" s="93"/>
      <c r="B47" s="89" t="s">
        <v>934</v>
      </c>
      <c r="C47" s="8"/>
      <c r="D47" s="50"/>
      <c r="E47" s="8"/>
      <c r="F47" s="50"/>
      <c r="G47" s="8"/>
      <c r="H47" s="50"/>
      <c r="I47" s="8"/>
      <c r="J47" s="50"/>
      <c r="K47" s="8"/>
      <c r="L47" s="50"/>
      <c r="M47" s="8"/>
      <c r="N47" s="50"/>
      <c r="O47" s="8"/>
      <c r="P47" s="51"/>
    </row>
    <row r="48" spans="1:16" ht="38.25" x14ac:dyDescent="0.2">
      <c r="A48" s="93"/>
      <c r="B48" s="89" t="s">
        <v>935</v>
      </c>
      <c r="C48" s="8"/>
      <c r="D48" s="50"/>
      <c r="E48" s="8"/>
      <c r="F48" s="50"/>
      <c r="G48" s="8"/>
      <c r="H48" s="50"/>
      <c r="I48" s="8"/>
      <c r="J48" s="50"/>
      <c r="K48" s="8"/>
      <c r="L48" s="50"/>
      <c r="M48" s="8"/>
      <c r="N48" s="50"/>
      <c r="O48" s="8"/>
      <c r="P48" s="51"/>
    </row>
    <row r="49" spans="1:16" ht="25.5" x14ac:dyDescent="0.2">
      <c r="A49" s="88"/>
      <c r="B49" s="87" t="s">
        <v>936</v>
      </c>
      <c r="C49" s="13"/>
      <c r="D49" s="31"/>
      <c r="E49" s="13"/>
      <c r="F49" s="31"/>
      <c r="G49" s="13"/>
      <c r="H49" s="31"/>
      <c r="I49" s="13"/>
      <c r="J49" s="31"/>
      <c r="K49" s="13"/>
      <c r="L49" s="31"/>
      <c r="M49" s="13"/>
      <c r="N49" s="31"/>
      <c r="O49" s="8"/>
      <c r="P49" s="51"/>
    </row>
    <row r="50" spans="1:16" ht="25.5" x14ac:dyDescent="0.2">
      <c r="A50" s="88"/>
      <c r="B50" s="87" t="s">
        <v>201</v>
      </c>
      <c r="C50" s="13"/>
      <c r="D50" s="50"/>
      <c r="E50" s="13"/>
      <c r="F50" s="50"/>
      <c r="G50" s="13"/>
      <c r="H50" s="50"/>
      <c r="I50" s="13"/>
      <c r="J50" s="50"/>
      <c r="K50" s="13"/>
      <c r="L50" s="50"/>
      <c r="M50" s="13"/>
      <c r="N50" s="50"/>
      <c r="O50" s="8"/>
      <c r="P50" s="51"/>
    </row>
    <row r="51" spans="1:16" ht="13.5" customHeight="1" x14ac:dyDescent="0.2">
      <c r="A51" s="88"/>
      <c r="B51" s="87" t="s">
        <v>202</v>
      </c>
      <c r="C51" s="8"/>
      <c r="D51" s="50"/>
      <c r="E51" s="8"/>
      <c r="F51" s="50"/>
      <c r="G51" s="8"/>
      <c r="H51" s="50"/>
      <c r="I51" s="8"/>
      <c r="J51" s="50"/>
      <c r="K51" s="8"/>
      <c r="L51" s="50"/>
      <c r="M51" s="8"/>
      <c r="N51" s="50"/>
      <c r="O51" s="8"/>
      <c r="P51" s="51"/>
    </row>
    <row r="52" spans="1:16" x14ac:dyDescent="0.2">
      <c r="A52" s="88"/>
      <c r="B52" s="100" t="s">
        <v>49</v>
      </c>
      <c r="C52" s="20"/>
      <c r="D52" s="36">
        <f>D3+D8+D17+D28+D34</f>
        <v>0</v>
      </c>
      <c r="E52" s="20"/>
      <c r="F52" s="36">
        <f>F3+F8+F17+F28+F34</f>
        <v>0</v>
      </c>
      <c r="G52" s="20"/>
      <c r="H52" s="36">
        <f>H3+H8+H17+H28+H34</f>
        <v>0</v>
      </c>
      <c r="I52" s="20"/>
      <c r="J52" s="36">
        <f>J3+J8+J17+J28+J34</f>
        <v>0</v>
      </c>
      <c r="K52" s="20"/>
      <c r="L52" s="36">
        <f>L3+L8+L17+L28+L34</f>
        <v>0</v>
      </c>
      <c r="M52" s="20"/>
      <c r="N52" s="36">
        <f>N3+N8+N17+N28+N34</f>
        <v>0</v>
      </c>
      <c r="O52" s="8"/>
      <c r="P52" s="51"/>
    </row>
    <row r="53" spans="1:16" x14ac:dyDescent="0.2">
      <c r="A53" s="88"/>
      <c r="B53" s="100" t="s">
        <v>50</v>
      </c>
      <c r="C53" s="20"/>
      <c r="D53" s="37">
        <f>D52/(COUNTIF(D3:D51,"&gt;0")+0.00000001)</f>
        <v>0</v>
      </c>
      <c r="E53" s="20"/>
      <c r="F53" s="37">
        <f>F52/(COUNTIF(F3:F51,"&gt;0")+0.00000001)</f>
        <v>0</v>
      </c>
      <c r="G53" s="20"/>
      <c r="H53" s="37">
        <f>H52/(COUNTIF(H3:H51,"&gt;0")+0.00000001)</f>
        <v>0</v>
      </c>
      <c r="I53" s="20"/>
      <c r="J53" s="37">
        <f>J52/(COUNTIF(J3:J51,"&gt;0")+0.00000001)</f>
        <v>0</v>
      </c>
      <c r="K53" s="20"/>
      <c r="L53" s="37">
        <f>L52/(COUNTIF(L3:L51,"&gt;0")+0.00000001)</f>
        <v>0</v>
      </c>
      <c r="M53" s="20"/>
      <c r="N53" s="37">
        <f>N52/(COUNTIF(N3:N51,"&gt;0")+0.00000001)</f>
        <v>0</v>
      </c>
      <c r="O53" s="8"/>
      <c r="P53" s="51"/>
    </row>
    <row r="54" spans="1:16" x14ac:dyDescent="0.2">
      <c r="A54" s="88"/>
      <c r="B54" s="100" t="s">
        <v>51</v>
      </c>
      <c r="C54" s="20"/>
      <c r="D54" s="37">
        <f>D53/5*100</f>
        <v>0</v>
      </c>
      <c r="E54" s="20"/>
      <c r="F54" s="37">
        <f>F53/5*100</f>
        <v>0</v>
      </c>
      <c r="G54" s="20"/>
      <c r="H54" s="37">
        <f>H53/5*100</f>
        <v>0</v>
      </c>
      <c r="I54" s="20"/>
      <c r="J54" s="37">
        <f>J53/5*100</f>
        <v>0</v>
      </c>
      <c r="K54" s="20"/>
      <c r="L54" s="37">
        <f>L53/5*100</f>
        <v>0</v>
      </c>
      <c r="M54" s="20"/>
      <c r="N54" s="37">
        <f>N53/5*100</f>
        <v>0</v>
      </c>
      <c r="O54" s="8"/>
      <c r="P54" s="51"/>
    </row>
    <row r="55" spans="1:16" x14ac:dyDescent="0.2">
      <c r="A55" s="44" t="s">
        <v>41</v>
      </c>
      <c r="B55" s="87"/>
      <c r="C55" s="51"/>
      <c r="D55" s="51"/>
      <c r="E55" s="51"/>
      <c r="F55" s="51"/>
      <c r="G55" s="51"/>
      <c r="H55" s="51"/>
      <c r="I55" s="51"/>
      <c r="J55" s="51"/>
      <c r="K55" s="51"/>
      <c r="L55" s="51"/>
      <c r="M55" s="51"/>
      <c r="N55" s="51"/>
      <c r="O55" s="8"/>
      <c r="P55" s="51"/>
    </row>
    <row r="56" spans="1:16" x14ac:dyDescent="0.2">
      <c r="A56" s="33" t="s">
        <v>71</v>
      </c>
      <c r="B56" s="87"/>
      <c r="C56" s="51"/>
      <c r="D56" s="51"/>
      <c r="E56" s="51"/>
      <c r="F56" s="51"/>
      <c r="G56" s="51"/>
      <c r="H56" s="51"/>
      <c r="I56" s="51"/>
      <c r="J56" s="51"/>
      <c r="K56" s="51"/>
      <c r="L56" s="51"/>
      <c r="M56" s="51"/>
      <c r="N56" s="51"/>
      <c r="O56" s="8"/>
      <c r="P56" s="51"/>
    </row>
    <row r="57" spans="1:16" x14ac:dyDescent="0.2">
      <c r="A57" s="33" t="s">
        <v>42</v>
      </c>
      <c r="B57" s="87"/>
      <c r="C57" s="51"/>
      <c r="D57" s="51"/>
      <c r="E57" s="51"/>
      <c r="F57" s="51"/>
      <c r="G57" s="51"/>
      <c r="H57" s="51"/>
      <c r="I57" s="51"/>
      <c r="J57" s="51"/>
      <c r="K57" s="51"/>
      <c r="L57" s="51"/>
      <c r="M57" s="51"/>
      <c r="N57" s="51"/>
      <c r="O57" s="8"/>
      <c r="P57" s="51"/>
    </row>
    <row r="58" spans="1:16" x14ac:dyDescent="0.2">
      <c r="A58" s="33" t="s">
        <v>43</v>
      </c>
      <c r="B58" s="87"/>
      <c r="C58" s="51"/>
      <c r="D58" s="51"/>
      <c r="E58" s="51"/>
      <c r="F58" s="51"/>
      <c r="G58" s="51"/>
      <c r="H58" s="51"/>
      <c r="I58" s="51"/>
      <c r="J58" s="51"/>
      <c r="K58" s="51"/>
      <c r="L58" s="51"/>
      <c r="M58" s="51"/>
      <c r="N58" s="51"/>
      <c r="O58" s="8"/>
      <c r="P58" s="51"/>
    </row>
    <row r="59" spans="1:16" x14ac:dyDescent="0.2">
      <c r="A59" s="33" t="s">
        <v>44</v>
      </c>
      <c r="B59" s="87"/>
      <c r="C59" s="51"/>
      <c r="D59" s="51"/>
      <c r="E59" s="51"/>
      <c r="F59" s="51"/>
      <c r="G59" s="51"/>
      <c r="H59" s="51"/>
      <c r="I59" s="51"/>
      <c r="J59" s="51"/>
      <c r="K59" s="51"/>
      <c r="L59" s="51"/>
      <c r="M59" s="51"/>
      <c r="N59" s="51"/>
      <c r="O59" s="8"/>
      <c r="P59" s="51"/>
    </row>
    <row r="60" spans="1:16" x14ac:dyDescent="0.2">
      <c r="A60" s="33" t="s">
        <v>45</v>
      </c>
      <c r="B60" s="87"/>
      <c r="C60" s="51"/>
      <c r="D60" s="51"/>
      <c r="E60" s="51"/>
      <c r="F60" s="51"/>
      <c r="G60" s="51"/>
      <c r="H60" s="51"/>
      <c r="I60" s="51"/>
      <c r="J60" s="51"/>
      <c r="K60" s="51"/>
      <c r="L60" s="51"/>
      <c r="M60" s="51"/>
      <c r="N60" s="51"/>
      <c r="O60" s="8"/>
      <c r="P60" s="51"/>
    </row>
    <row r="61" spans="1:16" ht="15" customHeight="1" x14ac:dyDescent="0.2">
      <c r="A61" s="33" t="s">
        <v>46</v>
      </c>
      <c r="B61" s="87"/>
      <c r="C61" s="51"/>
      <c r="D61" s="51"/>
      <c r="E61" s="51"/>
      <c r="F61" s="51"/>
      <c r="G61" s="51"/>
      <c r="H61" s="51"/>
      <c r="I61" s="51"/>
      <c r="J61" s="51"/>
      <c r="K61" s="51"/>
      <c r="L61" s="51"/>
      <c r="M61" s="51"/>
      <c r="N61" s="51"/>
      <c r="O61" s="8"/>
      <c r="P61" s="51"/>
    </row>
    <row r="62" spans="1:16" x14ac:dyDescent="0.2">
      <c r="A62" s="53" t="s">
        <v>94</v>
      </c>
      <c r="B62" s="52"/>
      <c r="C62" s="118" t="str">
        <f>Front!H1</f>
        <v>Date</v>
      </c>
      <c r="D62" s="119"/>
      <c r="E62" s="118" t="str">
        <f>Front!I1</f>
        <v>Date</v>
      </c>
      <c r="F62" s="119"/>
      <c r="G62" s="118" t="str">
        <f>Front!J1</f>
        <v>Date</v>
      </c>
      <c r="H62" s="119"/>
      <c r="I62" s="118" t="str">
        <f>Front!K1</f>
        <v>Date</v>
      </c>
      <c r="J62" s="119"/>
      <c r="K62" s="118" t="str">
        <f>Front!L1</f>
        <v>Date</v>
      </c>
      <c r="L62" s="119"/>
      <c r="M62" s="118" t="str">
        <f>Front!M1</f>
        <v>Date</v>
      </c>
      <c r="N62" s="119"/>
      <c r="O62" s="8"/>
      <c r="P62" s="51"/>
    </row>
    <row r="63" spans="1:16" ht="27" customHeight="1" x14ac:dyDescent="0.2">
      <c r="A63" s="88"/>
      <c r="B63" s="87"/>
      <c r="C63" s="35" t="s">
        <v>19</v>
      </c>
      <c r="D63" s="35" t="s">
        <v>20</v>
      </c>
      <c r="E63" s="35" t="s">
        <v>19</v>
      </c>
      <c r="F63" s="35" t="s">
        <v>20</v>
      </c>
      <c r="G63" s="35" t="s">
        <v>19</v>
      </c>
      <c r="H63" s="35" t="s">
        <v>20</v>
      </c>
      <c r="I63" s="35" t="s">
        <v>19</v>
      </c>
      <c r="J63" s="35" t="s">
        <v>20</v>
      </c>
      <c r="K63" s="35" t="s">
        <v>19</v>
      </c>
      <c r="L63" s="35" t="s">
        <v>20</v>
      </c>
      <c r="M63" s="35" t="s">
        <v>19</v>
      </c>
      <c r="N63" s="35" t="s">
        <v>20</v>
      </c>
      <c r="O63" s="8"/>
      <c r="P63" s="51"/>
    </row>
    <row r="64" spans="1:16" x14ac:dyDescent="0.2">
      <c r="A64" s="88" t="s">
        <v>54</v>
      </c>
      <c r="B64" s="87"/>
      <c r="C64" s="20"/>
      <c r="D64" s="36">
        <f>SUM(C65:C68)/(COUNTIF(C65:C68,"&gt;0")+0.00000001)</f>
        <v>0</v>
      </c>
      <c r="E64" s="20"/>
      <c r="F64" s="36">
        <f>SUM(E65:E68)/(COUNTIF(E65:E68,"&gt;0")+0.00000001)</f>
        <v>0</v>
      </c>
      <c r="G64" s="20"/>
      <c r="H64" s="36">
        <f>SUM(G65:G68)/(COUNTIF(G65:G68,"&gt;0")+0.00000001)</f>
        <v>0</v>
      </c>
      <c r="I64" s="20"/>
      <c r="J64" s="36">
        <f>SUM(I65:I68)/(COUNTIF(I65:I68,"&gt;0")+0.00000001)</f>
        <v>0</v>
      </c>
      <c r="K64" s="20"/>
      <c r="L64" s="36">
        <f>SUM(K65:K68)/(COUNTIF(K65:K68,"&gt;0")+0.00000001)</f>
        <v>0</v>
      </c>
      <c r="M64" s="20"/>
      <c r="N64" s="36">
        <f>SUM(M65:M68)/(COUNTIF(M65:M68,"&gt;0")+0.00000001)</f>
        <v>0</v>
      </c>
      <c r="O64" s="8"/>
      <c r="P64" s="51"/>
    </row>
    <row r="65" spans="1:16" x14ac:dyDescent="0.2">
      <c r="A65" s="88"/>
      <c r="B65" s="87" t="s">
        <v>185</v>
      </c>
      <c r="C65" s="8"/>
      <c r="D65" s="50"/>
      <c r="E65" s="8"/>
      <c r="F65" s="50"/>
      <c r="G65" s="8"/>
      <c r="H65" s="50"/>
      <c r="I65" s="8"/>
      <c r="J65" s="50"/>
      <c r="K65" s="8"/>
      <c r="L65" s="50"/>
      <c r="M65" s="8"/>
      <c r="N65" s="50"/>
      <c r="O65" s="8"/>
      <c r="P65" s="51"/>
    </row>
    <row r="66" spans="1:16" x14ac:dyDescent="0.2">
      <c r="A66" s="88"/>
      <c r="B66" s="87" t="s">
        <v>910</v>
      </c>
      <c r="C66" s="13"/>
      <c r="D66" s="50"/>
      <c r="E66" s="13"/>
      <c r="F66" s="50"/>
      <c r="G66" s="13"/>
      <c r="H66" s="50"/>
      <c r="I66" s="13"/>
      <c r="J66" s="50"/>
      <c r="K66" s="13"/>
      <c r="L66" s="50"/>
      <c r="M66" s="13"/>
      <c r="N66" s="50"/>
      <c r="O66" s="8"/>
      <c r="P66" s="51"/>
    </row>
    <row r="67" spans="1:16" x14ac:dyDescent="0.2">
      <c r="A67" s="93"/>
      <c r="B67" s="93" t="s">
        <v>911</v>
      </c>
      <c r="C67" s="13"/>
      <c r="D67" s="31"/>
      <c r="E67" s="13"/>
      <c r="F67" s="31"/>
      <c r="G67" s="13"/>
      <c r="H67" s="31"/>
      <c r="I67" s="13"/>
      <c r="J67" s="31"/>
      <c r="K67" s="13"/>
      <c r="L67" s="31"/>
      <c r="M67" s="13"/>
      <c r="N67" s="31"/>
      <c r="O67" s="8"/>
      <c r="P67" s="51"/>
    </row>
    <row r="68" spans="1:16" x14ac:dyDescent="0.2">
      <c r="A68" s="88"/>
      <c r="B68" s="87" t="s">
        <v>186</v>
      </c>
      <c r="C68" s="8"/>
      <c r="D68" s="50"/>
      <c r="E68" s="8"/>
      <c r="F68" s="50"/>
      <c r="G68" s="8"/>
      <c r="H68" s="50"/>
      <c r="I68" s="8"/>
      <c r="J68" s="50"/>
      <c r="K68" s="8"/>
      <c r="L68" s="50"/>
      <c r="M68" s="8"/>
      <c r="N68" s="50"/>
      <c r="O68" s="8"/>
      <c r="P68" s="51"/>
    </row>
    <row r="69" spans="1:16" x14ac:dyDescent="0.2">
      <c r="A69" s="88" t="s">
        <v>55</v>
      </c>
      <c r="B69" s="87"/>
      <c r="C69" s="20"/>
      <c r="D69" s="36">
        <f>SUM(C70:C77)/(COUNTIF(C70:C77,"&gt;0")+0.00000001)</f>
        <v>0</v>
      </c>
      <c r="E69" s="20"/>
      <c r="F69" s="36">
        <f>SUM(E70:E77)/(COUNTIF(E70:E77,"&gt;0")+0.00000001)</f>
        <v>0</v>
      </c>
      <c r="G69" s="20"/>
      <c r="H69" s="36">
        <f>SUM(G70:G77)/(COUNTIF(G70:G77,"&gt;0")+0.00000001)</f>
        <v>0</v>
      </c>
      <c r="I69" s="20"/>
      <c r="J69" s="36">
        <f>SUM(I70:I77)/(COUNTIF(I70:I77,"&gt;0")+0.00000001)</f>
        <v>0</v>
      </c>
      <c r="K69" s="20"/>
      <c r="L69" s="36">
        <f>SUM(K70:K77)/(COUNTIF(K70:K77,"&gt;0")+0.00000001)</f>
        <v>0</v>
      </c>
      <c r="M69" s="20"/>
      <c r="N69" s="36">
        <f>SUM(M70:M77)/(COUNTIF(M70:M77,"&gt;0")+0.00000001)</f>
        <v>0</v>
      </c>
      <c r="O69" s="8"/>
      <c r="P69" s="51"/>
    </row>
    <row r="70" spans="1:16" x14ac:dyDescent="0.2">
      <c r="A70" s="88"/>
      <c r="B70" s="87" t="s">
        <v>187</v>
      </c>
      <c r="C70" s="8"/>
      <c r="D70" s="50"/>
      <c r="E70" s="8"/>
      <c r="F70" s="50"/>
      <c r="G70" s="8"/>
      <c r="H70" s="50"/>
      <c r="I70" s="8"/>
      <c r="J70" s="50"/>
      <c r="K70" s="8"/>
      <c r="L70" s="50"/>
      <c r="M70" s="8"/>
      <c r="N70" s="50"/>
      <c r="O70" s="8"/>
      <c r="P70" s="51"/>
    </row>
    <row r="71" spans="1:16" ht="25.5" x14ac:dyDescent="0.2">
      <c r="A71" s="88"/>
      <c r="B71" s="87" t="s">
        <v>188</v>
      </c>
      <c r="C71" s="13"/>
      <c r="D71" s="50"/>
      <c r="E71" s="13"/>
      <c r="F71" s="50"/>
      <c r="G71" s="13"/>
      <c r="H71" s="50"/>
      <c r="I71" s="13"/>
      <c r="J71" s="50"/>
      <c r="K71" s="13"/>
      <c r="L71" s="50"/>
      <c r="M71" s="13"/>
      <c r="N71" s="50"/>
      <c r="O71" s="8"/>
      <c r="P71" s="51"/>
    </row>
    <row r="72" spans="1:16" ht="25.5" x14ac:dyDescent="0.2">
      <c r="A72" s="93"/>
      <c r="B72" s="87" t="s">
        <v>912</v>
      </c>
      <c r="C72" s="13"/>
      <c r="D72" s="31"/>
      <c r="E72" s="13"/>
      <c r="F72" s="31"/>
      <c r="G72" s="13"/>
      <c r="H72" s="31"/>
      <c r="I72" s="13"/>
      <c r="J72" s="31"/>
      <c r="K72" s="13"/>
      <c r="L72" s="31"/>
      <c r="M72" s="13"/>
      <c r="N72" s="31"/>
      <c r="O72" s="8"/>
      <c r="P72" s="51"/>
    </row>
    <row r="73" spans="1:16" ht="25.5" x14ac:dyDescent="0.2">
      <c r="A73" s="93"/>
      <c r="B73" s="89" t="s">
        <v>913</v>
      </c>
      <c r="C73" s="8"/>
      <c r="D73" s="50"/>
      <c r="E73" s="8"/>
      <c r="F73" s="50"/>
      <c r="G73" s="8"/>
      <c r="H73" s="50"/>
      <c r="I73" s="8"/>
      <c r="J73" s="50"/>
      <c r="K73" s="8"/>
      <c r="L73" s="50"/>
      <c r="M73" s="8"/>
      <c r="N73" s="50"/>
      <c r="O73" s="8"/>
      <c r="P73" s="51"/>
    </row>
    <row r="74" spans="1:16" ht="25.5" x14ac:dyDescent="0.2">
      <c r="A74" s="93"/>
      <c r="B74" s="89" t="s">
        <v>914</v>
      </c>
      <c r="C74" s="8"/>
      <c r="D74" s="50"/>
      <c r="E74" s="8"/>
      <c r="F74" s="50"/>
      <c r="G74" s="8"/>
      <c r="H74" s="50"/>
      <c r="I74" s="8"/>
      <c r="J74" s="50"/>
      <c r="K74" s="8"/>
      <c r="L74" s="50"/>
      <c r="M74" s="8"/>
      <c r="N74" s="50"/>
      <c r="O74" s="8"/>
      <c r="P74" s="51"/>
    </row>
    <row r="75" spans="1:16" x14ac:dyDescent="0.2">
      <c r="A75" s="88"/>
      <c r="B75" s="87" t="s">
        <v>189</v>
      </c>
      <c r="C75" s="13"/>
      <c r="D75" s="50"/>
      <c r="E75" s="13"/>
      <c r="F75" s="50"/>
      <c r="G75" s="13"/>
      <c r="H75" s="50"/>
      <c r="I75" s="13"/>
      <c r="J75" s="50"/>
      <c r="K75" s="13"/>
      <c r="L75" s="50"/>
      <c r="M75" s="13"/>
      <c r="N75" s="50"/>
      <c r="O75" s="8"/>
      <c r="P75" s="51"/>
    </row>
    <row r="76" spans="1:16" ht="25.5" x14ac:dyDescent="0.2">
      <c r="A76" s="88"/>
      <c r="B76" s="87" t="s">
        <v>190</v>
      </c>
      <c r="C76" s="13"/>
      <c r="D76" s="50"/>
      <c r="E76" s="13"/>
      <c r="F76" s="50"/>
      <c r="G76" s="13"/>
      <c r="H76" s="50"/>
      <c r="I76" s="13"/>
      <c r="J76" s="50"/>
      <c r="K76" s="13"/>
      <c r="L76" s="50"/>
      <c r="M76" s="13"/>
      <c r="N76" s="50"/>
      <c r="O76" s="8"/>
      <c r="P76" s="51"/>
    </row>
    <row r="77" spans="1:16" x14ac:dyDescent="0.2">
      <c r="A77" s="88"/>
      <c r="B77" s="87" t="s">
        <v>191</v>
      </c>
      <c r="C77" s="8"/>
      <c r="D77" s="50"/>
      <c r="E77" s="8"/>
      <c r="F77" s="50"/>
      <c r="G77" s="8"/>
      <c r="H77" s="50"/>
      <c r="I77" s="8"/>
      <c r="J77" s="50"/>
      <c r="K77" s="8"/>
      <c r="L77" s="50"/>
      <c r="M77" s="8"/>
      <c r="N77" s="50"/>
      <c r="O77" s="8"/>
      <c r="P77" s="51"/>
    </row>
    <row r="78" spans="1:16" x14ac:dyDescent="0.2">
      <c r="A78" s="88" t="s">
        <v>56</v>
      </c>
      <c r="B78" s="87"/>
      <c r="C78" s="20"/>
      <c r="D78" s="36">
        <f>SUM(C79:C88)/(COUNTIF(C79:C88,"&gt;0")+0.00000001)</f>
        <v>0</v>
      </c>
      <c r="E78" s="20"/>
      <c r="F78" s="36">
        <f>SUM(E79:E88)/(COUNTIF(E79:E88,"&gt;0")+0.00000001)</f>
        <v>0</v>
      </c>
      <c r="G78" s="20"/>
      <c r="H78" s="36">
        <f>SUM(G79:G88)/(COUNTIF(G79:G88,"&gt;0")+0.00000001)</f>
        <v>0</v>
      </c>
      <c r="I78" s="20"/>
      <c r="J78" s="36">
        <f>SUM(I79:I88)/(COUNTIF(I79:I88,"&gt;0")+0.00000001)</f>
        <v>0</v>
      </c>
      <c r="K78" s="20"/>
      <c r="L78" s="36">
        <f>SUM(K79:K88)/(COUNTIF(K79:K88,"&gt;0")+0.00000001)</f>
        <v>0</v>
      </c>
      <c r="M78" s="20"/>
      <c r="N78" s="36">
        <f>SUM(M79:M88)/(COUNTIF(M79:M88,"&gt;0")+0.00000001)</f>
        <v>0</v>
      </c>
      <c r="O78" s="8"/>
      <c r="P78" s="51"/>
    </row>
    <row r="79" spans="1:16" x14ac:dyDescent="0.2">
      <c r="A79" s="88"/>
      <c r="B79" s="87" t="s">
        <v>192</v>
      </c>
      <c r="C79" s="8"/>
      <c r="D79" s="50"/>
      <c r="E79" s="8"/>
      <c r="F79" s="50"/>
      <c r="G79" s="8"/>
      <c r="H79" s="50"/>
      <c r="I79" s="8"/>
      <c r="J79" s="50"/>
      <c r="K79" s="8"/>
      <c r="L79" s="50"/>
      <c r="M79" s="8"/>
      <c r="N79" s="50"/>
      <c r="O79" s="8"/>
      <c r="P79" s="51"/>
    </row>
    <row r="80" spans="1:16" ht="25.5" x14ac:dyDescent="0.2">
      <c r="A80" s="88"/>
      <c r="B80" s="87" t="s">
        <v>193</v>
      </c>
      <c r="C80" s="13"/>
      <c r="D80" s="50"/>
      <c r="E80" s="13"/>
      <c r="F80" s="50"/>
      <c r="G80" s="13"/>
      <c r="H80" s="50"/>
      <c r="I80" s="13"/>
      <c r="J80" s="50"/>
      <c r="K80" s="13"/>
      <c r="L80" s="50"/>
      <c r="M80" s="13"/>
      <c r="N80" s="50"/>
      <c r="O80" s="8"/>
      <c r="P80" s="51"/>
    </row>
    <row r="81" spans="1:16" x14ac:dyDescent="0.2">
      <c r="A81" s="88"/>
      <c r="B81" s="87" t="s">
        <v>194</v>
      </c>
      <c r="C81" s="13"/>
      <c r="D81" s="50"/>
      <c r="E81" s="13"/>
      <c r="F81" s="50"/>
      <c r="G81" s="13"/>
      <c r="H81" s="50"/>
      <c r="I81" s="13"/>
      <c r="J81" s="50"/>
      <c r="K81" s="13"/>
      <c r="L81" s="50"/>
      <c r="M81" s="13"/>
      <c r="N81" s="50"/>
      <c r="O81" s="8"/>
      <c r="P81" s="51"/>
    </row>
    <row r="82" spans="1:16" ht="25.5" x14ac:dyDescent="0.2">
      <c r="A82" s="93"/>
      <c r="B82" s="87" t="s">
        <v>915</v>
      </c>
      <c r="C82" s="8"/>
      <c r="D82" s="31"/>
      <c r="E82" s="8"/>
      <c r="F82" s="31"/>
      <c r="G82" s="8"/>
      <c r="H82" s="31"/>
      <c r="I82" s="8"/>
      <c r="J82" s="31"/>
      <c r="K82" s="8"/>
      <c r="L82" s="31"/>
      <c r="M82" s="8"/>
      <c r="N82" s="31"/>
      <c r="O82" s="8"/>
      <c r="P82" s="51"/>
    </row>
    <row r="83" spans="1:16" ht="25.5" x14ac:dyDescent="0.2">
      <c r="A83" s="88"/>
      <c r="B83" s="87" t="s">
        <v>195</v>
      </c>
      <c r="C83" s="8"/>
      <c r="D83" s="50"/>
      <c r="E83" s="8"/>
      <c r="F83" s="50"/>
      <c r="G83" s="8"/>
      <c r="H83" s="50"/>
      <c r="I83" s="8"/>
      <c r="J83" s="50"/>
      <c r="K83" s="8"/>
      <c r="L83" s="50"/>
      <c r="M83" s="8"/>
      <c r="N83" s="50"/>
      <c r="O83" s="8"/>
      <c r="P83" s="51"/>
    </row>
    <row r="84" spans="1:16" ht="38.25" x14ac:dyDescent="0.2">
      <c r="A84" s="88"/>
      <c r="B84" s="87" t="s">
        <v>916</v>
      </c>
      <c r="C84" s="13"/>
      <c r="D84" s="50"/>
      <c r="E84" s="13"/>
      <c r="F84" s="50"/>
      <c r="G84" s="13"/>
      <c r="H84" s="50"/>
      <c r="I84" s="13"/>
      <c r="J84" s="50"/>
      <c r="K84" s="13"/>
      <c r="L84" s="50"/>
      <c r="M84" s="13"/>
      <c r="N84" s="50"/>
      <c r="O84" s="8"/>
      <c r="P84" s="51"/>
    </row>
    <row r="85" spans="1:16" ht="25.5" x14ac:dyDescent="0.2">
      <c r="A85" s="88"/>
      <c r="B85" s="87" t="s">
        <v>196</v>
      </c>
      <c r="C85" s="8"/>
      <c r="D85" s="50"/>
      <c r="E85" s="8"/>
      <c r="F85" s="50"/>
      <c r="G85" s="8"/>
      <c r="H85" s="50"/>
      <c r="I85" s="8"/>
      <c r="J85" s="50"/>
      <c r="K85" s="8"/>
      <c r="L85" s="50"/>
      <c r="M85" s="8"/>
      <c r="N85" s="50"/>
      <c r="O85" s="8"/>
      <c r="P85" s="51"/>
    </row>
    <row r="86" spans="1:16" ht="25.5" x14ac:dyDescent="0.2">
      <c r="A86" s="88"/>
      <c r="B86" s="87" t="s">
        <v>917</v>
      </c>
      <c r="C86" s="13"/>
      <c r="D86" s="50"/>
      <c r="E86" s="13"/>
      <c r="F86" s="50"/>
      <c r="G86" s="13"/>
      <c r="H86" s="50"/>
      <c r="I86" s="13"/>
      <c r="J86" s="50"/>
      <c r="K86" s="13"/>
      <c r="L86" s="50"/>
      <c r="M86" s="13"/>
      <c r="N86" s="50"/>
      <c r="O86" s="8"/>
      <c r="P86" s="51"/>
    </row>
    <row r="87" spans="1:16" x14ac:dyDescent="0.2">
      <c r="A87" s="88"/>
      <c r="B87" s="87" t="s">
        <v>197</v>
      </c>
      <c r="C87" s="13"/>
      <c r="D87" s="31"/>
      <c r="E87" s="13"/>
      <c r="F87" s="31"/>
      <c r="G87" s="13"/>
      <c r="H87" s="31"/>
      <c r="I87" s="13"/>
      <c r="J87" s="31"/>
      <c r="K87" s="13"/>
      <c r="L87" s="31"/>
      <c r="M87" s="13"/>
      <c r="N87" s="31"/>
      <c r="O87" s="8"/>
      <c r="P87" s="51"/>
    </row>
    <row r="88" spans="1:16" ht="15" customHeight="1" x14ac:dyDescent="0.2">
      <c r="A88" s="93"/>
      <c r="B88" s="87" t="s">
        <v>918</v>
      </c>
      <c r="C88" s="8"/>
      <c r="D88" s="50"/>
      <c r="E88" s="8"/>
      <c r="F88" s="50"/>
      <c r="G88" s="8"/>
      <c r="H88" s="50"/>
      <c r="I88" s="8"/>
      <c r="J88" s="50"/>
      <c r="K88" s="8"/>
      <c r="L88" s="50"/>
      <c r="M88" s="8"/>
      <c r="N88" s="50"/>
      <c r="O88" s="8"/>
      <c r="P88" s="51"/>
    </row>
    <row r="89" spans="1:16" x14ac:dyDescent="0.2">
      <c r="A89" s="93" t="s">
        <v>919</v>
      </c>
      <c r="B89" s="93"/>
      <c r="C89" s="20"/>
      <c r="D89" s="36">
        <f>SUM(C90:C94)/(COUNTIF(C90:C94,"&gt;0")+0.00000001)</f>
        <v>0</v>
      </c>
      <c r="E89" s="20"/>
      <c r="F89" s="36">
        <f>SUM(E90:E94)/(COUNTIF(E90:E94,"&gt;0")+0.00000001)</f>
        <v>0</v>
      </c>
      <c r="G89" s="20"/>
      <c r="H89" s="36">
        <f>SUM(G90:G94)/(COUNTIF(G90:G94,"&gt;0")+0.00000001)</f>
        <v>0</v>
      </c>
      <c r="I89" s="20"/>
      <c r="J89" s="36">
        <f>SUM(I90:I94)/(COUNTIF(I90:I94,"&gt;0")+0.00000001)</f>
        <v>0</v>
      </c>
      <c r="K89" s="20"/>
      <c r="L89" s="36">
        <f>SUM(K90:K94)/(COUNTIF(K90:K94,"&gt;0")+0.00000001)</f>
        <v>0</v>
      </c>
      <c r="M89" s="20"/>
      <c r="N89" s="36">
        <f>SUM(M90:M94)/(COUNTIF(M90:M94,"&gt;0")+0.00000001)</f>
        <v>0</v>
      </c>
      <c r="O89" s="8"/>
      <c r="P89" s="51"/>
    </row>
    <row r="90" spans="1:16" ht="38.25" x14ac:dyDescent="0.2">
      <c r="A90" s="93"/>
      <c r="B90" s="95" t="s">
        <v>920</v>
      </c>
      <c r="C90" s="8"/>
      <c r="D90" s="50"/>
      <c r="E90" s="8"/>
      <c r="F90" s="50"/>
      <c r="G90" s="8"/>
      <c r="H90" s="50"/>
      <c r="I90" s="8"/>
      <c r="J90" s="50"/>
      <c r="K90" s="8"/>
      <c r="L90" s="50"/>
      <c r="M90" s="8"/>
      <c r="N90" s="50"/>
      <c r="O90" s="8"/>
      <c r="P90" s="51"/>
    </row>
    <row r="91" spans="1:16" ht="25.5" x14ac:dyDescent="0.2">
      <c r="A91" s="93"/>
      <c r="B91" s="95" t="s">
        <v>921</v>
      </c>
      <c r="C91" s="8"/>
      <c r="D91" s="31"/>
      <c r="E91" s="8"/>
      <c r="F91" s="31"/>
      <c r="G91" s="8"/>
      <c r="H91" s="31"/>
      <c r="I91" s="8"/>
      <c r="J91" s="31"/>
      <c r="K91" s="8"/>
      <c r="L91" s="31"/>
      <c r="M91" s="8"/>
      <c r="N91" s="31"/>
      <c r="O91" s="8"/>
      <c r="P91" s="51"/>
    </row>
    <row r="92" spans="1:16" ht="38.25" x14ac:dyDescent="0.2">
      <c r="A92" s="93"/>
      <c r="B92" s="95" t="s">
        <v>922</v>
      </c>
      <c r="C92" s="13"/>
      <c r="D92" s="50"/>
      <c r="E92" s="13"/>
      <c r="F92" s="50"/>
      <c r="G92" s="13"/>
      <c r="H92" s="50"/>
      <c r="I92" s="13"/>
      <c r="J92" s="50"/>
      <c r="K92" s="13"/>
      <c r="L92" s="50"/>
      <c r="M92" s="13"/>
      <c r="N92" s="50"/>
      <c r="O92" s="8"/>
      <c r="P92" s="51"/>
    </row>
    <row r="93" spans="1:16" ht="25.5" x14ac:dyDescent="0.2">
      <c r="A93" s="93"/>
      <c r="B93" s="95" t="s">
        <v>923</v>
      </c>
      <c r="C93" s="13"/>
      <c r="D93" s="31"/>
      <c r="E93" s="13"/>
      <c r="F93" s="31"/>
      <c r="G93" s="13"/>
      <c r="H93" s="31"/>
      <c r="I93" s="13"/>
      <c r="J93" s="31"/>
      <c r="K93" s="13"/>
      <c r="L93" s="31"/>
      <c r="M93" s="13"/>
      <c r="N93" s="31"/>
      <c r="O93" s="8"/>
      <c r="P93" s="51"/>
    </row>
    <row r="94" spans="1:16" ht="25.5" x14ac:dyDescent="0.2">
      <c r="A94" s="93"/>
      <c r="B94" s="87" t="s">
        <v>912</v>
      </c>
      <c r="C94" s="8"/>
      <c r="D94" s="50"/>
      <c r="E94" s="8"/>
      <c r="F94" s="50"/>
      <c r="G94" s="8"/>
      <c r="H94" s="50"/>
      <c r="I94" s="8"/>
      <c r="J94" s="50"/>
      <c r="K94" s="8"/>
      <c r="L94" s="50"/>
      <c r="M94" s="8"/>
      <c r="N94" s="50"/>
      <c r="O94" s="8"/>
      <c r="P94" s="51"/>
    </row>
    <row r="95" spans="1:16" x14ac:dyDescent="0.2">
      <c r="A95" s="88" t="s">
        <v>924</v>
      </c>
      <c r="B95" s="87"/>
      <c r="C95" s="20"/>
      <c r="D95" s="36">
        <f>SUM(C96:C112)/(COUNTIF(C96:C112,"&gt;0")+0.00000001)</f>
        <v>0</v>
      </c>
      <c r="E95" s="20"/>
      <c r="F95" s="36">
        <f>SUM(E96:E112)/(COUNTIF(E96:E112,"&gt;0")+0.00000001)</f>
        <v>0</v>
      </c>
      <c r="G95" s="20"/>
      <c r="H95" s="36">
        <f>SUM(G96:G112)/(COUNTIF(G96:G112,"&gt;0")+0.00000001)</f>
        <v>0</v>
      </c>
      <c r="I95" s="20"/>
      <c r="J95" s="36">
        <f>SUM(I96:I112)/(COUNTIF(I96:I112,"&gt;0")+0.00000001)</f>
        <v>0</v>
      </c>
      <c r="K95" s="20"/>
      <c r="L95" s="36">
        <f>SUM(K96:K112)/(COUNTIF(K96:K112,"&gt;0")+0.00000001)</f>
        <v>0</v>
      </c>
      <c r="M95" s="20"/>
      <c r="N95" s="36">
        <f>SUM(M96:M112)/(COUNTIF(M96:M112,"&gt;0")+0.00000001)</f>
        <v>0</v>
      </c>
      <c r="O95" s="8"/>
      <c r="P95" s="51"/>
    </row>
    <row r="96" spans="1:16" ht="25.5" x14ac:dyDescent="0.2">
      <c r="A96" s="93"/>
      <c r="B96" s="95" t="s">
        <v>925</v>
      </c>
      <c r="C96" s="8"/>
      <c r="D96" s="50"/>
      <c r="E96" s="8"/>
      <c r="F96" s="50"/>
      <c r="G96" s="8"/>
      <c r="H96" s="50"/>
      <c r="I96" s="8"/>
      <c r="J96" s="50"/>
      <c r="K96" s="8"/>
      <c r="L96" s="50"/>
      <c r="M96" s="8"/>
      <c r="N96" s="50"/>
      <c r="O96" s="8"/>
      <c r="P96" s="51"/>
    </row>
    <row r="97" spans="1:16" ht="25.5" x14ac:dyDescent="0.2">
      <c r="A97" s="93"/>
      <c r="B97" s="95" t="s">
        <v>926</v>
      </c>
      <c r="C97" s="13"/>
      <c r="D97" s="50"/>
      <c r="E97" s="13"/>
      <c r="F97" s="50"/>
      <c r="G97" s="13"/>
      <c r="H97" s="50"/>
      <c r="I97" s="13"/>
      <c r="J97" s="50"/>
      <c r="K97" s="13"/>
      <c r="L97" s="50"/>
      <c r="M97" s="13"/>
      <c r="N97" s="50"/>
      <c r="O97" s="8"/>
      <c r="P97" s="51"/>
    </row>
    <row r="98" spans="1:16" ht="38.25" x14ac:dyDescent="0.2">
      <c r="A98" s="88"/>
      <c r="B98" s="87" t="s">
        <v>927</v>
      </c>
      <c r="C98" s="13"/>
      <c r="D98" s="50"/>
      <c r="E98" s="13"/>
      <c r="F98" s="50"/>
      <c r="G98" s="13"/>
      <c r="H98" s="50"/>
      <c r="I98" s="13"/>
      <c r="J98" s="50"/>
      <c r="K98" s="13"/>
      <c r="L98" s="50"/>
      <c r="M98" s="13"/>
      <c r="N98" s="50"/>
      <c r="O98" s="8"/>
      <c r="P98" s="51"/>
    </row>
    <row r="99" spans="1:16" ht="38.25" x14ac:dyDescent="0.2">
      <c r="A99" s="88"/>
      <c r="B99" s="87" t="s">
        <v>198</v>
      </c>
      <c r="C99" s="8"/>
      <c r="D99" s="31"/>
      <c r="E99" s="8"/>
      <c r="F99" s="31"/>
      <c r="G99" s="8"/>
      <c r="H99" s="31"/>
      <c r="I99" s="8"/>
      <c r="J99" s="31"/>
      <c r="K99" s="8"/>
      <c r="L99" s="31"/>
      <c r="M99" s="8"/>
      <c r="N99" s="31"/>
      <c r="O99" s="8"/>
      <c r="P99" s="51"/>
    </row>
    <row r="100" spans="1:16" ht="38.25" x14ac:dyDescent="0.2">
      <c r="A100" s="93"/>
      <c r="B100" s="87" t="s">
        <v>928</v>
      </c>
      <c r="C100" s="8"/>
      <c r="D100" s="50"/>
      <c r="E100" s="8"/>
      <c r="F100" s="50"/>
      <c r="G100" s="8"/>
      <c r="H100" s="50"/>
      <c r="I100" s="8"/>
      <c r="J100" s="50"/>
      <c r="K100" s="8"/>
      <c r="L100" s="50"/>
      <c r="M100" s="8"/>
      <c r="N100" s="50"/>
      <c r="O100" s="8"/>
      <c r="P100" s="51"/>
    </row>
    <row r="101" spans="1:16" ht="38.25" x14ac:dyDescent="0.2">
      <c r="A101" s="88"/>
      <c r="B101" s="87" t="s">
        <v>199</v>
      </c>
      <c r="C101" s="13"/>
      <c r="D101" s="50"/>
      <c r="E101" s="13"/>
      <c r="F101" s="50"/>
      <c r="G101" s="13"/>
      <c r="H101" s="50"/>
      <c r="I101" s="13"/>
      <c r="J101" s="50"/>
      <c r="K101" s="13"/>
      <c r="L101" s="50"/>
      <c r="M101" s="13"/>
      <c r="N101" s="50"/>
      <c r="O101" s="8"/>
      <c r="P101" s="51"/>
    </row>
    <row r="102" spans="1:16" ht="38.25" x14ac:dyDescent="0.2">
      <c r="A102" s="88"/>
      <c r="B102" s="87" t="s">
        <v>200</v>
      </c>
      <c r="C102" s="13"/>
      <c r="D102" s="50"/>
      <c r="E102" s="13"/>
      <c r="F102" s="50"/>
      <c r="G102" s="13"/>
      <c r="H102" s="50"/>
      <c r="I102" s="13"/>
      <c r="J102" s="50"/>
      <c r="K102" s="13"/>
      <c r="L102" s="50"/>
      <c r="M102" s="13"/>
      <c r="N102" s="50"/>
      <c r="O102" s="8"/>
      <c r="P102" s="51"/>
    </row>
    <row r="103" spans="1:16" ht="25.5" x14ac:dyDescent="0.2">
      <c r="A103" s="93"/>
      <c r="B103" s="87" t="s">
        <v>929</v>
      </c>
      <c r="C103" s="8"/>
      <c r="D103" s="50"/>
      <c r="E103" s="8"/>
      <c r="F103" s="50"/>
      <c r="G103" s="8"/>
      <c r="H103" s="50"/>
      <c r="I103" s="8"/>
      <c r="J103" s="50"/>
      <c r="K103" s="8"/>
      <c r="L103" s="50"/>
      <c r="M103" s="8"/>
      <c r="N103" s="50"/>
      <c r="O103" s="8"/>
      <c r="P103" s="51"/>
    </row>
    <row r="104" spans="1:16" ht="25.5" x14ac:dyDescent="0.2">
      <c r="A104" s="93"/>
      <c r="B104" s="89" t="s">
        <v>930</v>
      </c>
      <c r="C104" s="8"/>
      <c r="D104" s="31"/>
      <c r="E104" s="8"/>
      <c r="F104" s="31"/>
      <c r="G104" s="8"/>
      <c r="H104" s="31"/>
      <c r="I104" s="8"/>
      <c r="J104" s="31"/>
      <c r="K104" s="8"/>
      <c r="L104" s="31"/>
      <c r="M104" s="8"/>
      <c r="N104" s="31"/>
      <c r="O104" s="8"/>
      <c r="P104" s="51"/>
    </row>
    <row r="105" spans="1:16" ht="25.5" x14ac:dyDescent="0.2">
      <c r="A105" s="93"/>
      <c r="B105" s="89" t="s">
        <v>931</v>
      </c>
      <c r="C105" s="13"/>
      <c r="D105" s="50"/>
      <c r="E105" s="13"/>
      <c r="F105" s="50"/>
      <c r="G105" s="13"/>
      <c r="H105" s="50"/>
      <c r="I105" s="13"/>
      <c r="J105" s="50"/>
      <c r="K105" s="13"/>
      <c r="L105" s="50"/>
      <c r="M105" s="13"/>
      <c r="N105" s="50"/>
      <c r="O105" s="8"/>
      <c r="P105" s="51"/>
    </row>
    <row r="106" spans="1:16" ht="25.5" x14ac:dyDescent="0.2">
      <c r="A106" s="93"/>
      <c r="B106" s="89" t="s">
        <v>932</v>
      </c>
      <c r="C106" s="13"/>
      <c r="D106" s="50"/>
      <c r="E106" s="13"/>
      <c r="F106" s="50"/>
      <c r="G106" s="13"/>
      <c r="H106" s="50"/>
      <c r="I106" s="13"/>
      <c r="J106" s="50"/>
      <c r="K106" s="13"/>
      <c r="L106" s="50"/>
      <c r="M106" s="13"/>
      <c r="N106" s="50"/>
      <c r="O106" s="8"/>
      <c r="P106" s="51"/>
    </row>
    <row r="107" spans="1:16" ht="25.5" x14ac:dyDescent="0.2">
      <c r="A107" s="93"/>
      <c r="B107" s="89" t="s">
        <v>933</v>
      </c>
      <c r="C107" s="8"/>
      <c r="D107" s="50"/>
      <c r="E107" s="8"/>
      <c r="F107" s="50"/>
      <c r="G107" s="8"/>
      <c r="H107" s="50"/>
      <c r="I107" s="8"/>
      <c r="J107" s="50"/>
      <c r="K107" s="8"/>
      <c r="L107" s="50"/>
      <c r="M107" s="8"/>
      <c r="N107" s="50"/>
      <c r="O107" s="8"/>
      <c r="P107" s="51"/>
    </row>
    <row r="108" spans="1:16" ht="25.5" x14ac:dyDescent="0.2">
      <c r="A108" s="93"/>
      <c r="B108" s="89" t="s">
        <v>934</v>
      </c>
      <c r="C108" s="8"/>
      <c r="D108" s="50"/>
      <c r="E108" s="8"/>
      <c r="F108" s="50"/>
      <c r="G108" s="8"/>
      <c r="H108" s="50"/>
      <c r="I108" s="8"/>
      <c r="J108" s="50"/>
      <c r="K108" s="8"/>
      <c r="L108" s="50"/>
      <c r="M108" s="8"/>
      <c r="N108" s="50"/>
      <c r="O108" s="8"/>
      <c r="P108" s="51"/>
    </row>
    <row r="109" spans="1:16" ht="38.25" x14ac:dyDescent="0.2">
      <c r="A109" s="93"/>
      <c r="B109" s="89" t="s">
        <v>935</v>
      </c>
      <c r="C109" s="8"/>
      <c r="D109" s="50"/>
      <c r="E109" s="8"/>
      <c r="F109" s="50"/>
      <c r="G109" s="8"/>
      <c r="H109" s="50"/>
      <c r="I109" s="8"/>
      <c r="J109" s="50"/>
      <c r="K109" s="8"/>
      <c r="L109" s="50"/>
      <c r="M109" s="8"/>
      <c r="N109" s="50"/>
      <c r="O109" s="8"/>
      <c r="P109" s="51"/>
    </row>
    <row r="110" spans="1:16" ht="25.5" x14ac:dyDescent="0.2">
      <c r="A110" s="88"/>
      <c r="B110" s="87" t="s">
        <v>936</v>
      </c>
      <c r="C110" s="13"/>
      <c r="D110" s="31"/>
      <c r="E110" s="13"/>
      <c r="F110" s="31"/>
      <c r="G110" s="13"/>
      <c r="H110" s="31"/>
      <c r="I110" s="13"/>
      <c r="J110" s="31"/>
      <c r="K110" s="13"/>
      <c r="L110" s="31"/>
      <c r="M110" s="13"/>
      <c r="N110" s="31"/>
      <c r="O110" s="8"/>
      <c r="P110" s="51"/>
    </row>
    <row r="111" spans="1:16" ht="25.5" x14ac:dyDescent="0.2">
      <c r="A111" s="88"/>
      <c r="B111" s="87" t="s">
        <v>201</v>
      </c>
      <c r="C111" s="13"/>
      <c r="D111" s="50"/>
      <c r="E111" s="13"/>
      <c r="F111" s="50"/>
      <c r="G111" s="13"/>
      <c r="H111" s="50"/>
      <c r="I111" s="13"/>
      <c r="J111" s="50"/>
      <c r="K111" s="13"/>
      <c r="L111" s="50"/>
      <c r="M111" s="13"/>
      <c r="N111" s="50"/>
      <c r="O111" s="8"/>
      <c r="P111" s="51"/>
    </row>
    <row r="112" spans="1:16" ht="38.25" x14ac:dyDescent="0.2">
      <c r="A112" s="88"/>
      <c r="B112" s="87" t="s">
        <v>202</v>
      </c>
      <c r="C112" s="8"/>
      <c r="D112" s="50"/>
      <c r="E112" s="8"/>
      <c r="F112" s="50"/>
      <c r="G112" s="8"/>
      <c r="H112" s="50"/>
      <c r="I112" s="8"/>
      <c r="J112" s="50"/>
      <c r="K112" s="8"/>
      <c r="L112" s="50"/>
      <c r="M112" s="8"/>
      <c r="N112" s="50"/>
      <c r="O112" s="8"/>
      <c r="P112" s="51"/>
    </row>
    <row r="113" spans="1:16" x14ac:dyDescent="0.2">
      <c r="A113" s="88"/>
      <c r="B113" s="100" t="s">
        <v>49</v>
      </c>
      <c r="C113" s="20"/>
      <c r="D113" s="36">
        <f>D64+D69+D78+D89+D95</f>
        <v>0</v>
      </c>
      <c r="E113" s="20"/>
      <c r="F113" s="36">
        <f>F64+F69+F78+F89+F95</f>
        <v>0</v>
      </c>
      <c r="G113" s="20"/>
      <c r="H113" s="36">
        <f>H64+H69+H78+H89+H95</f>
        <v>0</v>
      </c>
      <c r="I113" s="20"/>
      <c r="J113" s="36">
        <f>J64+J69+J78+J89+J95</f>
        <v>0</v>
      </c>
      <c r="K113" s="20"/>
      <c r="L113" s="36">
        <f>L64+L69+L78+L89+L95</f>
        <v>0</v>
      </c>
      <c r="M113" s="20"/>
      <c r="N113" s="36">
        <f>N64+N69+N78+N89+N95</f>
        <v>0</v>
      </c>
      <c r="O113" s="8"/>
      <c r="P113" s="51"/>
    </row>
    <row r="114" spans="1:16" x14ac:dyDescent="0.2">
      <c r="A114" s="88"/>
      <c r="B114" s="100" t="s">
        <v>50</v>
      </c>
      <c r="C114" s="20"/>
      <c r="D114" s="37">
        <f>D113/(COUNTIF(D64:D112,"&gt;0")+0.00000001)</f>
        <v>0</v>
      </c>
      <c r="E114" s="20"/>
      <c r="F114" s="37">
        <f>F113/(COUNTIF(F64:F112,"&gt;0")+0.00000001)</f>
        <v>0</v>
      </c>
      <c r="G114" s="20"/>
      <c r="H114" s="37">
        <f>H113/(COUNTIF(H64:H112,"&gt;0")+0.00000001)</f>
        <v>0</v>
      </c>
      <c r="I114" s="20"/>
      <c r="J114" s="37">
        <f>J113/(COUNTIF(J64:J112,"&gt;0")+0.00000001)</f>
        <v>0</v>
      </c>
      <c r="K114" s="20"/>
      <c r="L114" s="37">
        <f>L113/(COUNTIF(L64:L112,"&gt;0")+0.00000001)</f>
        <v>0</v>
      </c>
      <c r="M114" s="20"/>
      <c r="N114" s="37">
        <f>N113/(COUNTIF(N64:N112,"&gt;0")+0.00000001)</f>
        <v>0</v>
      </c>
      <c r="O114" s="8"/>
      <c r="P114" s="51"/>
    </row>
    <row r="115" spans="1:16" x14ac:dyDescent="0.2">
      <c r="A115" s="88"/>
      <c r="B115" s="100" t="s">
        <v>51</v>
      </c>
      <c r="C115" s="20"/>
      <c r="D115" s="37">
        <f>D114/5*100</f>
        <v>0</v>
      </c>
      <c r="E115" s="20"/>
      <c r="F115" s="37">
        <f>F114/5*100</f>
        <v>0</v>
      </c>
      <c r="G115" s="20"/>
      <c r="H115" s="37">
        <f>H114/5*100</f>
        <v>0</v>
      </c>
      <c r="I115" s="20"/>
      <c r="J115" s="37">
        <f>J114/5*100</f>
        <v>0</v>
      </c>
      <c r="K115" s="20"/>
      <c r="L115" s="37">
        <f>L114/5*100</f>
        <v>0</v>
      </c>
      <c r="M115" s="20"/>
      <c r="N115" s="37">
        <f>N114/5*100</f>
        <v>0</v>
      </c>
      <c r="O115" s="8"/>
      <c r="P115" s="51"/>
    </row>
    <row r="116" spans="1:16" x14ac:dyDescent="0.2">
      <c r="A116" s="44" t="s">
        <v>41</v>
      </c>
      <c r="B116" s="87"/>
      <c r="C116" s="51"/>
      <c r="D116" s="51"/>
      <c r="E116" s="51"/>
      <c r="F116" s="51"/>
      <c r="G116" s="51"/>
      <c r="H116" s="51"/>
      <c r="I116" s="51"/>
      <c r="J116" s="51"/>
      <c r="K116" s="51"/>
      <c r="L116" s="51"/>
      <c r="M116" s="51"/>
      <c r="N116" s="51"/>
      <c r="O116" s="8"/>
      <c r="P116" s="51"/>
    </row>
    <row r="117" spans="1:16" x14ac:dyDescent="0.2">
      <c r="A117" s="33" t="s">
        <v>71</v>
      </c>
      <c r="B117" s="87"/>
      <c r="C117" s="51"/>
      <c r="D117" s="51"/>
      <c r="E117" s="51"/>
      <c r="F117" s="51"/>
      <c r="G117" s="51"/>
      <c r="H117" s="51"/>
      <c r="I117" s="51"/>
      <c r="J117" s="51"/>
      <c r="K117" s="51"/>
      <c r="L117" s="51"/>
      <c r="M117" s="51"/>
      <c r="N117" s="51"/>
      <c r="O117" s="8"/>
      <c r="P117" s="51"/>
    </row>
    <row r="118" spans="1:16" x14ac:dyDescent="0.2">
      <c r="A118" s="33" t="s">
        <v>42</v>
      </c>
      <c r="B118" s="87"/>
      <c r="C118" s="51"/>
      <c r="D118" s="51"/>
      <c r="E118" s="51"/>
      <c r="F118" s="51"/>
      <c r="G118" s="51"/>
      <c r="H118" s="51"/>
      <c r="I118" s="51"/>
      <c r="J118" s="51"/>
      <c r="K118" s="51"/>
      <c r="L118" s="51"/>
      <c r="M118" s="51"/>
      <c r="N118" s="51"/>
      <c r="O118" s="8"/>
      <c r="P118" s="51"/>
    </row>
    <row r="119" spans="1:16" x14ac:dyDescent="0.2">
      <c r="A119" s="33" t="s">
        <v>43</v>
      </c>
      <c r="B119" s="87"/>
      <c r="C119" s="51"/>
      <c r="D119" s="51"/>
      <c r="E119" s="51"/>
      <c r="F119" s="51"/>
      <c r="G119" s="51"/>
      <c r="H119" s="51"/>
      <c r="I119" s="51"/>
      <c r="J119" s="51"/>
      <c r="K119" s="51"/>
      <c r="L119" s="51"/>
      <c r="M119" s="51"/>
      <c r="N119" s="51"/>
      <c r="O119" s="8"/>
      <c r="P119" s="51"/>
    </row>
    <row r="120" spans="1:16" x14ac:dyDescent="0.2">
      <c r="A120" s="33" t="s">
        <v>44</v>
      </c>
      <c r="B120" s="87"/>
      <c r="C120" s="51"/>
      <c r="D120" s="51"/>
      <c r="E120" s="51"/>
      <c r="F120" s="51"/>
      <c r="G120" s="51"/>
      <c r="H120" s="51"/>
      <c r="I120" s="51"/>
      <c r="J120" s="51"/>
      <c r="K120" s="51"/>
      <c r="L120" s="51"/>
      <c r="M120" s="51"/>
      <c r="N120" s="51"/>
      <c r="O120" s="8"/>
      <c r="P120" s="51"/>
    </row>
    <row r="121" spans="1:16" x14ac:dyDescent="0.2">
      <c r="A121" s="33" t="s">
        <v>45</v>
      </c>
      <c r="B121" s="87"/>
      <c r="C121" s="51"/>
      <c r="D121" s="51"/>
      <c r="E121" s="51"/>
      <c r="F121" s="51"/>
      <c r="G121" s="51"/>
      <c r="H121" s="51"/>
      <c r="I121" s="51"/>
      <c r="J121" s="51"/>
      <c r="K121" s="51"/>
      <c r="L121" s="51"/>
      <c r="M121" s="51"/>
      <c r="N121" s="51"/>
      <c r="O121" s="8"/>
      <c r="P121" s="51"/>
    </row>
    <row r="122" spans="1:16" x14ac:dyDescent="0.2">
      <c r="A122" s="33" t="s">
        <v>46</v>
      </c>
      <c r="B122" s="87"/>
      <c r="C122" s="51"/>
      <c r="D122" s="51"/>
      <c r="E122" s="51"/>
      <c r="F122" s="51"/>
      <c r="G122" s="51"/>
      <c r="H122" s="51"/>
      <c r="I122" s="51"/>
      <c r="J122" s="51"/>
      <c r="K122" s="51"/>
      <c r="L122" s="51"/>
      <c r="M122" s="51"/>
      <c r="N122" s="51"/>
      <c r="O122" s="8"/>
      <c r="P122" s="51"/>
    </row>
  </sheetData>
  <sheetProtection password="DD16" sheet="1" objects="1" scenarios="1"/>
  <mergeCells count="12">
    <mergeCell ref="M62:N62"/>
    <mergeCell ref="C1:D1"/>
    <mergeCell ref="E1:F1"/>
    <mergeCell ref="G1:H1"/>
    <mergeCell ref="I1:J1"/>
    <mergeCell ref="K1:L1"/>
    <mergeCell ref="M1:N1"/>
    <mergeCell ref="C62:D62"/>
    <mergeCell ref="E62:F62"/>
    <mergeCell ref="G62:H62"/>
    <mergeCell ref="I62:J62"/>
    <mergeCell ref="K62:L62"/>
  </mergeCells>
  <phoneticPr fontId="0" type="noConversion"/>
  <dataValidations count="1">
    <dataValidation type="decimal" allowBlank="1" showInputMessage="1" showErrorMessage="1" sqref="G29:G51 K29:K51 E29:E51 M29:M51 I29:I51 I65:I88 C29:C51 E90:E112 M90:M112 I90:I112 C90:C112 G90:G112 K90:K112 G65:G88 K65:K88 C65:C88 E65:E88 M65:M88 G4:G27 K4:K27 C4:C27 E4:E27 M4:M27 I4:I27" xr:uid="{00000000-0002-0000-0C00-000000000000}">
      <formula1>0</formula1>
      <formula2>5</formula2>
    </dataValidation>
  </dataValidations>
  <pageMargins left="0.7" right="0.7" top="0.75" bottom="0.75" header="0.3" footer="0.3"/>
  <pageSetup orientation="portrait" horizontalDpi="300" verticalDpi="30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O259"/>
  <sheetViews>
    <sheetView workbookViewId="0">
      <selection activeCell="C4" sqref="C4"/>
    </sheetView>
  </sheetViews>
  <sheetFormatPr defaultColWidth="9.140625" defaultRowHeight="12.75" x14ac:dyDescent="0.2"/>
  <cols>
    <col min="1" max="1" width="18.7109375" style="3" customWidth="1"/>
    <col min="2" max="2" width="41.7109375" style="28" customWidth="1"/>
    <col min="3" max="14" width="5.7109375" style="3" customWidth="1"/>
    <col min="15" max="15" width="173.5703125" style="3" customWidth="1"/>
    <col min="16" max="16384" width="9.140625" style="3"/>
  </cols>
  <sheetData>
    <row r="1" spans="1:15" x14ac:dyDescent="0.2">
      <c r="A1" s="44" t="s">
        <v>95</v>
      </c>
      <c r="B1" s="80"/>
      <c r="C1" s="118" t="str">
        <f>Front!B1</f>
        <v>Date</v>
      </c>
      <c r="D1" s="119"/>
      <c r="E1" s="118" t="str">
        <f>Front!C1</f>
        <v>Date</v>
      </c>
      <c r="F1" s="119"/>
      <c r="G1" s="118" t="str">
        <f>Front!D1</f>
        <v>Date</v>
      </c>
      <c r="H1" s="119"/>
      <c r="I1" s="118" t="str">
        <f>Front!E1</f>
        <v>Date</v>
      </c>
      <c r="J1" s="119"/>
      <c r="K1" s="118" t="str">
        <f>Front!F1</f>
        <v>Date</v>
      </c>
      <c r="L1" s="119"/>
      <c r="M1" s="118" t="str">
        <f>Front!G1</f>
        <v>Date</v>
      </c>
      <c r="N1" s="119"/>
      <c r="O1" s="13"/>
    </row>
    <row r="2" spans="1:15" ht="27" customHeight="1" x14ac:dyDescent="0.2">
      <c r="A2" s="33"/>
      <c r="B2" s="80"/>
      <c r="C2" s="35" t="s">
        <v>19</v>
      </c>
      <c r="D2" s="35" t="s">
        <v>20</v>
      </c>
      <c r="E2" s="35" t="s">
        <v>19</v>
      </c>
      <c r="F2" s="35" t="s">
        <v>20</v>
      </c>
      <c r="G2" s="35" t="s">
        <v>19</v>
      </c>
      <c r="H2" s="35" t="s">
        <v>20</v>
      </c>
      <c r="I2" s="35" t="s">
        <v>19</v>
      </c>
      <c r="J2" s="35" t="s">
        <v>20</v>
      </c>
      <c r="K2" s="35" t="s">
        <v>19</v>
      </c>
      <c r="L2" s="35" t="s">
        <v>20</v>
      </c>
      <c r="M2" s="35" t="s">
        <v>19</v>
      </c>
      <c r="N2" s="35" t="s">
        <v>20</v>
      </c>
      <c r="O2" s="13"/>
    </row>
    <row r="3" spans="1:15" x14ac:dyDescent="0.2">
      <c r="A3" s="33" t="s">
        <v>57</v>
      </c>
      <c r="B3" s="80"/>
      <c r="C3" s="12"/>
      <c r="D3" s="36">
        <f>SUM(C4:C9)/(COUNTIF(C4:C9,"&gt;0")+0.00000001)</f>
        <v>0</v>
      </c>
      <c r="E3" s="12"/>
      <c r="F3" s="36">
        <f>SUM(E4:E9)/(COUNTIF(E4:E9,"&gt;0")+0.00000001)</f>
        <v>0</v>
      </c>
      <c r="G3" s="12"/>
      <c r="H3" s="36">
        <f>SUM(G4:G9)/(COUNTIF(G4:G9,"&gt;0")+0.00000001)</f>
        <v>0</v>
      </c>
      <c r="I3" s="12"/>
      <c r="J3" s="36">
        <f>SUM(I4:I9)/(COUNTIF(I4:I9,"&gt;0")+0.00000001)</f>
        <v>0</v>
      </c>
      <c r="K3" s="12"/>
      <c r="L3" s="36">
        <f>SUM(K4:K9)/(COUNTIF(K4:K9,"&gt;0")+0.00000001)</f>
        <v>0</v>
      </c>
      <c r="M3" s="12"/>
      <c r="N3" s="36">
        <f>SUM(M4:M9)/(COUNTIF(M4:M9,"&gt;0")+0.00000001)</f>
        <v>0</v>
      </c>
      <c r="O3" s="13"/>
    </row>
    <row r="4" spans="1:15" ht="38.25" x14ac:dyDescent="0.2">
      <c r="A4" s="33"/>
      <c r="B4" s="80" t="s">
        <v>171</v>
      </c>
      <c r="C4" s="8"/>
      <c r="D4" s="31"/>
      <c r="E4" s="8"/>
      <c r="F4" s="31"/>
      <c r="G4" s="8"/>
      <c r="H4" s="31"/>
      <c r="I4" s="8"/>
      <c r="J4" s="31"/>
      <c r="K4" s="8"/>
      <c r="L4" s="31"/>
      <c r="M4" s="8"/>
      <c r="N4" s="31"/>
      <c r="O4" s="13"/>
    </row>
    <row r="5" spans="1:15" ht="25.5" x14ac:dyDescent="0.2">
      <c r="A5" s="33"/>
      <c r="B5" s="80" t="s">
        <v>172</v>
      </c>
      <c r="C5" s="13"/>
      <c r="D5" s="31"/>
      <c r="E5" s="13"/>
      <c r="F5" s="31"/>
      <c r="G5" s="13"/>
      <c r="H5" s="31"/>
      <c r="I5" s="13"/>
      <c r="J5" s="31"/>
      <c r="K5" s="13"/>
      <c r="L5" s="31"/>
      <c r="M5" s="13"/>
      <c r="N5" s="31"/>
      <c r="O5" s="13"/>
    </row>
    <row r="6" spans="1:15" ht="25.5" x14ac:dyDescent="0.2">
      <c r="A6" s="33"/>
      <c r="B6" s="80" t="s">
        <v>937</v>
      </c>
      <c r="C6" s="8"/>
      <c r="D6" s="31"/>
      <c r="E6" s="8"/>
      <c r="F6" s="31"/>
      <c r="G6" s="8"/>
      <c r="H6" s="31"/>
      <c r="I6" s="8"/>
      <c r="J6" s="31"/>
      <c r="K6" s="8"/>
      <c r="L6" s="31"/>
      <c r="M6" s="8"/>
      <c r="N6" s="31"/>
      <c r="O6" s="13"/>
    </row>
    <row r="7" spans="1:15" ht="25.5" x14ac:dyDescent="0.2">
      <c r="A7" s="33"/>
      <c r="B7" s="80" t="s">
        <v>173</v>
      </c>
      <c r="C7" s="13"/>
      <c r="D7" s="31"/>
      <c r="E7" s="13"/>
      <c r="F7" s="31"/>
      <c r="G7" s="13"/>
      <c r="H7" s="31"/>
      <c r="I7" s="13"/>
      <c r="J7" s="31"/>
      <c r="K7" s="13"/>
      <c r="L7" s="31"/>
      <c r="M7" s="13"/>
      <c r="N7" s="31"/>
      <c r="O7" s="13"/>
    </row>
    <row r="8" spans="1:15" ht="38.25" x14ac:dyDescent="0.2">
      <c r="A8" s="33"/>
      <c r="B8" s="80" t="s">
        <v>174</v>
      </c>
      <c r="C8" s="13"/>
      <c r="D8" s="31"/>
      <c r="E8" s="13"/>
      <c r="F8" s="31"/>
      <c r="G8" s="13"/>
      <c r="H8" s="31"/>
      <c r="I8" s="13"/>
      <c r="J8" s="31"/>
      <c r="K8" s="13"/>
      <c r="L8" s="31"/>
      <c r="M8" s="13"/>
      <c r="N8" s="31"/>
      <c r="O8" s="13"/>
    </row>
    <row r="9" spans="1:15" ht="38.25" x14ac:dyDescent="0.2">
      <c r="A9" s="93"/>
      <c r="B9" s="80" t="s">
        <v>938</v>
      </c>
      <c r="C9" s="8"/>
      <c r="D9" s="31"/>
      <c r="E9" s="8"/>
      <c r="F9" s="31"/>
      <c r="G9" s="8"/>
      <c r="H9" s="31"/>
      <c r="I9" s="8"/>
      <c r="J9" s="31"/>
      <c r="K9" s="8"/>
      <c r="L9" s="31"/>
      <c r="M9" s="8"/>
      <c r="N9" s="31"/>
      <c r="O9" s="13"/>
    </row>
    <row r="10" spans="1:15" x14ac:dyDescent="0.2">
      <c r="A10" s="33" t="s">
        <v>939</v>
      </c>
      <c r="B10" s="80"/>
      <c r="C10" s="12"/>
      <c r="D10" s="36">
        <f>SUM(C11:C19)/(COUNTIF(C11:C19,"&gt;0")+0.00000001)</f>
        <v>0</v>
      </c>
      <c r="E10" s="12"/>
      <c r="F10" s="36">
        <f>SUM(E11:E19)/(COUNTIF(E11:E19,"&gt;0")+0.00000001)</f>
        <v>0</v>
      </c>
      <c r="G10" s="12"/>
      <c r="H10" s="36">
        <f>SUM(G11:G19)/(COUNTIF(G11:G19,"&gt;0")+0.00000001)</f>
        <v>0</v>
      </c>
      <c r="I10" s="12"/>
      <c r="J10" s="36">
        <f>SUM(I11:I19)/(COUNTIF(I11:I19,"&gt;0")+0.00000001)</f>
        <v>0</v>
      </c>
      <c r="K10" s="12"/>
      <c r="L10" s="36">
        <f>SUM(K11:K19)/(COUNTIF(K11:K19,"&gt;0")+0.00000001)</f>
        <v>0</v>
      </c>
      <c r="M10" s="12"/>
      <c r="N10" s="36">
        <f>SUM(M11:M19)/(COUNTIF(M11:M19,"&gt;0")+0.00000001)</f>
        <v>0</v>
      </c>
      <c r="O10" s="13"/>
    </row>
    <row r="11" spans="1:15" ht="52.5" customHeight="1" x14ac:dyDescent="0.2">
      <c r="A11" s="33"/>
      <c r="B11" s="80" t="s">
        <v>940</v>
      </c>
      <c r="C11" s="8"/>
      <c r="D11" s="31"/>
      <c r="E11" s="8"/>
      <c r="F11" s="31"/>
      <c r="G11" s="8"/>
      <c r="H11" s="31"/>
      <c r="I11" s="8"/>
      <c r="J11" s="31"/>
      <c r="K11" s="8"/>
      <c r="L11" s="31"/>
      <c r="M11" s="8"/>
      <c r="N11" s="31"/>
      <c r="O11" s="13"/>
    </row>
    <row r="12" spans="1:15" ht="27.75" customHeight="1" x14ac:dyDescent="0.2">
      <c r="A12" s="93"/>
      <c r="B12" s="80" t="s">
        <v>941</v>
      </c>
      <c r="C12" s="13"/>
      <c r="D12" s="31"/>
      <c r="E12" s="13"/>
      <c r="F12" s="31"/>
      <c r="G12" s="13"/>
      <c r="H12" s="31"/>
      <c r="I12" s="13"/>
      <c r="J12" s="31"/>
      <c r="K12" s="13"/>
      <c r="L12" s="31"/>
      <c r="M12" s="13"/>
      <c r="N12" s="31"/>
      <c r="O12" s="13"/>
    </row>
    <row r="13" spans="1:15" ht="25.5" x14ac:dyDescent="0.2">
      <c r="A13" s="93"/>
      <c r="B13" s="39" t="s">
        <v>942</v>
      </c>
      <c r="C13" s="13"/>
      <c r="D13" s="31"/>
      <c r="E13" s="13"/>
      <c r="F13" s="31"/>
      <c r="G13" s="13"/>
      <c r="H13" s="31"/>
      <c r="I13" s="13"/>
      <c r="J13" s="31"/>
      <c r="K13" s="13"/>
      <c r="L13" s="31"/>
      <c r="M13" s="13"/>
      <c r="N13" s="31"/>
      <c r="O13" s="13"/>
    </row>
    <row r="14" spans="1:15" ht="25.5" x14ac:dyDescent="0.2">
      <c r="A14" s="33"/>
      <c r="B14" s="80" t="s">
        <v>943</v>
      </c>
      <c r="C14" s="8"/>
      <c r="D14" s="31"/>
      <c r="E14" s="8"/>
      <c r="F14" s="31"/>
      <c r="G14" s="8"/>
      <c r="H14" s="31"/>
      <c r="I14" s="8"/>
      <c r="J14" s="31"/>
      <c r="K14" s="8"/>
      <c r="L14" s="31"/>
      <c r="M14" s="8"/>
      <c r="N14" s="31"/>
      <c r="O14" s="13"/>
    </row>
    <row r="15" spans="1:15" ht="38.25" x14ac:dyDescent="0.2">
      <c r="A15" s="93"/>
      <c r="B15" s="80" t="s">
        <v>944</v>
      </c>
      <c r="C15" s="8"/>
      <c r="D15" s="31"/>
      <c r="E15" s="8"/>
      <c r="F15" s="31"/>
      <c r="G15" s="8"/>
      <c r="H15" s="31"/>
      <c r="I15" s="8"/>
      <c r="J15" s="31"/>
      <c r="K15" s="8"/>
      <c r="L15" s="31"/>
      <c r="M15" s="8"/>
      <c r="N15" s="31"/>
      <c r="O15" s="13"/>
    </row>
    <row r="16" spans="1:15" ht="25.5" x14ac:dyDescent="0.2">
      <c r="A16" s="93"/>
      <c r="B16" s="80" t="s">
        <v>945</v>
      </c>
      <c r="C16" s="8"/>
      <c r="D16" s="31"/>
      <c r="E16" s="8"/>
      <c r="F16" s="31"/>
      <c r="G16" s="8"/>
      <c r="H16" s="31"/>
      <c r="I16" s="8"/>
      <c r="J16" s="31"/>
      <c r="K16" s="8"/>
      <c r="L16" s="31"/>
      <c r="M16" s="8"/>
      <c r="N16" s="31"/>
      <c r="O16" s="13"/>
    </row>
    <row r="17" spans="1:15" ht="25.5" x14ac:dyDescent="0.2">
      <c r="A17" s="33"/>
      <c r="B17" s="80" t="s">
        <v>175</v>
      </c>
      <c r="C17" s="13"/>
      <c r="D17" s="31"/>
      <c r="E17" s="13"/>
      <c r="F17" s="31"/>
      <c r="G17" s="13"/>
      <c r="H17" s="31"/>
      <c r="I17" s="13"/>
      <c r="J17" s="31"/>
      <c r="K17" s="13"/>
      <c r="L17" s="31"/>
      <c r="M17" s="13"/>
      <c r="N17" s="31"/>
      <c r="O17" s="13"/>
    </row>
    <row r="18" spans="1:15" x14ac:dyDescent="0.2">
      <c r="A18" s="33"/>
      <c r="B18" s="80" t="s">
        <v>176</v>
      </c>
      <c r="C18" s="13"/>
      <c r="D18" s="31"/>
      <c r="E18" s="13"/>
      <c r="F18" s="31"/>
      <c r="G18" s="13"/>
      <c r="H18" s="31"/>
      <c r="I18" s="13"/>
      <c r="J18" s="31"/>
      <c r="K18" s="13"/>
      <c r="L18" s="31"/>
      <c r="M18" s="13"/>
      <c r="N18" s="31"/>
      <c r="O18" s="13"/>
    </row>
    <row r="19" spans="1:15" ht="15" customHeight="1" x14ac:dyDescent="0.2">
      <c r="A19" s="33"/>
      <c r="B19" s="80" t="s">
        <v>177</v>
      </c>
      <c r="C19" s="8"/>
      <c r="D19" s="31"/>
      <c r="E19" s="8"/>
      <c r="F19" s="31"/>
      <c r="G19" s="8"/>
      <c r="H19" s="31"/>
      <c r="I19" s="8"/>
      <c r="J19" s="31"/>
      <c r="K19" s="8"/>
      <c r="L19" s="31"/>
      <c r="M19" s="8"/>
      <c r="N19" s="31"/>
      <c r="O19" s="13"/>
    </row>
    <row r="20" spans="1:15" x14ac:dyDescent="0.2">
      <c r="A20" s="93" t="s">
        <v>946</v>
      </c>
      <c r="B20" s="93"/>
      <c r="C20" s="12"/>
      <c r="D20" s="36">
        <f>SUM(C21:C26)/(COUNTIF(C21:C26,"&gt;0")+0.00000001)</f>
        <v>0</v>
      </c>
      <c r="E20" s="12"/>
      <c r="F20" s="36">
        <f>SUM(E21:E26)/(COUNTIF(E21:E26,"&gt;0")+0.00000001)</f>
        <v>0</v>
      </c>
      <c r="G20" s="12"/>
      <c r="H20" s="36">
        <f>SUM(G21:G26)/(COUNTIF(G21:G26,"&gt;0")+0.00000001)</f>
        <v>0</v>
      </c>
      <c r="I20" s="12"/>
      <c r="J20" s="36">
        <f>SUM(I21:I26)/(COUNTIF(I21:I26,"&gt;0")+0.00000001)</f>
        <v>0</v>
      </c>
      <c r="K20" s="12"/>
      <c r="L20" s="36">
        <f>SUM(K21:K26)/(COUNTIF(K21:K26,"&gt;0")+0.00000001)</f>
        <v>0</v>
      </c>
      <c r="M20" s="12"/>
      <c r="N20" s="36">
        <f>SUM(M21:M26)/(COUNTIF(M21:M26,"&gt;0")+0.00000001)</f>
        <v>0</v>
      </c>
      <c r="O20" s="13"/>
    </row>
    <row r="21" spans="1:15" x14ac:dyDescent="0.2">
      <c r="A21" s="93"/>
      <c r="B21" s="80" t="s">
        <v>947</v>
      </c>
      <c r="C21" s="8"/>
      <c r="D21" s="31"/>
      <c r="E21" s="8"/>
      <c r="F21" s="31"/>
      <c r="G21" s="8"/>
      <c r="H21" s="31"/>
      <c r="I21" s="8"/>
      <c r="J21" s="31"/>
      <c r="K21" s="8"/>
      <c r="L21" s="31"/>
      <c r="M21" s="8"/>
      <c r="N21" s="31"/>
      <c r="O21" s="13"/>
    </row>
    <row r="22" spans="1:15" ht="25.5" x14ac:dyDescent="0.2">
      <c r="A22" s="93"/>
      <c r="B22" s="80" t="s">
        <v>948</v>
      </c>
      <c r="C22" s="13"/>
      <c r="D22" s="31"/>
      <c r="E22" s="13"/>
      <c r="F22" s="31"/>
      <c r="G22" s="13"/>
      <c r="H22" s="31"/>
      <c r="I22" s="13"/>
      <c r="J22" s="31"/>
      <c r="K22" s="13"/>
      <c r="L22" s="31"/>
      <c r="M22" s="13"/>
      <c r="N22" s="31"/>
      <c r="O22" s="13"/>
    </row>
    <row r="23" spans="1:15" ht="38.25" x14ac:dyDescent="0.2">
      <c r="A23" s="88"/>
      <c r="B23" s="87" t="s">
        <v>949</v>
      </c>
      <c r="C23" s="8"/>
      <c r="D23" s="31"/>
      <c r="E23" s="8"/>
      <c r="F23" s="31"/>
      <c r="G23" s="8"/>
      <c r="H23" s="31"/>
      <c r="I23" s="8"/>
      <c r="J23" s="31"/>
      <c r="K23" s="8"/>
      <c r="L23" s="31"/>
      <c r="M23" s="8"/>
      <c r="N23" s="31"/>
      <c r="O23" s="13"/>
    </row>
    <row r="24" spans="1:15" ht="25.5" x14ac:dyDescent="0.2">
      <c r="A24" s="88"/>
      <c r="B24" s="87" t="s">
        <v>950</v>
      </c>
      <c r="C24" s="13"/>
      <c r="D24" s="31"/>
      <c r="E24" s="13"/>
      <c r="F24" s="31"/>
      <c r="G24" s="13"/>
      <c r="H24" s="31"/>
      <c r="I24" s="13"/>
      <c r="J24" s="31"/>
      <c r="K24" s="13"/>
      <c r="L24" s="31"/>
      <c r="M24" s="13"/>
      <c r="N24" s="31"/>
      <c r="O24" s="13"/>
    </row>
    <row r="25" spans="1:15" ht="25.5" x14ac:dyDescent="0.2">
      <c r="A25" s="88"/>
      <c r="B25" s="95" t="s">
        <v>951</v>
      </c>
      <c r="C25" s="13"/>
      <c r="D25" s="31"/>
      <c r="E25" s="13"/>
      <c r="F25" s="31"/>
      <c r="G25" s="13"/>
      <c r="H25" s="31"/>
      <c r="I25" s="13"/>
      <c r="J25" s="31"/>
      <c r="K25" s="13"/>
      <c r="L25" s="31"/>
      <c r="M25" s="13"/>
      <c r="N25" s="31"/>
      <c r="O25" s="13"/>
    </row>
    <row r="26" spans="1:15" ht="38.25" x14ac:dyDescent="0.2">
      <c r="A26" s="33"/>
      <c r="B26" s="87" t="s">
        <v>952</v>
      </c>
      <c r="C26" s="8"/>
      <c r="D26" s="31"/>
      <c r="E26" s="8"/>
      <c r="F26" s="31"/>
      <c r="G26" s="8"/>
      <c r="H26" s="31"/>
      <c r="I26" s="8"/>
      <c r="J26" s="31"/>
      <c r="K26" s="8"/>
      <c r="L26" s="31"/>
      <c r="M26" s="8"/>
      <c r="N26" s="31"/>
      <c r="O26" s="13"/>
    </row>
    <row r="27" spans="1:15" x14ac:dyDescent="0.2">
      <c r="A27" s="33" t="s">
        <v>58</v>
      </c>
      <c r="B27" s="80"/>
      <c r="C27" s="12"/>
      <c r="D27" s="36">
        <f>SUM(C28:C33)/(COUNTIF(C28:C33,"&gt;0")+0.00000001)</f>
        <v>0</v>
      </c>
      <c r="E27" s="12"/>
      <c r="F27" s="36">
        <f>SUM(E28:E33)/(COUNTIF(E28:E33,"&gt;0")+0.00000001)</f>
        <v>0</v>
      </c>
      <c r="G27" s="12"/>
      <c r="H27" s="36">
        <f>SUM(G28:G33)/(COUNTIF(G28:G33,"&gt;0")+0.00000001)</f>
        <v>0</v>
      </c>
      <c r="I27" s="12"/>
      <c r="J27" s="36">
        <f>SUM(I28:I33)/(COUNTIF(I28:I33,"&gt;0")+0.00000001)</f>
        <v>0</v>
      </c>
      <c r="K27" s="12"/>
      <c r="L27" s="36">
        <f>SUM(K28:K33)/(COUNTIF(K28:K33,"&gt;0")+0.00000001)</f>
        <v>0</v>
      </c>
      <c r="M27" s="12"/>
      <c r="N27" s="36">
        <f>SUM(M28:M33)/(COUNTIF(M28:M33,"&gt;0")+0.00000001)</f>
        <v>0</v>
      </c>
      <c r="O27" s="13"/>
    </row>
    <row r="28" spans="1:15" ht="25.5" x14ac:dyDescent="0.2">
      <c r="A28" s="33"/>
      <c r="B28" s="87" t="s">
        <v>953</v>
      </c>
      <c r="C28" s="8"/>
      <c r="D28" s="31"/>
      <c r="E28" s="8"/>
      <c r="F28" s="31"/>
      <c r="G28" s="8"/>
      <c r="H28" s="31"/>
      <c r="I28" s="8"/>
      <c r="J28" s="31"/>
      <c r="K28" s="8"/>
      <c r="L28" s="31"/>
      <c r="M28" s="8"/>
      <c r="N28" s="31"/>
      <c r="O28" s="13"/>
    </row>
    <row r="29" spans="1:15" ht="25.5" x14ac:dyDescent="0.2">
      <c r="A29" s="33"/>
      <c r="B29" s="87" t="s">
        <v>178</v>
      </c>
      <c r="C29" s="13"/>
      <c r="D29" s="31"/>
      <c r="E29" s="13"/>
      <c r="F29" s="31"/>
      <c r="G29" s="13"/>
      <c r="H29" s="31"/>
      <c r="I29" s="13"/>
      <c r="J29" s="31"/>
      <c r="K29" s="13"/>
      <c r="L29" s="31"/>
      <c r="M29" s="13"/>
      <c r="N29" s="31"/>
      <c r="O29" s="13"/>
    </row>
    <row r="30" spans="1:15" ht="14.25" customHeight="1" x14ac:dyDescent="0.2">
      <c r="A30" s="33"/>
      <c r="B30" s="87" t="s">
        <v>954</v>
      </c>
      <c r="C30" s="8"/>
      <c r="D30" s="31"/>
      <c r="E30" s="8"/>
      <c r="F30" s="31"/>
      <c r="G30" s="8"/>
      <c r="H30" s="31"/>
      <c r="I30" s="8"/>
      <c r="J30" s="31"/>
      <c r="K30" s="8"/>
      <c r="L30" s="31"/>
      <c r="M30" s="8"/>
      <c r="N30" s="31"/>
      <c r="O30" s="13"/>
    </row>
    <row r="31" spans="1:15" ht="25.5" x14ac:dyDescent="0.2">
      <c r="A31" s="33"/>
      <c r="B31" s="87" t="s">
        <v>179</v>
      </c>
      <c r="C31" s="13"/>
      <c r="D31" s="31"/>
      <c r="E31" s="13"/>
      <c r="F31" s="31"/>
      <c r="G31" s="13"/>
      <c r="H31" s="31"/>
      <c r="I31" s="13"/>
      <c r="J31" s="31"/>
      <c r="K31" s="13"/>
      <c r="L31" s="31"/>
      <c r="M31" s="13"/>
      <c r="N31" s="31"/>
      <c r="O31" s="13"/>
    </row>
    <row r="32" spans="1:15" ht="51" x14ac:dyDescent="0.2">
      <c r="A32" s="33"/>
      <c r="B32" s="87" t="s">
        <v>180</v>
      </c>
      <c r="C32" s="13"/>
      <c r="D32" s="31"/>
      <c r="E32" s="13"/>
      <c r="F32" s="31"/>
      <c r="G32" s="13"/>
      <c r="H32" s="31"/>
      <c r="I32" s="13"/>
      <c r="J32" s="31"/>
      <c r="K32" s="13"/>
      <c r="L32" s="31"/>
      <c r="M32" s="13"/>
      <c r="N32" s="31"/>
      <c r="O32" s="13"/>
    </row>
    <row r="33" spans="1:15" ht="38.25" x14ac:dyDescent="0.2">
      <c r="A33" s="93"/>
      <c r="B33" s="87" t="s">
        <v>955</v>
      </c>
      <c r="C33" s="8"/>
      <c r="D33" s="31"/>
      <c r="E33" s="8"/>
      <c r="F33" s="31"/>
      <c r="G33" s="8"/>
      <c r="H33" s="31"/>
      <c r="I33" s="8"/>
      <c r="J33" s="31"/>
      <c r="K33" s="8"/>
      <c r="L33" s="31"/>
      <c r="M33" s="8"/>
      <c r="N33" s="31"/>
      <c r="O33" s="13"/>
    </row>
    <row r="34" spans="1:15" x14ac:dyDescent="0.2">
      <c r="A34" s="33" t="s">
        <v>59</v>
      </c>
      <c r="B34" s="80"/>
      <c r="C34" s="12"/>
      <c r="D34" s="36">
        <f>SUM(C35:C42)/(COUNTIF(C35:C42,"&gt;0")+0.00000001)</f>
        <v>0</v>
      </c>
      <c r="E34" s="12"/>
      <c r="F34" s="36">
        <f>SUM(E35:E42)/(COUNTIF(E35:E42,"&gt;0")+0.00000001)</f>
        <v>0</v>
      </c>
      <c r="G34" s="12"/>
      <c r="H34" s="36">
        <f>SUM(G35:G42)/(COUNTIF(G35:G42,"&gt;0")+0.00000001)</f>
        <v>0</v>
      </c>
      <c r="I34" s="12"/>
      <c r="J34" s="36">
        <f>SUM(I35:I42)/(COUNTIF(I35:I42,"&gt;0")+0.00000001)</f>
        <v>0</v>
      </c>
      <c r="K34" s="12"/>
      <c r="L34" s="36">
        <f>SUM(K35:K42)/(COUNTIF(K35:K42,"&gt;0")+0.00000001)</f>
        <v>0</v>
      </c>
      <c r="M34" s="12"/>
      <c r="N34" s="36">
        <f>SUM(M35:M42)/(COUNTIF(M35:M42,"&gt;0")+0.00000001)</f>
        <v>0</v>
      </c>
      <c r="O34" s="13"/>
    </row>
    <row r="35" spans="1:15" ht="25.5" x14ac:dyDescent="0.2">
      <c r="A35" s="33"/>
      <c r="B35" s="87" t="s">
        <v>181</v>
      </c>
      <c r="C35" s="8"/>
      <c r="D35" s="31"/>
      <c r="E35" s="8"/>
      <c r="F35" s="31"/>
      <c r="G35" s="8"/>
      <c r="H35" s="31"/>
      <c r="I35" s="8"/>
      <c r="J35" s="31"/>
      <c r="K35" s="8"/>
      <c r="L35" s="31"/>
      <c r="M35" s="8"/>
      <c r="N35" s="31"/>
      <c r="O35" s="13"/>
    </row>
    <row r="36" spans="1:15" ht="15" customHeight="1" x14ac:dyDescent="0.2">
      <c r="A36" s="33"/>
      <c r="B36" s="87" t="s">
        <v>182</v>
      </c>
      <c r="C36" s="13"/>
      <c r="D36" s="31"/>
      <c r="E36" s="13"/>
      <c r="F36" s="31"/>
      <c r="G36" s="13"/>
      <c r="H36" s="31"/>
      <c r="I36" s="13"/>
      <c r="J36" s="31"/>
      <c r="K36" s="13"/>
      <c r="L36" s="31"/>
      <c r="M36" s="13"/>
      <c r="N36" s="31"/>
      <c r="O36" s="13"/>
    </row>
    <row r="37" spans="1:15" ht="38.25" x14ac:dyDescent="0.2">
      <c r="A37" s="33"/>
      <c r="B37" s="87" t="s">
        <v>183</v>
      </c>
      <c r="C37" s="13"/>
      <c r="D37" s="31"/>
      <c r="E37" s="13"/>
      <c r="F37" s="31"/>
      <c r="G37" s="13"/>
      <c r="H37" s="31"/>
      <c r="I37" s="13"/>
      <c r="J37" s="31"/>
      <c r="K37" s="13"/>
      <c r="L37" s="31"/>
      <c r="M37" s="13"/>
      <c r="N37" s="31"/>
      <c r="O37" s="13"/>
    </row>
    <row r="38" spans="1:15" x14ac:dyDescent="0.2">
      <c r="A38" s="33"/>
      <c r="B38" s="87" t="s">
        <v>184</v>
      </c>
      <c r="C38" s="8"/>
      <c r="D38" s="31"/>
      <c r="E38" s="8"/>
      <c r="F38" s="31"/>
      <c r="G38" s="8"/>
      <c r="H38" s="31"/>
      <c r="I38" s="8"/>
      <c r="J38" s="31"/>
      <c r="K38" s="8"/>
      <c r="L38" s="31"/>
      <c r="M38" s="8"/>
      <c r="N38" s="31"/>
      <c r="O38" s="13"/>
    </row>
    <row r="39" spans="1:15" ht="51" x14ac:dyDescent="0.2">
      <c r="A39" s="93"/>
      <c r="B39" s="87" t="s">
        <v>956</v>
      </c>
      <c r="C39" s="8"/>
      <c r="D39" s="31"/>
      <c r="E39" s="8"/>
      <c r="F39" s="31"/>
      <c r="G39" s="8"/>
      <c r="H39" s="31"/>
      <c r="I39" s="8"/>
      <c r="J39" s="31"/>
      <c r="K39" s="8"/>
      <c r="L39" s="31"/>
      <c r="M39" s="8"/>
      <c r="N39" s="31"/>
      <c r="O39" s="13"/>
    </row>
    <row r="40" spans="1:15" ht="25.5" x14ac:dyDescent="0.2">
      <c r="A40" s="93"/>
      <c r="B40" s="89" t="s">
        <v>957</v>
      </c>
      <c r="C40" s="13"/>
      <c r="D40" s="31"/>
      <c r="E40" s="13"/>
      <c r="F40" s="31"/>
      <c r="G40" s="13"/>
      <c r="H40" s="31"/>
      <c r="I40" s="13"/>
      <c r="J40" s="31"/>
      <c r="K40" s="13"/>
      <c r="L40" s="31"/>
      <c r="M40" s="13"/>
      <c r="N40" s="31"/>
      <c r="O40" s="13"/>
    </row>
    <row r="41" spans="1:15" ht="51" x14ac:dyDescent="0.2">
      <c r="A41" s="93"/>
      <c r="B41" s="89" t="s">
        <v>958</v>
      </c>
      <c r="C41" s="13"/>
      <c r="D41" s="31"/>
      <c r="E41" s="13"/>
      <c r="F41" s="31"/>
      <c r="G41" s="13"/>
      <c r="H41" s="31"/>
      <c r="I41" s="13"/>
      <c r="J41" s="31"/>
      <c r="K41" s="13"/>
      <c r="L41" s="31"/>
      <c r="M41" s="13"/>
      <c r="N41" s="31"/>
      <c r="O41" s="13"/>
    </row>
    <row r="42" spans="1:15" ht="38.25" x14ac:dyDescent="0.2">
      <c r="A42" s="33"/>
      <c r="B42" s="87" t="s">
        <v>959</v>
      </c>
      <c r="C42" s="8"/>
      <c r="D42" s="31"/>
      <c r="E42" s="8"/>
      <c r="F42" s="31"/>
      <c r="G42" s="8"/>
      <c r="H42" s="31"/>
      <c r="I42" s="8"/>
      <c r="J42" s="31"/>
      <c r="K42" s="8"/>
      <c r="L42" s="31"/>
      <c r="M42" s="8"/>
      <c r="N42" s="31"/>
      <c r="O42" s="13"/>
    </row>
    <row r="43" spans="1:15" x14ac:dyDescent="0.2">
      <c r="A43" s="33"/>
      <c r="B43" s="100" t="s">
        <v>49</v>
      </c>
      <c r="C43" s="20"/>
      <c r="D43" s="36">
        <f>D3+D10+D20+D27+D34</f>
        <v>0</v>
      </c>
      <c r="E43" s="20"/>
      <c r="F43" s="36">
        <f>F3+F10+F20+F27+F34</f>
        <v>0</v>
      </c>
      <c r="G43" s="20"/>
      <c r="H43" s="36">
        <f>H3+H10+H20+H27+H34</f>
        <v>0</v>
      </c>
      <c r="I43" s="20"/>
      <c r="J43" s="36">
        <f>J3+J10+J20+J27+J34</f>
        <v>0</v>
      </c>
      <c r="K43" s="20"/>
      <c r="L43" s="36">
        <f>L3+L10+L20+L27+L34</f>
        <v>0</v>
      </c>
      <c r="M43" s="20"/>
      <c r="N43" s="36">
        <f>N3+N10+N20+N27+N34</f>
        <v>0</v>
      </c>
    </row>
    <row r="44" spans="1:15" x14ac:dyDescent="0.2">
      <c r="A44" s="33"/>
      <c r="B44" s="100" t="s">
        <v>50</v>
      </c>
      <c r="C44" s="20"/>
      <c r="D44" s="36">
        <f>D43/(COUNTIF(D3:D34,"&gt;0")+0.00000001)</f>
        <v>0</v>
      </c>
      <c r="E44" s="20"/>
      <c r="F44" s="36">
        <f>F43/(COUNTIF(F3:F34,"&gt;0")+0.00000001)</f>
        <v>0</v>
      </c>
      <c r="G44" s="20"/>
      <c r="H44" s="36">
        <f>H43/(COUNTIF(H3:H34,"&gt;0")+0.00000001)</f>
        <v>0</v>
      </c>
      <c r="I44" s="20"/>
      <c r="J44" s="36">
        <f>J43/(COUNTIF(J3:J34,"&gt;0")+0.00000001)</f>
        <v>0</v>
      </c>
      <c r="K44" s="20"/>
      <c r="L44" s="36">
        <f>L43/(COUNTIF(L3:L34,"&gt;0")+0.00000001)</f>
        <v>0</v>
      </c>
      <c r="M44" s="20"/>
      <c r="N44" s="36">
        <f>N43/(COUNTIF(N3:N34,"&gt;0")+0.00000001)</f>
        <v>0</v>
      </c>
    </row>
    <row r="45" spans="1:15" ht="15" customHeight="1" x14ac:dyDescent="0.2">
      <c r="A45" s="33"/>
      <c r="B45" s="100" t="s">
        <v>51</v>
      </c>
      <c r="C45" s="20"/>
      <c r="D45" s="36">
        <f>D44/5*100</f>
        <v>0</v>
      </c>
      <c r="E45" s="20"/>
      <c r="F45" s="36">
        <f>F44/5*100</f>
        <v>0</v>
      </c>
      <c r="G45" s="20"/>
      <c r="H45" s="36">
        <f>H44/5*100</f>
        <v>0</v>
      </c>
      <c r="I45" s="20"/>
      <c r="J45" s="36">
        <f>J44/5*100</f>
        <v>0</v>
      </c>
      <c r="K45" s="20"/>
      <c r="L45" s="36">
        <f>L44/5*100</f>
        <v>0</v>
      </c>
      <c r="M45" s="20"/>
      <c r="N45" s="36">
        <f>N44/5*100</f>
        <v>0</v>
      </c>
    </row>
    <row r="46" spans="1:15" ht="12.75" customHeight="1" x14ac:dyDescent="0.2">
      <c r="A46" s="44" t="s">
        <v>41</v>
      </c>
      <c r="B46" s="80"/>
      <c r="C46" s="32"/>
      <c r="D46" s="32"/>
      <c r="E46" s="32"/>
      <c r="F46" s="32"/>
      <c r="G46" s="32"/>
      <c r="H46" s="32"/>
      <c r="I46" s="32"/>
      <c r="J46" s="32"/>
      <c r="K46" s="32"/>
      <c r="L46" s="32"/>
      <c r="M46" s="32"/>
      <c r="N46" s="32"/>
    </row>
    <row r="47" spans="1:15" x14ac:dyDescent="0.2">
      <c r="A47" s="33" t="s">
        <v>71</v>
      </c>
      <c r="B47" s="80"/>
      <c r="C47" s="32"/>
      <c r="D47" s="32"/>
      <c r="E47" s="32"/>
      <c r="F47" s="32"/>
      <c r="G47" s="32"/>
      <c r="H47" s="32"/>
      <c r="I47" s="32"/>
      <c r="J47" s="32"/>
      <c r="K47" s="32"/>
      <c r="L47" s="32"/>
      <c r="M47" s="32"/>
      <c r="N47" s="32"/>
    </row>
    <row r="48" spans="1:15" x14ac:dyDescent="0.2">
      <c r="A48" s="33" t="s">
        <v>42</v>
      </c>
      <c r="B48" s="80"/>
      <c r="C48" s="32"/>
      <c r="D48" s="32"/>
      <c r="E48" s="32"/>
      <c r="F48" s="32"/>
      <c r="G48" s="32"/>
      <c r="H48" s="32"/>
      <c r="I48" s="32"/>
      <c r="J48" s="32"/>
      <c r="K48" s="32"/>
      <c r="L48" s="32"/>
      <c r="M48" s="32"/>
      <c r="N48" s="32"/>
    </row>
    <row r="49" spans="1:15" x14ac:dyDescent="0.2">
      <c r="A49" s="33" t="s">
        <v>43</v>
      </c>
      <c r="B49" s="80"/>
      <c r="C49" s="32"/>
      <c r="D49" s="32"/>
      <c r="E49" s="32"/>
      <c r="F49" s="32"/>
      <c r="G49" s="32"/>
      <c r="H49" s="32"/>
      <c r="I49" s="32"/>
      <c r="J49" s="32"/>
      <c r="K49" s="32"/>
      <c r="L49" s="32"/>
      <c r="M49" s="32"/>
      <c r="N49" s="32"/>
    </row>
    <row r="50" spans="1:15" x14ac:dyDescent="0.2">
      <c r="A50" s="33" t="s">
        <v>44</v>
      </c>
      <c r="B50" s="80"/>
      <c r="C50" s="32"/>
      <c r="D50" s="32"/>
      <c r="E50" s="32"/>
      <c r="F50" s="32"/>
      <c r="G50" s="32"/>
      <c r="H50" s="32"/>
      <c r="I50" s="32"/>
      <c r="J50" s="32"/>
      <c r="K50" s="32"/>
      <c r="L50" s="32"/>
      <c r="M50" s="32"/>
      <c r="N50" s="32"/>
    </row>
    <row r="51" spans="1:15" x14ac:dyDescent="0.2">
      <c r="A51" s="33" t="s">
        <v>45</v>
      </c>
      <c r="B51" s="80"/>
      <c r="C51" s="32"/>
      <c r="D51" s="32"/>
      <c r="E51" s="32"/>
      <c r="F51" s="32"/>
      <c r="G51" s="32"/>
      <c r="H51" s="32"/>
      <c r="I51" s="32"/>
      <c r="J51" s="32"/>
      <c r="K51" s="32"/>
      <c r="L51" s="32"/>
      <c r="M51" s="32"/>
      <c r="N51" s="32"/>
    </row>
    <row r="52" spans="1:15" x14ac:dyDescent="0.2">
      <c r="A52" s="33" t="s">
        <v>46</v>
      </c>
      <c r="B52" s="80"/>
      <c r="C52" s="32"/>
      <c r="D52" s="32"/>
      <c r="E52" s="32"/>
      <c r="F52" s="32"/>
      <c r="G52" s="32"/>
      <c r="H52" s="32"/>
      <c r="I52" s="32"/>
      <c r="J52" s="32"/>
      <c r="K52" s="32"/>
      <c r="L52" s="32"/>
      <c r="M52" s="32"/>
      <c r="N52" s="32"/>
    </row>
    <row r="53" spans="1:15" x14ac:dyDescent="0.2">
      <c r="A53" s="45" t="s">
        <v>96</v>
      </c>
      <c r="B53" s="41"/>
      <c r="C53" s="118" t="str">
        <f>Front!H1</f>
        <v>Date</v>
      </c>
      <c r="D53" s="119"/>
      <c r="E53" s="118" t="str">
        <f>Front!I1</f>
        <v>Date</v>
      </c>
      <c r="F53" s="119"/>
      <c r="G53" s="118" t="str">
        <f>Front!J1</f>
        <v>Date</v>
      </c>
      <c r="H53" s="119"/>
      <c r="I53" s="118" t="str">
        <f>Front!K1</f>
        <v>Date</v>
      </c>
      <c r="J53" s="119"/>
      <c r="K53" s="118" t="str">
        <f>Front!L1</f>
        <v>Date</v>
      </c>
      <c r="L53" s="119"/>
      <c r="M53" s="118" t="str">
        <f>Front!M1</f>
        <v>Date</v>
      </c>
      <c r="N53" s="119"/>
      <c r="O53" s="13"/>
    </row>
    <row r="54" spans="1:15" ht="24.75" customHeight="1" x14ac:dyDescent="0.2">
      <c r="A54" s="33"/>
      <c r="B54" s="80"/>
      <c r="C54" s="35" t="s">
        <v>19</v>
      </c>
      <c r="D54" s="35" t="s">
        <v>20</v>
      </c>
      <c r="E54" s="35" t="s">
        <v>19</v>
      </c>
      <c r="F54" s="35" t="s">
        <v>20</v>
      </c>
      <c r="G54" s="35" t="s">
        <v>19</v>
      </c>
      <c r="H54" s="35" t="s">
        <v>20</v>
      </c>
      <c r="I54" s="35" t="s">
        <v>19</v>
      </c>
      <c r="J54" s="35" t="s">
        <v>20</v>
      </c>
      <c r="K54" s="35" t="s">
        <v>19</v>
      </c>
      <c r="L54" s="35" t="s">
        <v>20</v>
      </c>
      <c r="M54" s="35" t="s">
        <v>19</v>
      </c>
      <c r="N54" s="35" t="s">
        <v>20</v>
      </c>
      <c r="O54" s="13"/>
    </row>
    <row r="55" spans="1:15" x14ac:dyDescent="0.2">
      <c r="A55" s="33" t="s">
        <v>57</v>
      </c>
      <c r="B55" s="80"/>
      <c r="C55" s="12"/>
      <c r="D55" s="36">
        <f>SUM(C56:C61)/(COUNTIF(C56:C61,"&gt;0")+0.00000001)</f>
        <v>0</v>
      </c>
      <c r="E55" s="12"/>
      <c r="F55" s="36">
        <f>SUM(E56:E61)/(COUNTIF(E56:E61,"&gt;0")+0.00000001)</f>
        <v>0</v>
      </c>
      <c r="G55" s="12"/>
      <c r="H55" s="36">
        <f>SUM(G56:G61)/(COUNTIF(G56:G61,"&gt;0")+0.00000001)</f>
        <v>0</v>
      </c>
      <c r="I55" s="12"/>
      <c r="J55" s="36">
        <f>SUM(I56:I61)/(COUNTIF(I56:I61,"&gt;0")+0.00000001)</f>
        <v>0</v>
      </c>
      <c r="K55" s="12"/>
      <c r="L55" s="36">
        <f>SUM(K56:K61)/(COUNTIF(K56:K61,"&gt;0")+0.00000001)</f>
        <v>0</v>
      </c>
      <c r="M55" s="12"/>
      <c r="N55" s="36">
        <f>SUM(M56:M61)/(COUNTIF(M56:M61,"&gt;0")+0.00000001)</f>
        <v>0</v>
      </c>
      <c r="O55" s="13"/>
    </row>
    <row r="56" spans="1:15" ht="38.25" x14ac:dyDescent="0.2">
      <c r="A56" s="33"/>
      <c r="B56" s="80" t="s">
        <v>171</v>
      </c>
      <c r="C56" s="8"/>
      <c r="D56" s="31"/>
      <c r="E56" s="8"/>
      <c r="F56" s="31"/>
      <c r="G56" s="8"/>
      <c r="H56" s="31"/>
      <c r="I56" s="8"/>
      <c r="J56" s="31"/>
      <c r="K56" s="8"/>
      <c r="L56" s="31"/>
      <c r="M56" s="8"/>
      <c r="N56" s="31"/>
      <c r="O56" s="13"/>
    </row>
    <row r="57" spans="1:15" ht="25.5" x14ac:dyDescent="0.2">
      <c r="A57" s="33"/>
      <c r="B57" s="80" t="s">
        <v>172</v>
      </c>
      <c r="C57" s="13"/>
      <c r="D57" s="31"/>
      <c r="E57" s="13"/>
      <c r="F57" s="31"/>
      <c r="G57" s="13"/>
      <c r="H57" s="31"/>
      <c r="I57" s="13"/>
      <c r="J57" s="31"/>
      <c r="K57" s="13"/>
      <c r="L57" s="31"/>
      <c r="M57" s="13"/>
      <c r="N57" s="31"/>
      <c r="O57" s="13"/>
    </row>
    <row r="58" spans="1:15" ht="25.5" x14ac:dyDescent="0.2">
      <c r="A58" s="33"/>
      <c r="B58" s="80" t="s">
        <v>937</v>
      </c>
      <c r="C58" s="8"/>
      <c r="D58" s="31"/>
      <c r="E58" s="8"/>
      <c r="F58" s="31"/>
      <c r="G58" s="8"/>
      <c r="H58" s="31"/>
      <c r="I58" s="8"/>
      <c r="J58" s="31"/>
      <c r="K58" s="8"/>
      <c r="L58" s="31"/>
      <c r="M58" s="8"/>
      <c r="N58" s="31"/>
      <c r="O58" s="13"/>
    </row>
    <row r="59" spans="1:15" ht="25.5" x14ac:dyDescent="0.2">
      <c r="A59" s="33"/>
      <c r="B59" s="80" t="s">
        <v>173</v>
      </c>
      <c r="C59" s="13"/>
      <c r="D59" s="31"/>
      <c r="E59" s="13"/>
      <c r="F59" s="31"/>
      <c r="G59" s="13"/>
      <c r="H59" s="31"/>
      <c r="I59" s="13"/>
      <c r="J59" s="31"/>
      <c r="K59" s="13"/>
      <c r="L59" s="31"/>
      <c r="M59" s="13"/>
      <c r="N59" s="31"/>
      <c r="O59" s="13"/>
    </row>
    <row r="60" spans="1:15" ht="38.25" x14ac:dyDescent="0.2">
      <c r="A60" s="33"/>
      <c r="B60" s="80" t="s">
        <v>174</v>
      </c>
      <c r="C60" s="13"/>
      <c r="D60" s="31"/>
      <c r="E60" s="13"/>
      <c r="F60" s="31"/>
      <c r="G60" s="13"/>
      <c r="H60" s="31"/>
      <c r="I60" s="13"/>
      <c r="J60" s="31"/>
      <c r="K60" s="13"/>
      <c r="L60" s="31"/>
      <c r="M60" s="13"/>
      <c r="N60" s="31"/>
      <c r="O60" s="13"/>
    </row>
    <row r="61" spans="1:15" ht="38.25" x14ac:dyDescent="0.2">
      <c r="A61" s="93"/>
      <c r="B61" s="80" t="s">
        <v>938</v>
      </c>
      <c r="C61" s="8"/>
      <c r="D61" s="31"/>
      <c r="E61" s="8"/>
      <c r="F61" s="31"/>
      <c r="G61" s="8"/>
      <c r="H61" s="31"/>
      <c r="I61" s="8"/>
      <c r="J61" s="31"/>
      <c r="K61" s="8"/>
      <c r="L61" s="31"/>
      <c r="M61" s="8"/>
      <c r="N61" s="31"/>
      <c r="O61" s="13"/>
    </row>
    <row r="62" spans="1:15" ht="15" customHeight="1" x14ac:dyDescent="0.2">
      <c r="A62" s="33" t="s">
        <v>939</v>
      </c>
      <c r="B62" s="80"/>
      <c r="C62" s="12"/>
      <c r="D62" s="36">
        <f>SUM(C63:C71)/(COUNTIF(C63:C71,"&gt;0")+0.00000001)</f>
        <v>0</v>
      </c>
      <c r="E62" s="12"/>
      <c r="F62" s="36">
        <f>SUM(E63:E71)/(COUNTIF(E63:E71,"&gt;0")+0.00000001)</f>
        <v>0</v>
      </c>
      <c r="G62" s="12"/>
      <c r="H62" s="36">
        <f>SUM(G63:G71)/(COUNTIF(G63:G71,"&gt;0")+0.00000001)</f>
        <v>0</v>
      </c>
      <c r="I62" s="12"/>
      <c r="J62" s="36">
        <f>SUM(I63:I71)/(COUNTIF(I63:I71,"&gt;0")+0.00000001)</f>
        <v>0</v>
      </c>
      <c r="K62" s="12"/>
      <c r="L62" s="36">
        <f>SUM(K63:K71)/(COUNTIF(K63:K71,"&gt;0")+0.00000001)</f>
        <v>0</v>
      </c>
      <c r="M62" s="12"/>
      <c r="N62" s="36">
        <f>SUM(M63:M71)/(COUNTIF(M63:M71,"&gt;0")+0.00000001)</f>
        <v>0</v>
      </c>
      <c r="O62" s="13"/>
    </row>
    <row r="63" spans="1:15" ht="52.5" customHeight="1" x14ac:dyDescent="0.2">
      <c r="A63" s="33"/>
      <c r="B63" s="80" t="s">
        <v>940</v>
      </c>
      <c r="C63" s="8"/>
      <c r="D63" s="31"/>
      <c r="E63" s="8"/>
      <c r="F63" s="31"/>
      <c r="G63" s="8"/>
      <c r="H63" s="31"/>
      <c r="I63" s="8"/>
      <c r="J63" s="31"/>
      <c r="K63" s="8"/>
      <c r="L63" s="31"/>
      <c r="M63" s="8"/>
      <c r="N63" s="31"/>
      <c r="O63" s="13"/>
    </row>
    <row r="64" spans="1:15" ht="26.25" customHeight="1" x14ac:dyDescent="0.2">
      <c r="A64" s="93"/>
      <c r="B64" s="80" t="s">
        <v>941</v>
      </c>
      <c r="C64" s="13"/>
      <c r="D64" s="31"/>
      <c r="E64" s="13"/>
      <c r="F64" s="31"/>
      <c r="G64" s="13"/>
      <c r="H64" s="31"/>
      <c r="I64" s="13"/>
      <c r="J64" s="31"/>
      <c r="K64" s="13"/>
      <c r="L64" s="31"/>
      <c r="M64" s="13"/>
      <c r="N64" s="31"/>
      <c r="O64" s="13"/>
    </row>
    <row r="65" spans="1:15" ht="25.5" x14ac:dyDescent="0.2">
      <c r="A65" s="93"/>
      <c r="B65" s="39" t="s">
        <v>942</v>
      </c>
      <c r="C65" s="13"/>
      <c r="D65" s="31"/>
      <c r="E65" s="13"/>
      <c r="F65" s="31"/>
      <c r="G65" s="13"/>
      <c r="H65" s="31"/>
      <c r="I65" s="13"/>
      <c r="J65" s="31"/>
      <c r="K65" s="13"/>
      <c r="L65" s="31"/>
      <c r="M65" s="13"/>
      <c r="N65" s="31"/>
      <c r="O65" s="13"/>
    </row>
    <row r="66" spans="1:15" ht="25.5" x14ac:dyDescent="0.2">
      <c r="A66" s="33"/>
      <c r="B66" s="80" t="s">
        <v>943</v>
      </c>
      <c r="C66" s="8"/>
      <c r="D66" s="31"/>
      <c r="E66" s="8"/>
      <c r="F66" s="31"/>
      <c r="G66" s="8"/>
      <c r="H66" s="31"/>
      <c r="I66" s="8"/>
      <c r="J66" s="31"/>
      <c r="K66" s="8"/>
      <c r="L66" s="31"/>
      <c r="M66" s="8"/>
      <c r="N66" s="31"/>
      <c r="O66" s="13"/>
    </row>
    <row r="67" spans="1:15" ht="38.25" x14ac:dyDescent="0.2">
      <c r="A67" s="93"/>
      <c r="B67" s="80" t="s">
        <v>944</v>
      </c>
      <c r="C67" s="8"/>
      <c r="D67" s="31"/>
      <c r="E67" s="8"/>
      <c r="F67" s="31"/>
      <c r="G67" s="8"/>
      <c r="H67" s="31"/>
      <c r="I67" s="8"/>
      <c r="J67" s="31"/>
      <c r="K67" s="8"/>
      <c r="L67" s="31"/>
      <c r="M67" s="8"/>
      <c r="N67" s="31"/>
      <c r="O67" s="13"/>
    </row>
    <row r="68" spans="1:15" ht="25.5" x14ac:dyDescent="0.2">
      <c r="A68" s="93"/>
      <c r="B68" s="80" t="s">
        <v>945</v>
      </c>
      <c r="C68" s="8"/>
      <c r="D68" s="31"/>
      <c r="E68" s="8"/>
      <c r="F68" s="31"/>
      <c r="G68" s="8"/>
      <c r="H68" s="31"/>
      <c r="I68" s="8"/>
      <c r="J68" s="31"/>
      <c r="K68" s="8"/>
      <c r="L68" s="31"/>
      <c r="M68" s="8"/>
      <c r="N68" s="31"/>
      <c r="O68" s="13"/>
    </row>
    <row r="69" spans="1:15" ht="25.5" x14ac:dyDescent="0.2">
      <c r="A69" s="33"/>
      <c r="B69" s="80" t="s">
        <v>175</v>
      </c>
      <c r="C69" s="13"/>
      <c r="D69" s="31"/>
      <c r="E69" s="13"/>
      <c r="F69" s="31"/>
      <c r="G69" s="13"/>
      <c r="H69" s="31"/>
      <c r="I69" s="13"/>
      <c r="J69" s="31"/>
      <c r="K69" s="13"/>
      <c r="L69" s="31"/>
      <c r="M69" s="13"/>
      <c r="N69" s="31"/>
      <c r="O69" s="13"/>
    </row>
    <row r="70" spans="1:15" x14ac:dyDescent="0.2">
      <c r="A70" s="33"/>
      <c r="B70" s="80" t="s">
        <v>176</v>
      </c>
      <c r="C70" s="13"/>
      <c r="D70" s="31"/>
      <c r="E70" s="13"/>
      <c r="F70" s="31"/>
      <c r="G70" s="13"/>
      <c r="H70" s="31"/>
      <c r="I70" s="13"/>
      <c r="J70" s="31"/>
      <c r="K70" s="13"/>
      <c r="L70" s="31"/>
      <c r="M70" s="13"/>
      <c r="N70" s="31"/>
      <c r="O70" s="13"/>
    </row>
    <row r="71" spans="1:15" x14ac:dyDescent="0.2">
      <c r="A71" s="33"/>
      <c r="B71" s="80" t="s">
        <v>177</v>
      </c>
      <c r="C71" s="8"/>
      <c r="D71" s="31"/>
      <c r="E71" s="8"/>
      <c r="F71" s="31"/>
      <c r="G71" s="8"/>
      <c r="H71" s="31"/>
      <c r="I71" s="8"/>
      <c r="J71" s="31"/>
      <c r="K71" s="8"/>
      <c r="L71" s="31"/>
      <c r="M71" s="8"/>
      <c r="N71" s="31"/>
      <c r="O71" s="13"/>
    </row>
    <row r="72" spans="1:15" x14ac:dyDescent="0.2">
      <c r="A72" s="93" t="s">
        <v>946</v>
      </c>
      <c r="B72" s="93"/>
      <c r="C72" s="12"/>
      <c r="D72" s="36">
        <f>SUM(C73:C78)/(COUNTIF(C73:C78,"&gt;0")+0.00000001)</f>
        <v>0</v>
      </c>
      <c r="E72" s="12"/>
      <c r="F72" s="36">
        <f>SUM(E73:E78)/(COUNTIF(E73:E78,"&gt;0")+0.00000001)</f>
        <v>0</v>
      </c>
      <c r="G72" s="12"/>
      <c r="H72" s="36">
        <f>SUM(G73:G78)/(COUNTIF(G73:G78,"&gt;0")+0.00000001)</f>
        <v>0</v>
      </c>
      <c r="I72" s="12"/>
      <c r="J72" s="36">
        <f>SUM(I73:I78)/(COUNTIF(I73:I78,"&gt;0")+0.00000001)</f>
        <v>0</v>
      </c>
      <c r="K72" s="12"/>
      <c r="L72" s="36">
        <f>SUM(K73:K78)/(COUNTIF(K73:K78,"&gt;0")+0.00000001)</f>
        <v>0</v>
      </c>
      <c r="M72" s="12"/>
      <c r="N72" s="36">
        <f>SUM(M73:M78)/(COUNTIF(M73:M78,"&gt;0")+0.00000001)</f>
        <v>0</v>
      </c>
      <c r="O72" s="13"/>
    </row>
    <row r="73" spans="1:15" ht="13.5" customHeight="1" x14ac:dyDescent="0.2">
      <c r="A73" s="93"/>
      <c r="B73" s="80" t="s">
        <v>947</v>
      </c>
      <c r="C73" s="8"/>
      <c r="D73" s="31"/>
      <c r="E73" s="8"/>
      <c r="F73" s="31"/>
      <c r="G73" s="8"/>
      <c r="H73" s="31"/>
      <c r="I73" s="8"/>
      <c r="J73" s="31"/>
      <c r="K73" s="8"/>
      <c r="L73" s="31"/>
      <c r="M73" s="8"/>
      <c r="N73" s="31"/>
      <c r="O73" s="13"/>
    </row>
    <row r="74" spans="1:15" ht="25.5" x14ac:dyDescent="0.2">
      <c r="A74" s="93"/>
      <c r="B74" s="80" t="s">
        <v>948</v>
      </c>
      <c r="C74" s="13"/>
      <c r="D74" s="31"/>
      <c r="E74" s="13"/>
      <c r="F74" s="31"/>
      <c r="G74" s="13"/>
      <c r="H74" s="31"/>
      <c r="I74" s="13"/>
      <c r="J74" s="31"/>
      <c r="K74" s="13"/>
      <c r="L74" s="31"/>
      <c r="M74" s="13"/>
      <c r="N74" s="31"/>
      <c r="O74" s="13"/>
    </row>
    <row r="75" spans="1:15" ht="38.25" x14ac:dyDescent="0.2">
      <c r="A75" s="88"/>
      <c r="B75" s="87" t="s">
        <v>949</v>
      </c>
      <c r="C75" s="8"/>
      <c r="D75" s="31"/>
      <c r="E75" s="8"/>
      <c r="F75" s="31"/>
      <c r="G75" s="8"/>
      <c r="H75" s="31"/>
      <c r="I75" s="8"/>
      <c r="J75" s="31"/>
      <c r="K75" s="8"/>
      <c r="L75" s="31"/>
      <c r="M75" s="8"/>
      <c r="N75" s="31"/>
      <c r="O75" s="13"/>
    </row>
    <row r="76" spans="1:15" ht="25.5" x14ac:dyDescent="0.2">
      <c r="A76" s="88"/>
      <c r="B76" s="87" t="s">
        <v>950</v>
      </c>
      <c r="C76" s="13"/>
      <c r="D76" s="31"/>
      <c r="E76" s="13"/>
      <c r="F76" s="31"/>
      <c r="G76" s="13"/>
      <c r="H76" s="31"/>
      <c r="I76" s="13"/>
      <c r="J76" s="31"/>
      <c r="K76" s="13"/>
      <c r="L76" s="31"/>
      <c r="M76" s="13"/>
      <c r="N76" s="31"/>
      <c r="O76" s="13"/>
    </row>
    <row r="77" spans="1:15" ht="25.5" x14ac:dyDescent="0.2">
      <c r="A77" s="88"/>
      <c r="B77" s="95" t="s">
        <v>951</v>
      </c>
      <c r="C77" s="13"/>
      <c r="D77" s="31"/>
      <c r="E77" s="13"/>
      <c r="F77" s="31"/>
      <c r="G77" s="13"/>
      <c r="H77" s="31"/>
      <c r="I77" s="13"/>
      <c r="J77" s="31"/>
      <c r="K77" s="13"/>
      <c r="L77" s="31"/>
      <c r="M77" s="13"/>
      <c r="N77" s="31"/>
      <c r="O77" s="13"/>
    </row>
    <row r="78" spans="1:15" ht="38.25" x14ac:dyDescent="0.2">
      <c r="A78" s="33"/>
      <c r="B78" s="87" t="s">
        <v>952</v>
      </c>
      <c r="C78" s="8"/>
      <c r="D78" s="31"/>
      <c r="E78" s="8"/>
      <c r="F78" s="31"/>
      <c r="G78" s="8"/>
      <c r="H78" s="31"/>
      <c r="I78" s="8"/>
      <c r="J78" s="31"/>
      <c r="K78" s="8"/>
      <c r="L78" s="31"/>
      <c r="M78" s="8"/>
      <c r="N78" s="31"/>
      <c r="O78" s="13"/>
    </row>
    <row r="79" spans="1:15" x14ac:dyDescent="0.2">
      <c r="A79" s="33" t="s">
        <v>58</v>
      </c>
      <c r="B79" s="80"/>
      <c r="C79" s="12"/>
      <c r="D79" s="36">
        <f>SUM(C80:C85)/(COUNTIF(C80:C85,"&gt;0")+0.00000001)</f>
        <v>0</v>
      </c>
      <c r="E79" s="12"/>
      <c r="F79" s="36">
        <f>SUM(E80:E85)/(COUNTIF(E80:E85,"&gt;0")+0.00000001)</f>
        <v>0</v>
      </c>
      <c r="G79" s="12"/>
      <c r="H79" s="36">
        <f>SUM(G80:G85)/(COUNTIF(G80:G85,"&gt;0")+0.00000001)</f>
        <v>0</v>
      </c>
      <c r="I79" s="12"/>
      <c r="J79" s="36">
        <f>SUM(I80:I85)/(COUNTIF(I80:I85,"&gt;0")+0.00000001)</f>
        <v>0</v>
      </c>
      <c r="K79" s="12"/>
      <c r="L79" s="36">
        <f>SUM(K80:K85)/(COUNTIF(K80:K85,"&gt;0")+0.00000001)</f>
        <v>0</v>
      </c>
      <c r="M79" s="12"/>
      <c r="N79" s="36">
        <f>SUM(M80:M85)/(COUNTIF(M80:M85,"&gt;0")+0.00000001)</f>
        <v>0</v>
      </c>
      <c r="O79" s="13"/>
    </row>
    <row r="80" spans="1:15" ht="25.5" x14ac:dyDescent="0.2">
      <c r="A80" s="33"/>
      <c r="B80" s="87" t="s">
        <v>953</v>
      </c>
      <c r="C80" s="8"/>
      <c r="D80" s="31"/>
      <c r="E80" s="8"/>
      <c r="F80" s="31"/>
      <c r="G80" s="8"/>
      <c r="H80" s="31"/>
      <c r="I80" s="8"/>
      <c r="J80" s="31"/>
      <c r="K80" s="8"/>
      <c r="L80" s="31"/>
      <c r="M80" s="8"/>
      <c r="N80" s="31"/>
      <c r="O80" s="13"/>
    </row>
    <row r="81" spans="1:15" ht="25.5" x14ac:dyDescent="0.2">
      <c r="A81" s="33"/>
      <c r="B81" s="87" t="s">
        <v>178</v>
      </c>
      <c r="C81" s="13"/>
      <c r="D81" s="31"/>
      <c r="E81" s="13"/>
      <c r="F81" s="31"/>
      <c r="G81" s="13"/>
      <c r="H81" s="31"/>
      <c r="I81" s="13"/>
      <c r="J81" s="31"/>
      <c r="K81" s="13"/>
      <c r="L81" s="31"/>
      <c r="M81" s="13"/>
      <c r="N81" s="31"/>
      <c r="O81" s="13"/>
    </row>
    <row r="82" spans="1:15" ht="25.5" x14ac:dyDescent="0.2">
      <c r="A82" s="33"/>
      <c r="B82" s="87" t="s">
        <v>954</v>
      </c>
      <c r="C82" s="8"/>
      <c r="D82" s="31"/>
      <c r="E82" s="8"/>
      <c r="F82" s="31"/>
      <c r="G82" s="8"/>
      <c r="H82" s="31"/>
      <c r="I82" s="8"/>
      <c r="J82" s="31"/>
      <c r="K82" s="8"/>
      <c r="L82" s="31"/>
      <c r="M82" s="8"/>
      <c r="N82" s="31"/>
      <c r="O82" s="13"/>
    </row>
    <row r="83" spans="1:15" ht="25.5" x14ac:dyDescent="0.2">
      <c r="A83" s="33"/>
      <c r="B83" s="87" t="s">
        <v>179</v>
      </c>
      <c r="C83" s="13"/>
      <c r="D83" s="31"/>
      <c r="E83" s="13"/>
      <c r="F83" s="31"/>
      <c r="G83" s="13"/>
      <c r="H83" s="31"/>
      <c r="I83" s="13"/>
      <c r="J83" s="31"/>
      <c r="K83" s="13"/>
      <c r="L83" s="31"/>
      <c r="M83" s="13"/>
      <c r="N83" s="31"/>
      <c r="O83" s="13"/>
    </row>
    <row r="84" spans="1:15" ht="51" x14ac:dyDescent="0.2">
      <c r="A84" s="33"/>
      <c r="B84" s="87" t="s">
        <v>180</v>
      </c>
      <c r="C84" s="13"/>
      <c r="D84" s="31"/>
      <c r="E84" s="13"/>
      <c r="F84" s="31"/>
      <c r="G84" s="13"/>
      <c r="H84" s="31"/>
      <c r="I84" s="13"/>
      <c r="J84" s="31"/>
      <c r="K84" s="13"/>
      <c r="L84" s="31"/>
      <c r="M84" s="13"/>
      <c r="N84" s="31"/>
      <c r="O84" s="13"/>
    </row>
    <row r="85" spans="1:15" ht="38.25" x14ac:dyDescent="0.2">
      <c r="A85" s="93"/>
      <c r="B85" s="87" t="s">
        <v>955</v>
      </c>
      <c r="C85" s="8"/>
      <c r="D85" s="31"/>
      <c r="E85" s="8"/>
      <c r="F85" s="31"/>
      <c r="G85" s="8"/>
      <c r="H85" s="31"/>
      <c r="I85" s="8"/>
      <c r="J85" s="31"/>
      <c r="K85" s="8"/>
      <c r="L85" s="31"/>
      <c r="M85" s="8"/>
      <c r="N85" s="31"/>
      <c r="O85" s="13"/>
    </row>
    <row r="86" spans="1:15" x14ac:dyDescent="0.2">
      <c r="A86" s="33" t="s">
        <v>59</v>
      </c>
      <c r="B86" s="80"/>
      <c r="C86" s="12"/>
      <c r="D86" s="36">
        <f>SUM(C87:C94)/(COUNTIF(C87:C94,"&gt;0")+0.00000001)</f>
        <v>0</v>
      </c>
      <c r="E86" s="12"/>
      <c r="F86" s="36">
        <f>SUM(E87:E94)/(COUNTIF(E87:E94,"&gt;0")+0.00000001)</f>
        <v>0</v>
      </c>
      <c r="G86" s="12"/>
      <c r="H86" s="36">
        <f>SUM(G87:G94)/(COUNTIF(G87:G94,"&gt;0")+0.00000001)</f>
        <v>0</v>
      </c>
      <c r="I86" s="12"/>
      <c r="J86" s="36">
        <f>SUM(I87:I94)/(COUNTIF(I87:I94,"&gt;0")+0.00000001)</f>
        <v>0</v>
      </c>
      <c r="K86" s="12"/>
      <c r="L86" s="36">
        <f>SUM(K87:K94)/(COUNTIF(K87:K94,"&gt;0")+0.00000001)</f>
        <v>0</v>
      </c>
      <c r="M86" s="12"/>
      <c r="N86" s="36">
        <f>SUM(M87:M94)/(COUNTIF(M87:M94,"&gt;0")+0.00000001)</f>
        <v>0</v>
      </c>
      <c r="O86" s="13"/>
    </row>
    <row r="87" spans="1:15" ht="25.5" x14ac:dyDescent="0.2">
      <c r="A87" s="33"/>
      <c r="B87" s="87" t="s">
        <v>181</v>
      </c>
      <c r="C87" s="8"/>
      <c r="D87" s="31"/>
      <c r="E87" s="8"/>
      <c r="F87" s="31"/>
      <c r="G87" s="8"/>
      <c r="H87" s="31"/>
      <c r="I87" s="8"/>
      <c r="J87" s="31"/>
      <c r="K87" s="8"/>
      <c r="L87" s="31"/>
      <c r="M87" s="8"/>
      <c r="N87" s="31"/>
      <c r="O87" s="13"/>
    </row>
    <row r="88" spans="1:15" ht="15" customHeight="1" x14ac:dyDescent="0.2">
      <c r="A88" s="33"/>
      <c r="B88" s="87" t="s">
        <v>182</v>
      </c>
      <c r="C88" s="13"/>
      <c r="D88" s="31"/>
      <c r="E88" s="13"/>
      <c r="F88" s="31"/>
      <c r="G88" s="13"/>
      <c r="H88" s="31"/>
      <c r="I88" s="13"/>
      <c r="J88" s="31"/>
      <c r="K88" s="13"/>
      <c r="L88" s="31"/>
      <c r="M88" s="13"/>
      <c r="N88" s="31"/>
      <c r="O88" s="13"/>
    </row>
    <row r="89" spans="1:15" ht="38.25" x14ac:dyDescent="0.2">
      <c r="A89" s="33"/>
      <c r="B89" s="87" t="s">
        <v>183</v>
      </c>
      <c r="C89" s="13"/>
      <c r="D89" s="31"/>
      <c r="E89" s="13"/>
      <c r="F89" s="31"/>
      <c r="G89" s="13"/>
      <c r="H89" s="31"/>
      <c r="I89" s="13"/>
      <c r="J89" s="31"/>
      <c r="K89" s="13"/>
      <c r="L89" s="31"/>
      <c r="M89" s="13"/>
      <c r="N89" s="31"/>
      <c r="O89" s="13"/>
    </row>
    <row r="90" spans="1:15" x14ac:dyDescent="0.2">
      <c r="A90" s="33"/>
      <c r="B90" s="87" t="s">
        <v>184</v>
      </c>
      <c r="C90" s="8"/>
      <c r="D90" s="31"/>
      <c r="E90" s="8"/>
      <c r="F90" s="31"/>
      <c r="G90" s="8"/>
      <c r="H90" s="31"/>
      <c r="I90" s="8"/>
      <c r="J90" s="31"/>
      <c r="K90" s="8"/>
      <c r="L90" s="31"/>
      <c r="M90" s="8"/>
      <c r="N90" s="31"/>
      <c r="O90" s="13"/>
    </row>
    <row r="91" spans="1:15" ht="51" x14ac:dyDescent="0.2">
      <c r="A91" s="93"/>
      <c r="B91" s="87" t="s">
        <v>956</v>
      </c>
      <c r="C91" s="8"/>
      <c r="D91" s="31"/>
      <c r="E91" s="8"/>
      <c r="F91" s="31"/>
      <c r="G91" s="8"/>
      <c r="H91" s="31"/>
      <c r="I91" s="8"/>
      <c r="J91" s="31"/>
      <c r="K91" s="8"/>
      <c r="L91" s="31"/>
      <c r="M91" s="8"/>
      <c r="N91" s="31"/>
      <c r="O91" s="13"/>
    </row>
    <row r="92" spans="1:15" ht="25.5" x14ac:dyDescent="0.2">
      <c r="A92" s="93"/>
      <c r="B92" s="89" t="s">
        <v>957</v>
      </c>
      <c r="C92" s="13"/>
      <c r="D92" s="31"/>
      <c r="E92" s="13"/>
      <c r="F92" s="31"/>
      <c r="G92" s="13"/>
      <c r="H92" s="31"/>
      <c r="I92" s="13"/>
      <c r="J92" s="31"/>
      <c r="K92" s="13"/>
      <c r="L92" s="31"/>
      <c r="M92" s="13"/>
      <c r="N92" s="31"/>
      <c r="O92" s="13"/>
    </row>
    <row r="93" spans="1:15" ht="51" x14ac:dyDescent="0.2">
      <c r="A93" s="93"/>
      <c r="B93" s="89" t="s">
        <v>958</v>
      </c>
      <c r="C93" s="13"/>
      <c r="D93" s="31"/>
      <c r="E93" s="13"/>
      <c r="F93" s="31"/>
      <c r="G93" s="13"/>
      <c r="H93" s="31"/>
      <c r="I93" s="13"/>
      <c r="J93" s="31"/>
      <c r="K93" s="13"/>
      <c r="L93" s="31"/>
      <c r="M93" s="13"/>
      <c r="N93" s="31"/>
      <c r="O93" s="13"/>
    </row>
    <row r="94" spans="1:15" ht="38.25" x14ac:dyDescent="0.2">
      <c r="A94" s="33"/>
      <c r="B94" s="87" t="s">
        <v>959</v>
      </c>
      <c r="C94" s="8"/>
      <c r="D94" s="31"/>
      <c r="E94" s="8"/>
      <c r="F94" s="31"/>
      <c r="G94" s="8"/>
      <c r="H94" s="31"/>
      <c r="I94" s="8"/>
      <c r="J94" s="31"/>
      <c r="K94" s="8"/>
      <c r="L94" s="31"/>
      <c r="M94" s="8"/>
      <c r="N94" s="31"/>
      <c r="O94" s="13"/>
    </row>
    <row r="95" spans="1:15" x14ac:dyDescent="0.2">
      <c r="A95" s="33"/>
      <c r="B95" s="100" t="s">
        <v>49</v>
      </c>
      <c r="C95" s="20"/>
      <c r="D95" s="36">
        <f>D55+D62+D72+D79+D86</f>
        <v>0</v>
      </c>
      <c r="E95" s="20"/>
      <c r="F95" s="36">
        <f>F55+F62+F72+F79+F86</f>
        <v>0</v>
      </c>
      <c r="G95" s="20"/>
      <c r="H95" s="36">
        <f>H55+H62+H72+H79+H86</f>
        <v>0</v>
      </c>
      <c r="I95" s="20"/>
      <c r="J95" s="36">
        <f>J55+J62+J72+J79+J86</f>
        <v>0</v>
      </c>
      <c r="K95" s="20"/>
      <c r="L95" s="36">
        <f>L55+L62+L72+L79+L86</f>
        <v>0</v>
      </c>
      <c r="M95" s="20"/>
      <c r="N95" s="36">
        <f>N55+N62+N72+N79+N86</f>
        <v>0</v>
      </c>
    </row>
    <row r="96" spans="1:15" x14ac:dyDescent="0.2">
      <c r="A96" s="33"/>
      <c r="B96" s="100" t="s">
        <v>50</v>
      </c>
      <c r="C96" s="20"/>
      <c r="D96" s="36">
        <f>D95/(COUNTIF(D55:D86,"&gt;0")+0.00000001)</f>
        <v>0</v>
      </c>
      <c r="E96" s="20"/>
      <c r="F96" s="36">
        <f>F95/(COUNTIF(F55:F86,"&gt;0")+0.00000001)</f>
        <v>0</v>
      </c>
      <c r="G96" s="20"/>
      <c r="H96" s="36">
        <f>H95/(COUNTIF(H55:H86,"&gt;0")+0.00000001)</f>
        <v>0</v>
      </c>
      <c r="I96" s="20"/>
      <c r="J96" s="36">
        <f>J95/(COUNTIF(J55:J86,"&gt;0")+0.00000001)</f>
        <v>0</v>
      </c>
      <c r="K96" s="20"/>
      <c r="L96" s="36">
        <f>L95/(COUNTIF(L55:L86,"&gt;0")+0.00000001)</f>
        <v>0</v>
      </c>
      <c r="M96" s="20"/>
      <c r="N96" s="36">
        <f>N95/(COUNTIF(N55:N86,"&gt;0")+0.00000001)</f>
        <v>0</v>
      </c>
    </row>
    <row r="97" spans="1:15" x14ac:dyDescent="0.2">
      <c r="A97" s="33"/>
      <c r="B97" s="100" t="s">
        <v>51</v>
      </c>
      <c r="C97" s="20"/>
      <c r="D97" s="36">
        <f>D96/5*100</f>
        <v>0</v>
      </c>
      <c r="E97" s="20"/>
      <c r="F97" s="36">
        <f>F96/5*100</f>
        <v>0</v>
      </c>
      <c r="G97" s="20"/>
      <c r="H97" s="36">
        <f>H96/5*100</f>
        <v>0</v>
      </c>
      <c r="I97" s="20"/>
      <c r="J97" s="36">
        <f>J96/5*100</f>
        <v>0</v>
      </c>
      <c r="K97" s="20"/>
      <c r="L97" s="36">
        <f>L96/5*100</f>
        <v>0</v>
      </c>
      <c r="M97" s="20"/>
      <c r="N97" s="36">
        <f>N96/5*100</f>
        <v>0</v>
      </c>
    </row>
    <row r="98" spans="1:15" x14ac:dyDescent="0.2">
      <c r="A98" s="44" t="s">
        <v>41</v>
      </c>
      <c r="B98" s="80"/>
      <c r="C98" s="32"/>
      <c r="D98" s="32"/>
      <c r="E98" s="32"/>
      <c r="F98" s="32"/>
      <c r="G98" s="32"/>
      <c r="H98" s="32"/>
      <c r="I98" s="32"/>
      <c r="J98" s="32"/>
      <c r="K98" s="32"/>
      <c r="L98" s="32"/>
      <c r="M98" s="32"/>
      <c r="N98" s="32"/>
    </row>
    <row r="99" spans="1:15" x14ac:dyDescent="0.2">
      <c r="A99" s="33" t="s">
        <v>71</v>
      </c>
      <c r="B99" s="80"/>
      <c r="C99" s="32"/>
      <c r="D99" s="32"/>
      <c r="E99" s="32"/>
      <c r="F99" s="32"/>
      <c r="G99" s="32"/>
      <c r="H99" s="32"/>
      <c r="I99" s="32"/>
      <c r="J99" s="32"/>
      <c r="K99" s="32"/>
      <c r="L99" s="32"/>
      <c r="M99" s="32"/>
      <c r="N99" s="32"/>
    </row>
    <row r="100" spans="1:15" x14ac:dyDescent="0.2">
      <c r="A100" s="33" t="s">
        <v>42</v>
      </c>
      <c r="B100" s="80"/>
      <c r="C100" s="32"/>
      <c r="D100" s="32"/>
      <c r="E100" s="32"/>
      <c r="F100" s="32"/>
      <c r="G100" s="32"/>
      <c r="H100" s="32"/>
      <c r="I100" s="32"/>
      <c r="J100" s="32"/>
      <c r="K100" s="32"/>
      <c r="L100" s="32"/>
      <c r="M100" s="32"/>
      <c r="N100" s="32"/>
    </row>
    <row r="101" spans="1:15" x14ac:dyDescent="0.2">
      <c r="A101" s="33" t="s">
        <v>43</v>
      </c>
      <c r="B101" s="80"/>
      <c r="C101" s="32"/>
      <c r="D101" s="32"/>
      <c r="E101" s="32"/>
      <c r="F101" s="32"/>
      <c r="G101" s="32"/>
      <c r="H101" s="32"/>
      <c r="I101" s="32"/>
      <c r="J101" s="32"/>
      <c r="K101" s="32"/>
      <c r="L101" s="32"/>
      <c r="M101" s="32"/>
      <c r="N101" s="32"/>
    </row>
    <row r="102" spans="1:15" x14ac:dyDescent="0.2">
      <c r="A102" s="33" t="s">
        <v>44</v>
      </c>
      <c r="B102" s="80"/>
      <c r="C102" s="32"/>
      <c r="D102" s="32"/>
      <c r="E102" s="32"/>
      <c r="F102" s="32"/>
      <c r="G102" s="32"/>
      <c r="H102" s="32"/>
      <c r="I102" s="32"/>
      <c r="J102" s="32"/>
      <c r="K102" s="32"/>
      <c r="L102" s="32"/>
      <c r="M102" s="32"/>
      <c r="N102" s="32"/>
    </row>
    <row r="103" spans="1:15" x14ac:dyDescent="0.2">
      <c r="A103" s="33" t="s">
        <v>45</v>
      </c>
      <c r="B103" s="80"/>
      <c r="C103" s="32"/>
      <c r="D103" s="32"/>
      <c r="E103" s="32"/>
      <c r="F103" s="32"/>
      <c r="G103" s="32"/>
      <c r="H103" s="32"/>
      <c r="I103" s="32"/>
      <c r="J103" s="32"/>
      <c r="K103" s="32"/>
      <c r="L103" s="32"/>
      <c r="M103" s="32"/>
      <c r="N103" s="32"/>
    </row>
    <row r="104" spans="1:15" x14ac:dyDescent="0.2">
      <c r="A104" s="33" t="s">
        <v>46</v>
      </c>
      <c r="B104" s="80"/>
      <c r="C104" s="32"/>
      <c r="D104" s="32"/>
      <c r="E104" s="32"/>
      <c r="F104" s="32"/>
      <c r="G104" s="32"/>
      <c r="H104" s="32"/>
      <c r="I104" s="32"/>
      <c r="J104" s="32"/>
      <c r="K104" s="32"/>
      <c r="L104" s="32"/>
      <c r="M104" s="32"/>
      <c r="N104" s="32"/>
    </row>
    <row r="105" spans="1:15" x14ac:dyDescent="0.2">
      <c r="O105" s="15"/>
    </row>
    <row r="106" spans="1:15" x14ac:dyDescent="0.2">
      <c r="O106" s="15"/>
    </row>
    <row r="107" spans="1:15" x14ac:dyDescent="0.2">
      <c r="O107" s="15"/>
    </row>
    <row r="108" spans="1:15" x14ac:dyDescent="0.2">
      <c r="O108" s="15"/>
    </row>
    <row r="109" spans="1:15" x14ac:dyDescent="0.2">
      <c r="O109" s="15"/>
    </row>
    <row r="110" spans="1:15" x14ac:dyDescent="0.2">
      <c r="O110" s="15"/>
    </row>
    <row r="111" spans="1:15" x14ac:dyDescent="0.2">
      <c r="O111" s="15"/>
    </row>
    <row r="112" spans="1:15" x14ac:dyDescent="0.2">
      <c r="O112" s="15"/>
    </row>
    <row r="113" spans="15:15" x14ac:dyDescent="0.2">
      <c r="O113" s="15"/>
    </row>
    <row r="114" spans="15:15" x14ac:dyDescent="0.2">
      <c r="O114" s="15"/>
    </row>
    <row r="115" spans="15:15" x14ac:dyDescent="0.2">
      <c r="O115" s="15"/>
    </row>
    <row r="116" spans="15:15" x14ac:dyDescent="0.2">
      <c r="O116" s="15"/>
    </row>
    <row r="117" spans="15:15" x14ac:dyDescent="0.2">
      <c r="O117" s="15"/>
    </row>
    <row r="118" spans="15:15" x14ac:dyDescent="0.2">
      <c r="O118" s="15"/>
    </row>
    <row r="119" spans="15:15" x14ac:dyDescent="0.2">
      <c r="O119" s="15"/>
    </row>
    <row r="120" spans="15:15" x14ac:dyDescent="0.2">
      <c r="O120" s="15"/>
    </row>
    <row r="121" spans="15:15" x14ac:dyDescent="0.2">
      <c r="O121" s="15"/>
    </row>
    <row r="122" spans="15:15" x14ac:dyDescent="0.2">
      <c r="O122" s="15"/>
    </row>
    <row r="123" spans="15:15" x14ac:dyDescent="0.2">
      <c r="O123" s="15"/>
    </row>
    <row r="124" spans="15:15" x14ac:dyDescent="0.2">
      <c r="O124" s="15"/>
    </row>
    <row r="125" spans="15:15" x14ac:dyDescent="0.2">
      <c r="O125" s="15"/>
    </row>
    <row r="126" spans="15:15" x14ac:dyDescent="0.2">
      <c r="O126" s="15"/>
    </row>
    <row r="127" spans="15:15" x14ac:dyDescent="0.2">
      <c r="O127" s="15"/>
    </row>
    <row r="128" spans="15:15" x14ac:dyDescent="0.2">
      <c r="O128" s="15"/>
    </row>
    <row r="129" spans="15:15" x14ac:dyDescent="0.2">
      <c r="O129" s="15"/>
    </row>
    <row r="130" spans="15:15" x14ac:dyDescent="0.2">
      <c r="O130" s="15"/>
    </row>
    <row r="131" spans="15:15" x14ac:dyDescent="0.2">
      <c r="O131" s="15"/>
    </row>
    <row r="132" spans="15:15" x14ac:dyDescent="0.2">
      <c r="O132" s="15"/>
    </row>
    <row r="133" spans="15:15" x14ac:dyDescent="0.2">
      <c r="O133" s="15"/>
    </row>
    <row r="134" spans="15:15" x14ac:dyDescent="0.2">
      <c r="O134" s="15"/>
    </row>
    <row r="135" spans="15:15" x14ac:dyDescent="0.2">
      <c r="O135" s="15"/>
    </row>
    <row r="136" spans="15:15" x14ac:dyDescent="0.2">
      <c r="O136" s="15"/>
    </row>
    <row r="137" spans="15:15" x14ac:dyDescent="0.2">
      <c r="O137" s="15"/>
    </row>
    <row r="138" spans="15:15" x14ac:dyDescent="0.2">
      <c r="O138" s="15"/>
    </row>
    <row r="139" spans="15:15" x14ac:dyDescent="0.2">
      <c r="O139" s="15"/>
    </row>
    <row r="140" spans="15:15" x14ac:dyDescent="0.2">
      <c r="O140" s="15"/>
    </row>
    <row r="141" spans="15:15" x14ac:dyDescent="0.2">
      <c r="O141" s="15"/>
    </row>
    <row r="142" spans="15:15" x14ac:dyDescent="0.2">
      <c r="O142" s="15"/>
    </row>
    <row r="143" spans="15:15" x14ac:dyDescent="0.2">
      <c r="O143" s="15"/>
    </row>
    <row r="144" spans="15:15" x14ac:dyDescent="0.2">
      <c r="O144" s="15"/>
    </row>
    <row r="145" spans="15:15" x14ac:dyDescent="0.2">
      <c r="O145" s="15"/>
    </row>
    <row r="146" spans="15:15" x14ac:dyDescent="0.2">
      <c r="O146" s="15"/>
    </row>
    <row r="147" spans="15:15" x14ac:dyDescent="0.2">
      <c r="O147" s="15"/>
    </row>
    <row r="148" spans="15:15" x14ac:dyDescent="0.2">
      <c r="O148" s="15"/>
    </row>
    <row r="149" spans="15:15" x14ac:dyDescent="0.2">
      <c r="O149" s="15"/>
    </row>
    <row r="150" spans="15:15" x14ac:dyDescent="0.2">
      <c r="O150" s="15"/>
    </row>
    <row r="151" spans="15:15" x14ac:dyDescent="0.2">
      <c r="O151" s="15"/>
    </row>
    <row r="152" spans="15:15" x14ac:dyDescent="0.2">
      <c r="O152" s="15"/>
    </row>
    <row r="153" spans="15:15" x14ac:dyDescent="0.2">
      <c r="O153" s="15"/>
    </row>
    <row r="154" spans="15:15" x14ac:dyDescent="0.2">
      <c r="O154" s="15"/>
    </row>
    <row r="155" spans="15:15" x14ac:dyDescent="0.2">
      <c r="O155" s="15"/>
    </row>
    <row r="156" spans="15:15" x14ac:dyDescent="0.2">
      <c r="O156" s="15"/>
    </row>
    <row r="157" spans="15:15" x14ac:dyDescent="0.2">
      <c r="O157" s="15"/>
    </row>
    <row r="158" spans="15:15" x14ac:dyDescent="0.2">
      <c r="O158" s="15"/>
    </row>
    <row r="159" spans="15:15" x14ac:dyDescent="0.2">
      <c r="O159" s="15"/>
    </row>
    <row r="160" spans="15:15" x14ac:dyDescent="0.2">
      <c r="O160" s="15"/>
    </row>
    <row r="161" spans="15:15" x14ac:dyDescent="0.2">
      <c r="O161" s="15"/>
    </row>
    <row r="162" spans="15:15" x14ac:dyDescent="0.2">
      <c r="O162" s="15"/>
    </row>
    <row r="163" spans="15:15" x14ac:dyDescent="0.2">
      <c r="O163" s="15"/>
    </row>
    <row r="164" spans="15:15" x14ac:dyDescent="0.2">
      <c r="O164" s="15"/>
    </row>
    <row r="165" spans="15:15" x14ac:dyDescent="0.2">
      <c r="O165" s="15"/>
    </row>
    <row r="166" spans="15:15" x14ac:dyDescent="0.2">
      <c r="O166" s="15"/>
    </row>
    <row r="167" spans="15:15" x14ac:dyDescent="0.2">
      <c r="O167" s="15"/>
    </row>
    <row r="168" spans="15:15" x14ac:dyDescent="0.2">
      <c r="O168" s="15"/>
    </row>
    <row r="169" spans="15:15" x14ac:dyDescent="0.2">
      <c r="O169" s="15"/>
    </row>
    <row r="170" spans="15:15" x14ac:dyDescent="0.2">
      <c r="O170" s="15"/>
    </row>
    <row r="171" spans="15:15" x14ac:dyDescent="0.2">
      <c r="O171" s="15"/>
    </row>
    <row r="172" spans="15:15" x14ac:dyDescent="0.2">
      <c r="O172" s="15"/>
    </row>
    <row r="173" spans="15:15" x14ac:dyDescent="0.2">
      <c r="O173" s="15"/>
    </row>
    <row r="174" spans="15:15" x14ac:dyDescent="0.2">
      <c r="O174" s="15"/>
    </row>
    <row r="175" spans="15:15" x14ac:dyDescent="0.2">
      <c r="O175" s="15"/>
    </row>
    <row r="176" spans="15:15" x14ac:dyDescent="0.2">
      <c r="O176" s="15"/>
    </row>
    <row r="177" spans="15:15" x14ac:dyDescent="0.2">
      <c r="O177" s="15"/>
    </row>
    <row r="178" spans="15:15" x14ac:dyDescent="0.2">
      <c r="O178" s="15"/>
    </row>
    <row r="179" spans="15:15" x14ac:dyDescent="0.2">
      <c r="O179" s="15"/>
    </row>
    <row r="180" spans="15:15" x14ac:dyDescent="0.2">
      <c r="O180" s="15"/>
    </row>
    <row r="181" spans="15:15" x14ac:dyDescent="0.2">
      <c r="O181" s="15"/>
    </row>
    <row r="182" spans="15:15" x14ac:dyDescent="0.2">
      <c r="O182" s="15"/>
    </row>
    <row r="183" spans="15:15" x14ac:dyDescent="0.2">
      <c r="O183" s="15"/>
    </row>
    <row r="184" spans="15:15" x14ac:dyDescent="0.2">
      <c r="O184" s="15"/>
    </row>
    <row r="185" spans="15:15" x14ac:dyDescent="0.2">
      <c r="O185" s="15"/>
    </row>
    <row r="186" spans="15:15" x14ac:dyDescent="0.2">
      <c r="O186" s="15"/>
    </row>
    <row r="187" spans="15:15" x14ac:dyDescent="0.2">
      <c r="O187" s="15"/>
    </row>
    <row r="188" spans="15:15" x14ac:dyDescent="0.2">
      <c r="O188" s="15"/>
    </row>
    <row r="189" spans="15:15" x14ac:dyDescent="0.2">
      <c r="O189" s="15"/>
    </row>
    <row r="190" spans="15:15" x14ac:dyDescent="0.2">
      <c r="O190" s="15"/>
    </row>
    <row r="191" spans="15:15" x14ac:dyDescent="0.2">
      <c r="O191" s="15"/>
    </row>
    <row r="192" spans="15:15" x14ac:dyDescent="0.2">
      <c r="O192" s="15"/>
    </row>
    <row r="193" spans="15:15" x14ac:dyDescent="0.2">
      <c r="O193" s="15"/>
    </row>
    <row r="194" spans="15:15" x14ac:dyDescent="0.2">
      <c r="O194" s="15"/>
    </row>
    <row r="195" spans="15:15" x14ac:dyDescent="0.2">
      <c r="O195" s="15"/>
    </row>
    <row r="196" spans="15:15" x14ac:dyDescent="0.2">
      <c r="O196" s="15"/>
    </row>
    <row r="197" spans="15:15" x14ac:dyDescent="0.2">
      <c r="O197" s="15"/>
    </row>
    <row r="198" spans="15:15" x14ac:dyDescent="0.2">
      <c r="O198" s="15"/>
    </row>
    <row r="199" spans="15:15" x14ac:dyDescent="0.2">
      <c r="O199" s="15"/>
    </row>
    <row r="200" spans="15:15" x14ac:dyDescent="0.2">
      <c r="O200" s="15"/>
    </row>
    <row r="201" spans="15:15" x14ac:dyDescent="0.2">
      <c r="O201" s="15"/>
    </row>
    <row r="202" spans="15:15" x14ac:dyDescent="0.2">
      <c r="O202" s="15"/>
    </row>
    <row r="203" spans="15:15" x14ac:dyDescent="0.2">
      <c r="O203" s="15"/>
    </row>
    <row r="204" spans="15:15" x14ac:dyDescent="0.2">
      <c r="O204" s="15"/>
    </row>
    <row r="205" spans="15:15" x14ac:dyDescent="0.2">
      <c r="O205" s="15"/>
    </row>
    <row r="206" spans="15:15" x14ac:dyDescent="0.2">
      <c r="O206" s="15"/>
    </row>
    <row r="207" spans="15:15" x14ac:dyDescent="0.2">
      <c r="O207" s="15"/>
    </row>
    <row r="208" spans="15:15" x14ac:dyDescent="0.2">
      <c r="O208" s="15"/>
    </row>
    <row r="209" spans="15:15" x14ac:dyDescent="0.2">
      <c r="O209" s="15"/>
    </row>
    <row r="210" spans="15:15" x14ac:dyDescent="0.2">
      <c r="O210" s="15"/>
    </row>
    <row r="211" spans="15:15" x14ac:dyDescent="0.2">
      <c r="O211" s="15"/>
    </row>
    <row r="212" spans="15:15" x14ac:dyDescent="0.2">
      <c r="O212" s="15"/>
    </row>
    <row r="213" spans="15:15" x14ac:dyDescent="0.2">
      <c r="O213" s="15"/>
    </row>
    <row r="214" spans="15:15" x14ac:dyDescent="0.2">
      <c r="O214" s="15"/>
    </row>
    <row r="215" spans="15:15" x14ac:dyDescent="0.2">
      <c r="O215" s="15"/>
    </row>
    <row r="216" spans="15:15" x14ac:dyDescent="0.2">
      <c r="O216" s="15"/>
    </row>
    <row r="217" spans="15:15" x14ac:dyDescent="0.2">
      <c r="O217" s="15"/>
    </row>
    <row r="218" spans="15:15" x14ac:dyDescent="0.2">
      <c r="O218" s="15"/>
    </row>
    <row r="219" spans="15:15" x14ac:dyDescent="0.2">
      <c r="O219" s="15"/>
    </row>
    <row r="220" spans="15:15" x14ac:dyDescent="0.2">
      <c r="O220" s="15"/>
    </row>
    <row r="221" spans="15:15" x14ac:dyDescent="0.2">
      <c r="O221" s="15"/>
    </row>
    <row r="222" spans="15:15" x14ac:dyDescent="0.2">
      <c r="O222" s="15"/>
    </row>
    <row r="223" spans="15:15" x14ac:dyDescent="0.2">
      <c r="O223" s="15"/>
    </row>
    <row r="224" spans="15:15" x14ac:dyDescent="0.2">
      <c r="O224" s="15"/>
    </row>
    <row r="225" spans="15:15" x14ac:dyDescent="0.2">
      <c r="O225" s="15"/>
    </row>
    <row r="226" spans="15:15" x14ac:dyDescent="0.2">
      <c r="O226" s="15"/>
    </row>
    <row r="227" spans="15:15" x14ac:dyDescent="0.2">
      <c r="O227" s="15"/>
    </row>
    <row r="228" spans="15:15" x14ac:dyDescent="0.2">
      <c r="O228" s="15"/>
    </row>
    <row r="229" spans="15:15" x14ac:dyDescent="0.2">
      <c r="O229" s="15"/>
    </row>
    <row r="230" spans="15:15" x14ac:dyDescent="0.2">
      <c r="O230" s="15"/>
    </row>
    <row r="231" spans="15:15" x14ac:dyDescent="0.2">
      <c r="O231" s="15"/>
    </row>
    <row r="232" spans="15:15" x14ac:dyDescent="0.2">
      <c r="O232" s="15"/>
    </row>
    <row r="233" spans="15:15" x14ac:dyDescent="0.2">
      <c r="O233" s="15"/>
    </row>
    <row r="234" spans="15:15" x14ac:dyDescent="0.2">
      <c r="O234" s="15"/>
    </row>
    <row r="235" spans="15:15" x14ac:dyDescent="0.2">
      <c r="O235" s="15"/>
    </row>
    <row r="236" spans="15:15" x14ac:dyDescent="0.2">
      <c r="O236" s="15"/>
    </row>
    <row r="237" spans="15:15" x14ac:dyDescent="0.2">
      <c r="O237" s="15"/>
    </row>
    <row r="238" spans="15:15" x14ac:dyDescent="0.2">
      <c r="O238" s="15"/>
    </row>
    <row r="239" spans="15:15" x14ac:dyDescent="0.2">
      <c r="O239" s="15"/>
    </row>
    <row r="240" spans="15:15" x14ac:dyDescent="0.2">
      <c r="O240" s="15"/>
    </row>
    <row r="241" spans="15:15" x14ac:dyDescent="0.2">
      <c r="O241" s="15"/>
    </row>
    <row r="242" spans="15:15" x14ac:dyDescent="0.2">
      <c r="O242" s="15"/>
    </row>
    <row r="243" spans="15:15" x14ac:dyDescent="0.2">
      <c r="O243" s="15"/>
    </row>
    <row r="244" spans="15:15" x14ac:dyDescent="0.2">
      <c r="O244" s="15"/>
    </row>
    <row r="245" spans="15:15" x14ac:dyDescent="0.2">
      <c r="O245" s="15"/>
    </row>
    <row r="246" spans="15:15" x14ac:dyDescent="0.2">
      <c r="O246" s="15"/>
    </row>
    <row r="247" spans="15:15" x14ac:dyDescent="0.2">
      <c r="O247" s="15"/>
    </row>
    <row r="248" spans="15:15" x14ac:dyDescent="0.2">
      <c r="O248" s="15"/>
    </row>
    <row r="249" spans="15:15" x14ac:dyDescent="0.2">
      <c r="O249" s="15"/>
    </row>
    <row r="250" spans="15:15" x14ac:dyDescent="0.2">
      <c r="O250" s="15"/>
    </row>
    <row r="251" spans="15:15" x14ac:dyDescent="0.2">
      <c r="O251" s="15"/>
    </row>
    <row r="252" spans="15:15" x14ac:dyDescent="0.2">
      <c r="O252" s="15"/>
    </row>
    <row r="253" spans="15:15" x14ac:dyDescent="0.2">
      <c r="O253" s="15"/>
    </row>
    <row r="254" spans="15:15" x14ac:dyDescent="0.2">
      <c r="O254" s="15"/>
    </row>
    <row r="255" spans="15:15" x14ac:dyDescent="0.2">
      <c r="O255" s="15"/>
    </row>
    <row r="256" spans="15:15" x14ac:dyDescent="0.2">
      <c r="O256" s="15"/>
    </row>
    <row r="257" spans="15:15" x14ac:dyDescent="0.2">
      <c r="O257" s="15"/>
    </row>
    <row r="258" spans="15:15" x14ac:dyDescent="0.2">
      <c r="O258" s="15"/>
    </row>
    <row r="259" spans="15:15" x14ac:dyDescent="0.2">
      <c r="O259" s="15"/>
    </row>
  </sheetData>
  <sheetProtection password="DD16" sheet="1" objects="1" scenarios="1"/>
  <mergeCells count="12">
    <mergeCell ref="M1:N1"/>
    <mergeCell ref="C53:D53"/>
    <mergeCell ref="E53:F53"/>
    <mergeCell ref="G53:H53"/>
    <mergeCell ref="I53:J53"/>
    <mergeCell ref="K53:L53"/>
    <mergeCell ref="M53:N53"/>
    <mergeCell ref="C1:D1"/>
    <mergeCell ref="E1:F1"/>
    <mergeCell ref="G1:H1"/>
    <mergeCell ref="I1:J1"/>
    <mergeCell ref="K1:L1"/>
  </mergeCells>
  <phoneticPr fontId="0" type="noConversion"/>
  <dataValidations count="1">
    <dataValidation type="decimal" allowBlank="1" showInputMessage="1" showErrorMessage="1" sqref="E56:E94 C56:C94 M56:M94 K56:K94 I56:I94 G56:G94 K4:K42 I4:I42 G4:G42 E4:E42 C4:C42 M4:M42" xr:uid="{00000000-0002-0000-0D00-000000000000}">
      <formula1>0</formula1>
      <formula2>5</formula2>
    </dataValidation>
  </dataValidations>
  <pageMargins left="0.7" right="0.7" top="0.75" bottom="0.75" header="0.3" footer="0.3"/>
  <pageSetup orientation="portrait" horizontalDpi="300" verticalDpi="30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O157"/>
  <sheetViews>
    <sheetView workbookViewId="0">
      <selection activeCell="C4" sqref="C4"/>
    </sheetView>
  </sheetViews>
  <sheetFormatPr defaultColWidth="9.140625" defaultRowHeight="12.75" x14ac:dyDescent="0.2"/>
  <cols>
    <col min="1" max="1" width="18.7109375" style="3" customWidth="1"/>
    <col min="2" max="2" width="41.7109375" style="28" customWidth="1"/>
    <col min="3" max="14" width="5.7109375" style="3" customWidth="1"/>
    <col min="15" max="15" width="173.85546875" style="15" customWidth="1"/>
    <col min="16" max="16384" width="9.140625" style="3"/>
  </cols>
  <sheetData>
    <row r="1" spans="1:15" x14ac:dyDescent="0.2">
      <c r="A1" s="44" t="s">
        <v>97</v>
      </c>
      <c r="B1" s="80"/>
      <c r="C1" s="118" t="str">
        <f>Front!B1</f>
        <v>Date</v>
      </c>
      <c r="D1" s="119"/>
      <c r="E1" s="118" t="str">
        <f>Front!C1</f>
        <v>Date</v>
      </c>
      <c r="F1" s="119"/>
      <c r="G1" s="118" t="str">
        <f>Front!D1</f>
        <v>Date</v>
      </c>
      <c r="H1" s="119"/>
      <c r="I1" s="118" t="str">
        <f>Front!E1</f>
        <v>Date</v>
      </c>
      <c r="J1" s="119"/>
      <c r="K1" s="118" t="str">
        <f>Front!F1</f>
        <v>Date</v>
      </c>
      <c r="L1" s="119"/>
      <c r="M1" s="118" t="str">
        <f>Front!G1</f>
        <v>Date</v>
      </c>
      <c r="N1" s="119"/>
      <c r="O1" s="17" t="s">
        <v>67</v>
      </c>
    </row>
    <row r="2" spans="1:15" ht="27" customHeight="1" x14ac:dyDescent="0.2">
      <c r="A2" s="33"/>
      <c r="B2" s="80"/>
      <c r="C2" s="47" t="s">
        <v>19</v>
      </c>
      <c r="D2" s="47" t="s">
        <v>20</v>
      </c>
      <c r="E2" s="47" t="s">
        <v>19</v>
      </c>
      <c r="F2" s="47" t="s">
        <v>20</v>
      </c>
      <c r="G2" s="47" t="s">
        <v>19</v>
      </c>
      <c r="H2" s="47" t="s">
        <v>20</v>
      </c>
      <c r="I2" s="47" t="s">
        <v>19</v>
      </c>
      <c r="J2" s="47" t="s">
        <v>20</v>
      </c>
      <c r="K2" s="47" t="s">
        <v>19</v>
      </c>
      <c r="L2" s="47" t="s">
        <v>20</v>
      </c>
      <c r="M2" s="47" t="s">
        <v>19</v>
      </c>
      <c r="N2" s="47" t="s">
        <v>20</v>
      </c>
      <c r="O2" s="13"/>
    </row>
    <row r="3" spans="1:15" x14ac:dyDescent="0.2">
      <c r="A3" s="33" t="s">
        <v>60</v>
      </c>
      <c r="B3" s="80"/>
      <c r="C3" s="12"/>
      <c r="D3" s="36">
        <f>SUM(C4:C8)/(COUNTIF(C4:C8,"&gt;0")+0.00000001)</f>
        <v>0</v>
      </c>
      <c r="E3" s="12"/>
      <c r="F3" s="36">
        <f>SUM(E4:E8)/(COUNTIF(E4:E8,"&gt;0")+0.00000001)</f>
        <v>0</v>
      </c>
      <c r="G3" s="12"/>
      <c r="H3" s="36">
        <f>SUM(G4:G8)/(COUNTIF(G4:G8,"&gt;0")+0.00000001)</f>
        <v>0</v>
      </c>
      <c r="I3" s="12"/>
      <c r="J3" s="36">
        <f>SUM(I4:I8)/(COUNTIF(I4:I8,"&gt;0")+0.00000001)</f>
        <v>0</v>
      </c>
      <c r="K3" s="12"/>
      <c r="L3" s="36">
        <f>SUM(K4:K8)/(COUNTIF(K4:K8,"&gt;0")+0.00000001)</f>
        <v>0</v>
      </c>
      <c r="M3" s="12"/>
      <c r="N3" s="36">
        <f>SUM(M4:M8)/(COUNTIF(M4:M8,"&gt;0")+0.00000001)</f>
        <v>0</v>
      </c>
      <c r="O3" s="13"/>
    </row>
    <row r="4" spans="1:15" x14ac:dyDescent="0.2">
      <c r="A4" s="33"/>
      <c r="B4" s="80" t="s">
        <v>152</v>
      </c>
      <c r="C4" s="13"/>
      <c r="D4" s="31"/>
      <c r="E4" s="13"/>
      <c r="F4" s="31"/>
      <c r="G4" s="13"/>
      <c r="H4" s="31"/>
      <c r="I4" s="13"/>
      <c r="J4" s="31"/>
      <c r="K4" s="13"/>
      <c r="L4" s="31"/>
      <c r="M4" s="13"/>
      <c r="N4" s="31"/>
      <c r="O4" s="13"/>
    </row>
    <row r="5" spans="1:15" x14ac:dyDescent="0.2">
      <c r="A5" s="33"/>
      <c r="B5" s="80" t="s">
        <v>153</v>
      </c>
      <c r="C5" s="13"/>
      <c r="D5" s="31"/>
      <c r="E5" s="13"/>
      <c r="F5" s="31"/>
      <c r="G5" s="13"/>
      <c r="H5" s="31"/>
      <c r="I5" s="13"/>
      <c r="J5" s="31"/>
      <c r="K5" s="13"/>
      <c r="L5" s="31"/>
      <c r="M5" s="13"/>
      <c r="N5" s="31"/>
      <c r="O5" s="13"/>
    </row>
    <row r="6" spans="1:15" ht="25.5" x14ac:dyDescent="0.2">
      <c r="A6" s="33"/>
      <c r="B6" s="80" t="s">
        <v>154</v>
      </c>
      <c r="C6" s="13"/>
      <c r="D6" s="31"/>
      <c r="E6" s="13"/>
      <c r="F6" s="31"/>
      <c r="G6" s="13"/>
      <c r="H6" s="31"/>
      <c r="I6" s="13"/>
      <c r="J6" s="31"/>
      <c r="K6" s="13"/>
      <c r="L6" s="31"/>
      <c r="M6" s="13"/>
      <c r="N6" s="31"/>
      <c r="O6" s="13"/>
    </row>
    <row r="7" spans="1:15" ht="25.5" x14ac:dyDescent="0.2">
      <c r="A7" s="33"/>
      <c r="B7" s="80" t="s">
        <v>155</v>
      </c>
      <c r="C7" s="13"/>
      <c r="D7" s="31"/>
      <c r="E7" s="13"/>
      <c r="F7" s="31"/>
      <c r="G7" s="13"/>
      <c r="H7" s="31"/>
      <c r="I7" s="13"/>
      <c r="J7" s="31"/>
      <c r="K7" s="13"/>
      <c r="L7" s="31"/>
      <c r="M7" s="13"/>
      <c r="N7" s="31"/>
      <c r="O7" s="13"/>
    </row>
    <row r="8" spans="1:15" ht="25.5" x14ac:dyDescent="0.2">
      <c r="A8" s="33"/>
      <c r="B8" s="80" t="s">
        <v>156</v>
      </c>
      <c r="C8" s="13"/>
      <c r="D8" s="31"/>
      <c r="E8" s="13"/>
      <c r="F8" s="31"/>
      <c r="G8" s="13"/>
      <c r="H8" s="31"/>
      <c r="I8" s="13"/>
      <c r="J8" s="31"/>
      <c r="K8" s="13"/>
      <c r="L8" s="31"/>
      <c r="M8" s="13"/>
      <c r="N8" s="31"/>
      <c r="O8" s="13"/>
    </row>
    <row r="9" spans="1:15" x14ac:dyDescent="0.2">
      <c r="A9" s="33" t="s">
        <v>61</v>
      </c>
      <c r="B9" s="80"/>
      <c r="C9" s="12"/>
      <c r="D9" s="36">
        <f>SUM(C10:C17)/(COUNTIF(C10:C17,"&gt;0")+0.00000001)</f>
        <v>0</v>
      </c>
      <c r="E9" s="12"/>
      <c r="F9" s="36">
        <f>SUM(E10:E17)/(COUNTIF(E10:E17,"&gt;0")+0.00000001)</f>
        <v>0</v>
      </c>
      <c r="G9" s="12"/>
      <c r="H9" s="36">
        <f>SUM(G10:G17)/(COUNTIF(G10:G17,"&gt;0")+0.00000001)</f>
        <v>0</v>
      </c>
      <c r="I9" s="12"/>
      <c r="J9" s="36">
        <f>SUM(I10:I17)/(COUNTIF(I10:I17,"&gt;0")+0.00000001)</f>
        <v>0</v>
      </c>
      <c r="K9" s="12"/>
      <c r="L9" s="36">
        <f>SUM(K10:K17)/(COUNTIF(K10:K17,"&gt;0")+0.00000001)</f>
        <v>0</v>
      </c>
      <c r="M9" s="12"/>
      <c r="N9" s="36">
        <f>SUM(M10:M17)/(COUNTIF(M10:M17,"&gt;0")+0.00000001)</f>
        <v>0</v>
      </c>
      <c r="O9" s="13"/>
    </row>
    <row r="10" spans="1:15" x14ac:dyDescent="0.2">
      <c r="A10" s="93"/>
      <c r="B10" s="80" t="s">
        <v>157</v>
      </c>
      <c r="C10" s="13"/>
      <c r="D10" s="31"/>
      <c r="E10" s="13"/>
      <c r="F10" s="31"/>
      <c r="G10" s="13"/>
      <c r="H10" s="31"/>
      <c r="I10" s="13"/>
      <c r="J10" s="31"/>
      <c r="K10" s="13"/>
      <c r="L10" s="31"/>
      <c r="M10" s="13"/>
      <c r="N10" s="31"/>
      <c r="O10" s="13"/>
    </row>
    <row r="11" spans="1:15" ht="25.5" x14ac:dyDescent="0.2">
      <c r="A11" s="33"/>
      <c r="B11" s="80" t="s">
        <v>158</v>
      </c>
      <c r="C11" s="13"/>
      <c r="D11" s="31"/>
      <c r="E11" s="13"/>
      <c r="F11" s="31"/>
      <c r="G11" s="13"/>
      <c r="H11" s="31"/>
      <c r="I11" s="13"/>
      <c r="J11" s="31"/>
      <c r="K11" s="13"/>
      <c r="L11" s="31"/>
      <c r="M11" s="13"/>
      <c r="N11" s="31"/>
      <c r="O11" s="13"/>
    </row>
    <row r="12" spans="1:15" ht="25.5" customHeight="1" x14ac:dyDescent="0.2">
      <c r="A12" s="33"/>
      <c r="B12" s="80" t="s">
        <v>960</v>
      </c>
      <c r="C12" s="13"/>
      <c r="D12" s="31"/>
      <c r="E12" s="13"/>
      <c r="F12" s="31"/>
      <c r="G12" s="13"/>
      <c r="H12" s="31"/>
      <c r="I12" s="13"/>
      <c r="J12" s="31"/>
      <c r="K12" s="13"/>
      <c r="L12" s="31"/>
      <c r="M12" s="13"/>
      <c r="N12" s="31"/>
      <c r="O12" s="13"/>
    </row>
    <row r="13" spans="1:15" ht="25.5" x14ac:dyDescent="0.2">
      <c r="A13" s="93"/>
      <c r="B13" s="80" t="s">
        <v>961</v>
      </c>
      <c r="C13" s="13"/>
      <c r="D13" s="31"/>
      <c r="E13" s="13"/>
      <c r="F13" s="31"/>
      <c r="G13" s="13"/>
      <c r="H13" s="31"/>
      <c r="I13" s="13"/>
      <c r="J13" s="31"/>
      <c r="K13" s="13"/>
      <c r="L13" s="31"/>
      <c r="M13" s="13"/>
      <c r="N13" s="31"/>
      <c r="O13" s="13"/>
    </row>
    <row r="14" spans="1:15" ht="12.75" customHeight="1" x14ac:dyDescent="0.2">
      <c r="A14" s="33"/>
      <c r="B14" s="80" t="s">
        <v>159</v>
      </c>
      <c r="C14" s="13"/>
      <c r="D14" s="31"/>
      <c r="E14" s="13"/>
      <c r="F14" s="31"/>
      <c r="G14" s="13"/>
      <c r="H14" s="31"/>
      <c r="I14" s="13"/>
      <c r="J14" s="31"/>
      <c r="K14" s="13"/>
      <c r="L14" s="31"/>
      <c r="M14" s="13"/>
      <c r="N14" s="31"/>
      <c r="O14" s="13"/>
    </row>
    <row r="15" spans="1:15" x14ac:dyDescent="0.2">
      <c r="A15" s="33"/>
      <c r="B15" s="80" t="s">
        <v>160</v>
      </c>
      <c r="C15" s="13"/>
      <c r="D15" s="31"/>
      <c r="E15" s="13"/>
      <c r="F15" s="31"/>
      <c r="G15" s="13"/>
      <c r="H15" s="31"/>
      <c r="I15" s="13"/>
      <c r="J15" s="31"/>
      <c r="K15" s="13"/>
      <c r="L15" s="31"/>
      <c r="M15" s="13"/>
      <c r="N15" s="31"/>
      <c r="O15" s="13"/>
    </row>
    <row r="16" spans="1:15" ht="25.5" x14ac:dyDescent="0.2">
      <c r="A16" s="33"/>
      <c r="B16" s="80" t="s">
        <v>161</v>
      </c>
      <c r="C16" s="13"/>
      <c r="D16" s="31"/>
      <c r="E16" s="13"/>
      <c r="F16" s="31"/>
      <c r="G16" s="13"/>
      <c r="H16" s="31"/>
      <c r="I16" s="13"/>
      <c r="J16" s="31"/>
      <c r="K16" s="13"/>
      <c r="L16" s="31"/>
      <c r="M16" s="13"/>
      <c r="N16" s="31"/>
      <c r="O16" s="13"/>
    </row>
    <row r="17" spans="1:15" x14ac:dyDescent="0.2">
      <c r="A17" s="33"/>
      <c r="B17" s="80" t="s">
        <v>162</v>
      </c>
      <c r="C17" s="13"/>
      <c r="D17" s="31"/>
      <c r="E17" s="13"/>
      <c r="F17" s="31"/>
      <c r="G17" s="13"/>
      <c r="H17" s="31"/>
      <c r="I17" s="13"/>
      <c r="J17" s="31"/>
      <c r="K17" s="13"/>
      <c r="L17" s="31"/>
      <c r="M17" s="13"/>
      <c r="N17" s="31"/>
      <c r="O17" s="13"/>
    </row>
    <row r="18" spans="1:15" x14ac:dyDescent="0.2">
      <c r="A18" s="33" t="s">
        <v>962</v>
      </c>
      <c r="B18" s="80"/>
      <c r="C18" s="12"/>
      <c r="D18" s="36">
        <f>SUM(C19:C21)/(COUNTIF(C19:C21,"&gt;0")+0.00000001)</f>
        <v>0</v>
      </c>
      <c r="E18" s="12"/>
      <c r="F18" s="36">
        <f>SUM(E19:E21)/(COUNTIF(E19:E21,"&gt;0")+0.00000001)</f>
        <v>0</v>
      </c>
      <c r="G18" s="12"/>
      <c r="H18" s="36">
        <f>SUM(G19:G21)/(COUNTIF(G19:G21,"&gt;0")+0.00000001)</f>
        <v>0</v>
      </c>
      <c r="I18" s="12"/>
      <c r="J18" s="36">
        <f>SUM(I19:I21)/(COUNTIF(I19:I21,"&gt;0")+0.00000001)</f>
        <v>0</v>
      </c>
      <c r="K18" s="12"/>
      <c r="L18" s="36">
        <f>SUM(K19:K21)/(COUNTIF(K19:K21,"&gt;0")+0.00000001)</f>
        <v>0</v>
      </c>
      <c r="M18" s="12"/>
      <c r="N18" s="36">
        <f>SUM(M19:M21)/(COUNTIF(M19:M21,"&gt;0")+0.00000001)</f>
        <v>0</v>
      </c>
      <c r="O18" s="13"/>
    </row>
    <row r="19" spans="1:15" ht="25.5" x14ac:dyDescent="0.2">
      <c r="A19" s="33"/>
      <c r="B19" s="80" t="s">
        <v>963</v>
      </c>
      <c r="C19" s="13"/>
      <c r="D19" s="31"/>
      <c r="E19" s="13"/>
      <c r="F19" s="31"/>
      <c r="G19" s="13"/>
      <c r="H19" s="31"/>
      <c r="I19" s="13"/>
      <c r="J19" s="31"/>
      <c r="K19" s="13"/>
      <c r="L19" s="31"/>
      <c r="M19" s="13"/>
      <c r="N19" s="31"/>
      <c r="O19" s="13"/>
    </row>
    <row r="20" spans="1:15" ht="27.75" customHeight="1" x14ac:dyDescent="0.2">
      <c r="A20" s="33"/>
      <c r="B20" s="80" t="s">
        <v>163</v>
      </c>
      <c r="C20" s="13"/>
      <c r="D20" s="31"/>
      <c r="E20" s="13"/>
      <c r="F20" s="31"/>
      <c r="G20" s="13"/>
      <c r="H20" s="31"/>
      <c r="I20" s="13"/>
      <c r="J20" s="31"/>
      <c r="K20" s="13"/>
      <c r="L20" s="31"/>
      <c r="M20" s="13"/>
      <c r="N20" s="31"/>
      <c r="O20" s="13"/>
    </row>
    <row r="21" spans="1:15" ht="25.5" x14ac:dyDescent="0.2">
      <c r="A21" s="93"/>
      <c r="B21" s="80" t="s">
        <v>964</v>
      </c>
      <c r="C21" s="13"/>
      <c r="D21" s="31"/>
      <c r="E21" s="13"/>
      <c r="F21" s="31"/>
      <c r="G21" s="13"/>
      <c r="H21" s="31"/>
      <c r="I21" s="13"/>
      <c r="J21" s="31"/>
      <c r="K21" s="13"/>
      <c r="L21" s="31"/>
      <c r="M21" s="13"/>
      <c r="N21" s="31"/>
      <c r="O21" s="13"/>
    </row>
    <row r="22" spans="1:15" x14ac:dyDescent="0.2">
      <c r="A22" s="33" t="s">
        <v>965</v>
      </c>
      <c r="B22" s="80"/>
      <c r="C22" s="12"/>
      <c r="D22" s="36">
        <f>SUM(C23:C29)/(COUNTIF(C23:C29,"&gt;0")+0.00000001)</f>
        <v>0</v>
      </c>
      <c r="E22" s="12"/>
      <c r="F22" s="36">
        <f>SUM(E23:E29)/(COUNTIF(E23:E29,"&gt;0")+0.00000001)</f>
        <v>0</v>
      </c>
      <c r="G22" s="12"/>
      <c r="H22" s="36">
        <f>SUM(G23:G29)/(COUNTIF(G23:G29,"&gt;0")+0.00000001)</f>
        <v>0</v>
      </c>
      <c r="I22" s="12"/>
      <c r="J22" s="36">
        <f>SUM(I23:I29)/(COUNTIF(I23:I29,"&gt;0")+0.00000001)</f>
        <v>0</v>
      </c>
      <c r="K22" s="12"/>
      <c r="L22" s="36">
        <f>SUM(K23:K29)/(COUNTIF(K23:K29,"&gt;0")+0.00000001)</f>
        <v>0</v>
      </c>
      <c r="M22" s="12"/>
      <c r="N22" s="36">
        <f>SUM(M23:M29)/(COUNTIF(M23:M29,"&gt;0")+0.00000001)</f>
        <v>0</v>
      </c>
      <c r="O22" s="13"/>
    </row>
    <row r="23" spans="1:15" ht="25.5" x14ac:dyDescent="0.2">
      <c r="A23" s="33"/>
      <c r="B23" s="80" t="s">
        <v>966</v>
      </c>
      <c r="C23" s="13"/>
      <c r="D23" s="31"/>
      <c r="E23" s="13"/>
      <c r="F23" s="31"/>
      <c r="G23" s="13"/>
      <c r="H23" s="31"/>
      <c r="I23" s="13"/>
      <c r="J23" s="31"/>
      <c r="K23" s="13"/>
      <c r="L23" s="31"/>
      <c r="M23" s="13"/>
      <c r="N23" s="31"/>
      <c r="O23" s="13"/>
    </row>
    <row r="24" spans="1:15" ht="12.75" customHeight="1" x14ac:dyDescent="0.2">
      <c r="A24" s="33"/>
      <c r="B24" s="80" t="s">
        <v>967</v>
      </c>
      <c r="C24" s="13"/>
      <c r="D24" s="31"/>
      <c r="E24" s="13"/>
      <c r="F24" s="31"/>
      <c r="G24" s="13"/>
      <c r="H24" s="31"/>
      <c r="I24" s="13"/>
      <c r="J24" s="31"/>
      <c r="K24" s="13"/>
      <c r="L24" s="31"/>
      <c r="M24" s="13"/>
      <c r="N24" s="31"/>
      <c r="O24" s="13"/>
    </row>
    <row r="25" spans="1:15" ht="25.5" x14ac:dyDescent="0.2">
      <c r="A25" s="33"/>
      <c r="B25" s="80" t="s">
        <v>968</v>
      </c>
      <c r="C25" s="13"/>
      <c r="D25" s="31"/>
      <c r="E25" s="13"/>
      <c r="F25" s="31"/>
      <c r="G25" s="13"/>
      <c r="H25" s="31"/>
      <c r="I25" s="13"/>
      <c r="J25" s="31"/>
      <c r="K25" s="13"/>
      <c r="L25" s="31"/>
      <c r="M25" s="13"/>
      <c r="N25" s="31"/>
      <c r="O25" s="13"/>
    </row>
    <row r="26" spans="1:15" ht="25.5" x14ac:dyDescent="0.2">
      <c r="A26" s="93"/>
      <c r="B26" s="80" t="s">
        <v>969</v>
      </c>
      <c r="C26" s="13"/>
      <c r="D26" s="31"/>
      <c r="E26" s="13"/>
      <c r="F26" s="31"/>
      <c r="G26" s="13"/>
      <c r="H26" s="31"/>
      <c r="I26" s="13"/>
      <c r="J26" s="31"/>
      <c r="K26" s="13"/>
      <c r="L26" s="31"/>
      <c r="M26" s="13"/>
      <c r="N26" s="31"/>
      <c r="O26" s="13"/>
    </row>
    <row r="27" spans="1:15" ht="25.5" x14ac:dyDescent="0.2">
      <c r="A27" s="33"/>
      <c r="B27" s="80" t="s">
        <v>970</v>
      </c>
      <c r="C27" s="13"/>
      <c r="D27" s="31"/>
      <c r="E27" s="13"/>
      <c r="F27" s="31"/>
      <c r="G27" s="13"/>
      <c r="H27" s="31"/>
      <c r="I27" s="13"/>
      <c r="J27" s="31"/>
      <c r="K27" s="13"/>
      <c r="L27" s="31"/>
      <c r="M27" s="13"/>
      <c r="N27" s="31"/>
      <c r="O27" s="13"/>
    </row>
    <row r="28" spans="1:15" ht="38.25" x14ac:dyDescent="0.2">
      <c r="A28" s="33"/>
      <c r="B28" s="80" t="s">
        <v>971</v>
      </c>
      <c r="C28" s="13"/>
      <c r="D28" s="31"/>
      <c r="E28" s="13"/>
      <c r="F28" s="31"/>
      <c r="G28" s="13"/>
      <c r="H28" s="31"/>
      <c r="I28" s="13"/>
      <c r="J28" s="31"/>
      <c r="K28" s="13"/>
      <c r="L28" s="31"/>
      <c r="M28" s="13"/>
      <c r="N28" s="31"/>
      <c r="O28" s="13"/>
    </row>
    <row r="29" spans="1:15" ht="25.5" customHeight="1" x14ac:dyDescent="0.2">
      <c r="A29" s="93"/>
      <c r="B29" s="80" t="s">
        <v>972</v>
      </c>
      <c r="C29" s="13"/>
      <c r="D29" s="31"/>
      <c r="E29" s="13"/>
      <c r="F29" s="31"/>
      <c r="G29" s="13"/>
      <c r="H29" s="31"/>
      <c r="I29" s="13"/>
      <c r="J29" s="31"/>
      <c r="K29" s="13"/>
      <c r="L29" s="31"/>
      <c r="M29" s="13"/>
      <c r="N29" s="31"/>
      <c r="O29" s="13"/>
    </row>
    <row r="30" spans="1:15" x14ac:dyDescent="0.2">
      <c r="A30" s="33" t="s">
        <v>62</v>
      </c>
      <c r="B30" s="80"/>
      <c r="C30" s="12"/>
      <c r="D30" s="36">
        <f>SUM(C31:C39)/(COUNTIF(C31:C39,"&gt;0")+0.00000001)</f>
        <v>0</v>
      </c>
      <c r="E30" s="12"/>
      <c r="F30" s="36">
        <f>SUM(E31:E39)/(COUNTIF(E31:E39,"&gt;0")+0.00000001)</f>
        <v>0</v>
      </c>
      <c r="G30" s="12"/>
      <c r="H30" s="36">
        <f>SUM(G31:G39)/(COUNTIF(G31:G39,"&gt;0")+0.00000001)</f>
        <v>0</v>
      </c>
      <c r="I30" s="12"/>
      <c r="J30" s="36">
        <f>SUM(I31:I39)/(COUNTIF(I31:I39,"&gt;0")+0.00000001)</f>
        <v>0</v>
      </c>
      <c r="K30" s="12"/>
      <c r="L30" s="36">
        <f>SUM(K31:K39)/(COUNTIF(K31:K39,"&gt;0")+0.00000001)</f>
        <v>0</v>
      </c>
      <c r="M30" s="12"/>
      <c r="N30" s="36">
        <f>SUM(M31:M39)/(COUNTIF(M31:M39,"&gt;0")+0.00000001)</f>
        <v>0</v>
      </c>
      <c r="O30" s="13"/>
    </row>
    <row r="31" spans="1:15" ht="25.5" x14ac:dyDescent="0.2">
      <c r="A31" s="33"/>
      <c r="B31" s="80" t="s">
        <v>164</v>
      </c>
      <c r="C31" s="13"/>
      <c r="D31" s="31"/>
      <c r="E31" s="13"/>
      <c r="F31" s="31"/>
      <c r="G31" s="13"/>
      <c r="H31" s="31"/>
      <c r="I31" s="13"/>
      <c r="J31" s="31"/>
      <c r="K31" s="13"/>
      <c r="L31" s="31"/>
      <c r="M31" s="13"/>
      <c r="N31" s="31"/>
      <c r="O31" s="13"/>
    </row>
    <row r="32" spans="1:15" ht="25.5" x14ac:dyDescent="0.2">
      <c r="A32" s="33"/>
      <c r="B32" s="80" t="s">
        <v>165</v>
      </c>
      <c r="C32" s="13"/>
      <c r="D32" s="31"/>
      <c r="E32" s="13"/>
      <c r="F32" s="31"/>
      <c r="G32" s="13"/>
      <c r="H32" s="31"/>
      <c r="I32" s="13"/>
      <c r="J32" s="31"/>
      <c r="K32" s="13"/>
      <c r="L32" s="31"/>
      <c r="M32" s="13"/>
      <c r="N32" s="31"/>
      <c r="O32" s="13"/>
    </row>
    <row r="33" spans="1:15" ht="25.5" x14ac:dyDescent="0.2">
      <c r="A33" s="33"/>
      <c r="B33" s="80" t="s">
        <v>973</v>
      </c>
      <c r="C33" s="13"/>
      <c r="D33" s="31"/>
      <c r="E33" s="13"/>
      <c r="F33" s="31"/>
      <c r="G33" s="13"/>
      <c r="H33" s="31"/>
      <c r="I33" s="13"/>
      <c r="J33" s="31"/>
      <c r="K33" s="13"/>
      <c r="L33" s="31"/>
      <c r="M33" s="13"/>
      <c r="N33" s="31"/>
      <c r="O33" s="13"/>
    </row>
    <row r="34" spans="1:15" ht="25.5" x14ac:dyDescent="0.2">
      <c r="A34" s="33"/>
      <c r="B34" s="80" t="s">
        <v>166</v>
      </c>
      <c r="C34" s="13"/>
      <c r="D34" s="31"/>
      <c r="E34" s="13"/>
      <c r="F34" s="31"/>
      <c r="G34" s="13"/>
      <c r="H34" s="31"/>
      <c r="I34" s="13"/>
      <c r="J34" s="31"/>
      <c r="K34" s="13"/>
      <c r="L34" s="31"/>
      <c r="M34" s="13"/>
      <c r="N34" s="31"/>
      <c r="O34" s="13"/>
    </row>
    <row r="35" spans="1:15" ht="25.5" x14ac:dyDescent="0.2">
      <c r="A35" s="33"/>
      <c r="B35" s="80" t="s">
        <v>167</v>
      </c>
      <c r="C35" s="13"/>
      <c r="D35" s="31"/>
      <c r="E35" s="13"/>
      <c r="F35" s="31"/>
      <c r="G35" s="13"/>
      <c r="H35" s="31"/>
      <c r="I35" s="13"/>
      <c r="J35" s="31"/>
      <c r="K35" s="13"/>
      <c r="L35" s="31"/>
      <c r="M35" s="13"/>
      <c r="N35" s="31"/>
      <c r="O35" s="13"/>
    </row>
    <row r="36" spans="1:15" ht="25.5" x14ac:dyDescent="0.2">
      <c r="A36" s="33"/>
      <c r="B36" s="80" t="s">
        <v>168</v>
      </c>
      <c r="C36" s="13"/>
      <c r="D36" s="31"/>
      <c r="E36" s="13"/>
      <c r="F36" s="31"/>
      <c r="G36" s="13"/>
      <c r="H36" s="31"/>
      <c r="I36" s="13"/>
      <c r="J36" s="31"/>
      <c r="K36" s="13"/>
      <c r="L36" s="31"/>
      <c r="M36" s="13"/>
      <c r="N36" s="31"/>
      <c r="O36" s="13"/>
    </row>
    <row r="37" spans="1:15" ht="38.25" x14ac:dyDescent="0.2">
      <c r="A37" s="33"/>
      <c r="B37" s="80" t="s">
        <v>169</v>
      </c>
      <c r="C37" s="13"/>
      <c r="D37" s="31"/>
      <c r="E37" s="13"/>
      <c r="F37" s="31"/>
      <c r="G37" s="13"/>
      <c r="H37" s="31"/>
      <c r="I37" s="13"/>
      <c r="J37" s="31"/>
      <c r="K37" s="13"/>
      <c r="L37" s="31"/>
      <c r="M37" s="13"/>
      <c r="N37" s="31"/>
      <c r="O37" s="13"/>
    </row>
    <row r="38" spans="1:15" x14ac:dyDescent="0.2">
      <c r="A38" s="33"/>
      <c r="B38" s="80" t="s">
        <v>170</v>
      </c>
      <c r="C38" s="13"/>
      <c r="D38" s="31"/>
      <c r="E38" s="13"/>
      <c r="F38" s="31"/>
      <c r="G38" s="13"/>
      <c r="H38" s="31"/>
      <c r="I38" s="13"/>
      <c r="J38" s="31"/>
      <c r="K38" s="13"/>
      <c r="L38" s="31"/>
      <c r="M38" s="13"/>
      <c r="N38" s="31"/>
      <c r="O38" s="13"/>
    </row>
    <row r="39" spans="1:15" ht="25.5" x14ac:dyDescent="0.2">
      <c r="A39" s="93"/>
      <c r="B39" s="80" t="s">
        <v>974</v>
      </c>
      <c r="C39" s="13"/>
      <c r="D39" s="31"/>
      <c r="E39" s="13"/>
      <c r="F39" s="31"/>
      <c r="G39" s="13"/>
      <c r="H39" s="31"/>
      <c r="I39" s="13"/>
      <c r="J39" s="31"/>
      <c r="K39" s="13"/>
      <c r="L39" s="31"/>
      <c r="M39" s="13"/>
      <c r="N39" s="31"/>
    </row>
    <row r="40" spans="1:15" x14ac:dyDescent="0.2">
      <c r="A40" s="32"/>
      <c r="B40" s="48" t="s">
        <v>49</v>
      </c>
      <c r="C40" s="20"/>
      <c r="D40" s="36">
        <f>D3+D9+D18+D22+D30</f>
        <v>0</v>
      </c>
      <c r="E40" s="20"/>
      <c r="F40" s="36">
        <f>F3+F9+F18+F22+F30</f>
        <v>0</v>
      </c>
      <c r="G40" s="20"/>
      <c r="H40" s="36">
        <f>H3+H9+H18+H22+H30</f>
        <v>0</v>
      </c>
      <c r="I40" s="20"/>
      <c r="J40" s="36">
        <f>J3+J9+J18+J22+J30</f>
        <v>0</v>
      </c>
      <c r="K40" s="20"/>
      <c r="L40" s="36">
        <f>L3+L9+L18+L22+L30</f>
        <v>0</v>
      </c>
      <c r="M40" s="20"/>
      <c r="N40" s="36">
        <f>N3+N9+N18+N22+N30</f>
        <v>0</v>
      </c>
    </row>
    <row r="41" spans="1:15" x14ac:dyDescent="0.2">
      <c r="A41" s="32"/>
      <c r="B41" s="48" t="s">
        <v>50</v>
      </c>
      <c r="C41" s="20"/>
      <c r="D41" s="36">
        <f>D40/(COUNTIF(D3:D30,"&gt;0")+0.00000001)</f>
        <v>0</v>
      </c>
      <c r="E41" s="20"/>
      <c r="F41" s="36">
        <f>F40/(COUNTIF(F3:F30,"&gt;0")+0.00000001)</f>
        <v>0</v>
      </c>
      <c r="G41" s="20"/>
      <c r="H41" s="36">
        <f>H40/(COUNTIF(H3:H30,"&gt;0")+0.00000001)</f>
        <v>0</v>
      </c>
      <c r="I41" s="20"/>
      <c r="J41" s="36">
        <f>J40/(COUNTIF(J3:J30,"&gt;0")+0.00000001)</f>
        <v>0</v>
      </c>
      <c r="K41" s="20"/>
      <c r="L41" s="36">
        <f>L40/(COUNTIF(L3:L30,"&gt;0")+0.00000001)</f>
        <v>0</v>
      </c>
      <c r="M41" s="20"/>
      <c r="N41" s="36">
        <f>N40/(COUNTIF(N3:N30,"&gt;0")+0.00000001)</f>
        <v>0</v>
      </c>
    </row>
    <row r="42" spans="1:15" x14ac:dyDescent="0.2">
      <c r="A42" s="32"/>
      <c r="B42" s="48" t="s">
        <v>51</v>
      </c>
      <c r="C42" s="20"/>
      <c r="D42" s="36">
        <f>D41/5*100</f>
        <v>0</v>
      </c>
      <c r="E42" s="20"/>
      <c r="F42" s="36">
        <f>F41/5*100</f>
        <v>0</v>
      </c>
      <c r="G42" s="20"/>
      <c r="H42" s="36">
        <f>H41/5*100</f>
        <v>0</v>
      </c>
      <c r="I42" s="20"/>
      <c r="J42" s="36">
        <f>J41/5*100</f>
        <v>0</v>
      </c>
      <c r="K42" s="20"/>
      <c r="L42" s="36">
        <f>L41/5*100</f>
        <v>0</v>
      </c>
      <c r="M42" s="20"/>
      <c r="N42" s="36">
        <f>N41/5*100</f>
        <v>0</v>
      </c>
    </row>
    <row r="43" spans="1:15" x14ac:dyDescent="0.2">
      <c r="A43" s="45" t="s">
        <v>41</v>
      </c>
      <c r="B43" s="41"/>
      <c r="C43" s="32"/>
      <c r="D43" s="32"/>
      <c r="E43" s="32"/>
      <c r="F43" s="32"/>
      <c r="G43" s="32"/>
      <c r="H43" s="32"/>
      <c r="I43" s="32"/>
      <c r="J43" s="32"/>
      <c r="K43" s="32"/>
      <c r="L43" s="32"/>
      <c r="M43" s="32"/>
      <c r="N43" s="32"/>
    </row>
    <row r="44" spans="1:15" x14ac:dyDescent="0.2">
      <c r="A44" s="32" t="s">
        <v>71</v>
      </c>
      <c r="B44" s="41"/>
      <c r="C44" s="32"/>
      <c r="D44" s="32"/>
      <c r="E44" s="32"/>
      <c r="F44" s="32"/>
      <c r="G44" s="32"/>
      <c r="H44" s="32"/>
      <c r="I44" s="32"/>
      <c r="J44" s="32"/>
      <c r="K44" s="32"/>
      <c r="L44" s="32"/>
      <c r="M44" s="32"/>
      <c r="N44" s="32"/>
    </row>
    <row r="45" spans="1:15" x14ac:dyDescent="0.2">
      <c r="A45" s="32" t="s">
        <v>42</v>
      </c>
      <c r="B45" s="41"/>
      <c r="C45" s="32"/>
      <c r="D45" s="32"/>
      <c r="E45" s="32"/>
      <c r="F45" s="32"/>
      <c r="G45" s="32"/>
      <c r="H45" s="32"/>
      <c r="I45" s="32"/>
      <c r="J45" s="32"/>
      <c r="K45" s="32"/>
      <c r="L45" s="32"/>
      <c r="M45" s="32"/>
      <c r="N45" s="32"/>
    </row>
    <row r="46" spans="1:15" x14ac:dyDescent="0.2">
      <c r="A46" s="32" t="s">
        <v>43</v>
      </c>
      <c r="B46" s="41"/>
      <c r="C46" s="32"/>
      <c r="D46" s="32"/>
      <c r="E46" s="32"/>
      <c r="F46" s="32"/>
      <c r="G46" s="32"/>
      <c r="H46" s="32"/>
      <c r="I46" s="32"/>
      <c r="J46" s="32"/>
      <c r="K46" s="32"/>
      <c r="L46" s="32"/>
      <c r="M46" s="32"/>
      <c r="N46" s="32"/>
    </row>
    <row r="47" spans="1:15" ht="15" customHeight="1" x14ac:dyDescent="0.2">
      <c r="A47" s="32" t="s">
        <v>44</v>
      </c>
      <c r="B47" s="41"/>
      <c r="C47" s="32"/>
      <c r="D47" s="32"/>
      <c r="E47" s="32"/>
      <c r="F47" s="32"/>
      <c r="G47" s="32"/>
      <c r="H47" s="32"/>
      <c r="I47" s="32"/>
      <c r="J47" s="32"/>
      <c r="K47" s="32"/>
      <c r="L47" s="32"/>
      <c r="M47" s="32"/>
      <c r="N47" s="32"/>
    </row>
    <row r="48" spans="1:15" x14ac:dyDescent="0.2">
      <c r="A48" s="32" t="s">
        <v>45</v>
      </c>
      <c r="B48" s="41"/>
      <c r="C48" s="32"/>
      <c r="D48" s="32"/>
      <c r="E48" s="32"/>
      <c r="F48" s="32"/>
      <c r="G48" s="32"/>
      <c r="H48" s="32"/>
      <c r="I48" s="32"/>
      <c r="J48" s="32"/>
      <c r="K48" s="32"/>
      <c r="L48" s="32"/>
      <c r="M48" s="32"/>
      <c r="N48" s="32"/>
    </row>
    <row r="49" spans="1:15" x14ac:dyDescent="0.2">
      <c r="A49" s="32" t="s">
        <v>46</v>
      </c>
      <c r="B49" s="41"/>
      <c r="C49" s="32"/>
      <c r="D49" s="32"/>
      <c r="E49" s="32"/>
      <c r="F49" s="32"/>
      <c r="G49" s="32"/>
      <c r="H49" s="32"/>
      <c r="I49" s="32"/>
      <c r="J49" s="32"/>
      <c r="K49" s="32"/>
      <c r="L49" s="32"/>
      <c r="M49" s="32"/>
      <c r="N49" s="32"/>
    </row>
    <row r="50" spans="1:15" x14ac:dyDescent="0.2">
      <c r="A50" s="45" t="s">
        <v>98</v>
      </c>
      <c r="B50" s="41"/>
      <c r="C50" s="118" t="str">
        <f>Front!H1</f>
        <v>Date</v>
      </c>
      <c r="D50" s="119"/>
      <c r="E50" s="118" t="str">
        <f>Front!I1</f>
        <v>Date</v>
      </c>
      <c r="F50" s="119"/>
      <c r="G50" s="118" t="str">
        <f>Front!J1</f>
        <v>Date</v>
      </c>
      <c r="H50" s="119"/>
      <c r="I50" s="118" t="str">
        <f>Front!K1</f>
        <v>Date</v>
      </c>
      <c r="J50" s="119"/>
      <c r="K50" s="118" t="str">
        <f>Front!L1</f>
        <v>Date</v>
      </c>
      <c r="L50" s="119"/>
      <c r="M50" s="118" t="str">
        <f>Front!M1</f>
        <v>Date</v>
      </c>
      <c r="N50" s="119"/>
      <c r="O50" s="17" t="s">
        <v>67</v>
      </c>
    </row>
    <row r="51" spans="1:15" ht="27" customHeight="1" x14ac:dyDescent="0.2">
      <c r="A51" s="33"/>
      <c r="B51" s="80"/>
      <c r="C51" s="47" t="s">
        <v>19</v>
      </c>
      <c r="D51" s="47" t="s">
        <v>20</v>
      </c>
      <c r="E51" s="47" t="s">
        <v>19</v>
      </c>
      <c r="F51" s="47" t="s">
        <v>20</v>
      </c>
      <c r="G51" s="47" t="s">
        <v>19</v>
      </c>
      <c r="H51" s="47" t="s">
        <v>20</v>
      </c>
      <c r="I51" s="47" t="s">
        <v>19</v>
      </c>
      <c r="J51" s="47" t="s">
        <v>20</v>
      </c>
      <c r="K51" s="47" t="s">
        <v>19</v>
      </c>
      <c r="L51" s="47" t="s">
        <v>20</v>
      </c>
      <c r="M51" s="47" t="s">
        <v>19</v>
      </c>
      <c r="N51" s="47" t="s">
        <v>20</v>
      </c>
      <c r="O51" s="13"/>
    </row>
    <row r="52" spans="1:15" x14ac:dyDescent="0.2">
      <c r="A52" s="33" t="s">
        <v>60</v>
      </c>
      <c r="B52" s="80"/>
      <c r="C52" s="12"/>
      <c r="D52" s="36">
        <f>SUM(C53:C57)/(COUNTIF(C53:C57,"&gt;0")+0.00000001)</f>
        <v>0</v>
      </c>
      <c r="E52" s="12"/>
      <c r="F52" s="36">
        <f>SUM(E53:E57)/(COUNTIF(E53:E57,"&gt;0")+0.00000001)</f>
        <v>0</v>
      </c>
      <c r="G52" s="12"/>
      <c r="H52" s="36">
        <f>SUM(G53:G57)/(COUNTIF(G53:G57,"&gt;0")+0.00000001)</f>
        <v>0</v>
      </c>
      <c r="I52" s="12"/>
      <c r="J52" s="36">
        <f>SUM(I53:I57)/(COUNTIF(I53:I57,"&gt;0")+0.00000001)</f>
        <v>0</v>
      </c>
      <c r="K52" s="12"/>
      <c r="L52" s="36">
        <f>SUM(K53:K57)/(COUNTIF(K53:K57,"&gt;0")+0.00000001)</f>
        <v>0</v>
      </c>
      <c r="M52" s="12"/>
      <c r="N52" s="36">
        <f>SUM(M53:M57)/(COUNTIF(M53:M57,"&gt;0")+0.00000001)</f>
        <v>0</v>
      </c>
      <c r="O52" s="13"/>
    </row>
    <row r="53" spans="1:15" x14ac:dyDescent="0.2">
      <c r="A53" s="33"/>
      <c r="B53" s="80" t="s">
        <v>152</v>
      </c>
      <c r="C53" s="13"/>
      <c r="D53" s="31"/>
      <c r="E53" s="13"/>
      <c r="F53" s="31"/>
      <c r="G53" s="13"/>
      <c r="H53" s="31"/>
      <c r="I53" s="13"/>
      <c r="J53" s="31"/>
      <c r="K53" s="13"/>
      <c r="L53" s="31"/>
      <c r="M53" s="13"/>
      <c r="N53" s="31"/>
      <c r="O53" s="13"/>
    </row>
    <row r="54" spans="1:15" x14ac:dyDescent="0.2">
      <c r="A54" s="33"/>
      <c r="B54" s="80" t="s">
        <v>153</v>
      </c>
      <c r="C54" s="13"/>
      <c r="D54" s="31"/>
      <c r="E54" s="13"/>
      <c r="F54" s="31"/>
      <c r="G54" s="13"/>
      <c r="H54" s="31"/>
      <c r="I54" s="13"/>
      <c r="J54" s="31"/>
      <c r="K54" s="13"/>
      <c r="L54" s="31"/>
      <c r="M54" s="13"/>
      <c r="N54" s="31"/>
      <c r="O54" s="13"/>
    </row>
    <row r="55" spans="1:15" ht="25.5" x14ac:dyDescent="0.2">
      <c r="A55" s="33"/>
      <c r="B55" s="80" t="s">
        <v>154</v>
      </c>
      <c r="C55" s="13"/>
      <c r="D55" s="31"/>
      <c r="E55" s="13"/>
      <c r="F55" s="31"/>
      <c r="G55" s="13"/>
      <c r="H55" s="31"/>
      <c r="I55" s="13"/>
      <c r="J55" s="31"/>
      <c r="K55" s="13"/>
      <c r="L55" s="31"/>
      <c r="M55" s="13"/>
      <c r="N55" s="31"/>
      <c r="O55" s="13"/>
    </row>
    <row r="56" spans="1:15" ht="25.5" x14ac:dyDescent="0.2">
      <c r="A56" s="33"/>
      <c r="B56" s="80" t="s">
        <v>155</v>
      </c>
      <c r="C56" s="13"/>
      <c r="D56" s="31"/>
      <c r="E56" s="13"/>
      <c r="F56" s="31"/>
      <c r="G56" s="13"/>
      <c r="H56" s="31"/>
      <c r="I56" s="13"/>
      <c r="J56" s="31"/>
      <c r="K56" s="13"/>
      <c r="L56" s="31"/>
      <c r="M56" s="13"/>
      <c r="N56" s="31"/>
      <c r="O56" s="13"/>
    </row>
    <row r="57" spans="1:15" ht="25.5" x14ac:dyDescent="0.2">
      <c r="A57" s="33"/>
      <c r="B57" s="80" t="s">
        <v>156</v>
      </c>
      <c r="C57" s="13"/>
      <c r="D57" s="31"/>
      <c r="E57" s="13"/>
      <c r="F57" s="31"/>
      <c r="G57" s="13"/>
      <c r="H57" s="31"/>
      <c r="I57" s="13"/>
      <c r="J57" s="31"/>
      <c r="K57" s="13"/>
      <c r="L57" s="31"/>
      <c r="M57" s="13"/>
      <c r="N57" s="31"/>
      <c r="O57" s="13"/>
    </row>
    <row r="58" spans="1:15" x14ac:dyDescent="0.2">
      <c r="A58" s="33" t="s">
        <v>61</v>
      </c>
      <c r="B58" s="80"/>
      <c r="C58" s="12"/>
      <c r="D58" s="36">
        <f>SUM(C59:C66)/(COUNTIF(C59:C66,"&gt;0")+0.00000001)</f>
        <v>0</v>
      </c>
      <c r="E58" s="12"/>
      <c r="F58" s="36">
        <f>SUM(E59:E66)/(COUNTIF(E59:E66,"&gt;0")+0.00000001)</f>
        <v>0</v>
      </c>
      <c r="G58" s="12"/>
      <c r="H58" s="36">
        <f>SUM(G59:G66)/(COUNTIF(G59:G66,"&gt;0")+0.00000001)</f>
        <v>0</v>
      </c>
      <c r="I58" s="12"/>
      <c r="J58" s="36">
        <f>SUM(I59:I66)/(COUNTIF(I59:I66,"&gt;0")+0.00000001)</f>
        <v>0</v>
      </c>
      <c r="K58" s="12"/>
      <c r="L58" s="36">
        <f>SUM(K59:K66)/(COUNTIF(K59:K66,"&gt;0")+0.00000001)</f>
        <v>0</v>
      </c>
      <c r="M58" s="12"/>
      <c r="N58" s="36">
        <f>SUM(M59:M66)/(COUNTIF(M59:M66,"&gt;0")+0.00000001)</f>
        <v>0</v>
      </c>
      <c r="O58" s="13"/>
    </row>
    <row r="59" spans="1:15" ht="12.75" customHeight="1" x14ac:dyDescent="0.2">
      <c r="A59" s="93"/>
      <c r="B59" s="80" t="s">
        <v>157</v>
      </c>
      <c r="C59" s="13"/>
      <c r="D59" s="31"/>
      <c r="E59" s="13"/>
      <c r="F59" s="31"/>
      <c r="G59" s="13"/>
      <c r="H59" s="31"/>
      <c r="I59" s="13"/>
      <c r="J59" s="31"/>
      <c r="K59" s="13"/>
      <c r="L59" s="31"/>
      <c r="M59" s="13"/>
      <c r="N59" s="31"/>
      <c r="O59" s="13"/>
    </row>
    <row r="60" spans="1:15" ht="25.5" x14ac:dyDescent="0.2">
      <c r="A60" s="33"/>
      <c r="B60" s="80" t="s">
        <v>158</v>
      </c>
      <c r="C60" s="13"/>
      <c r="D60" s="31"/>
      <c r="E60" s="13"/>
      <c r="F60" s="31"/>
      <c r="G60" s="13"/>
      <c r="H60" s="31"/>
      <c r="I60" s="13"/>
      <c r="J60" s="31"/>
      <c r="K60" s="13"/>
      <c r="L60" s="31"/>
      <c r="M60" s="13"/>
      <c r="N60" s="31"/>
      <c r="O60" s="13"/>
    </row>
    <row r="61" spans="1:15" ht="27" customHeight="1" x14ac:dyDescent="0.2">
      <c r="A61" s="33"/>
      <c r="B61" s="80" t="s">
        <v>960</v>
      </c>
      <c r="C61" s="13"/>
      <c r="D61" s="31"/>
      <c r="E61" s="13"/>
      <c r="F61" s="31"/>
      <c r="G61" s="13"/>
      <c r="H61" s="31"/>
      <c r="I61" s="13"/>
      <c r="J61" s="31"/>
      <c r="K61" s="13"/>
      <c r="L61" s="31"/>
      <c r="M61" s="13"/>
      <c r="N61" s="31"/>
      <c r="O61" s="13"/>
    </row>
    <row r="62" spans="1:15" ht="25.5" x14ac:dyDescent="0.2">
      <c r="A62" s="93"/>
      <c r="B62" s="80" t="s">
        <v>961</v>
      </c>
      <c r="C62" s="13"/>
      <c r="D62" s="31"/>
      <c r="E62" s="13"/>
      <c r="F62" s="31"/>
      <c r="G62" s="13"/>
      <c r="H62" s="31"/>
      <c r="I62" s="13"/>
      <c r="J62" s="31"/>
      <c r="K62" s="13"/>
      <c r="L62" s="31"/>
      <c r="M62" s="13"/>
      <c r="N62" s="31"/>
      <c r="O62" s="13"/>
    </row>
    <row r="63" spans="1:15" x14ac:dyDescent="0.2">
      <c r="A63" s="33"/>
      <c r="B63" s="80" t="s">
        <v>159</v>
      </c>
      <c r="C63" s="13"/>
      <c r="D63" s="31"/>
      <c r="E63" s="13"/>
      <c r="F63" s="31"/>
      <c r="G63" s="13"/>
      <c r="H63" s="31"/>
      <c r="I63" s="13"/>
      <c r="J63" s="31"/>
      <c r="K63" s="13"/>
      <c r="L63" s="31"/>
      <c r="M63" s="13"/>
      <c r="N63" s="31"/>
      <c r="O63" s="13"/>
    </row>
    <row r="64" spans="1:15" x14ac:dyDescent="0.2">
      <c r="A64" s="33"/>
      <c r="B64" s="80" t="s">
        <v>160</v>
      </c>
      <c r="C64" s="13"/>
      <c r="D64" s="31"/>
      <c r="E64" s="13"/>
      <c r="F64" s="31"/>
      <c r="G64" s="13"/>
      <c r="H64" s="31"/>
      <c r="I64" s="13"/>
      <c r="J64" s="31"/>
      <c r="K64" s="13"/>
      <c r="L64" s="31"/>
      <c r="M64" s="13"/>
      <c r="N64" s="31"/>
      <c r="O64" s="13"/>
    </row>
    <row r="65" spans="1:15" ht="27" customHeight="1" x14ac:dyDescent="0.2">
      <c r="A65" s="33"/>
      <c r="B65" s="80" t="s">
        <v>161</v>
      </c>
      <c r="C65" s="13"/>
      <c r="D65" s="31"/>
      <c r="E65" s="13"/>
      <c r="F65" s="31"/>
      <c r="G65" s="13"/>
      <c r="H65" s="31"/>
      <c r="I65" s="13"/>
      <c r="J65" s="31"/>
      <c r="K65" s="13"/>
      <c r="L65" s="31"/>
      <c r="M65" s="13"/>
      <c r="N65" s="31"/>
      <c r="O65" s="13"/>
    </row>
    <row r="66" spans="1:15" x14ac:dyDescent="0.2">
      <c r="A66" s="33"/>
      <c r="B66" s="80" t="s">
        <v>162</v>
      </c>
      <c r="C66" s="13"/>
      <c r="D66" s="31"/>
      <c r="E66" s="13"/>
      <c r="F66" s="31"/>
      <c r="G66" s="13"/>
      <c r="H66" s="31"/>
      <c r="I66" s="13"/>
      <c r="J66" s="31"/>
      <c r="K66" s="13"/>
      <c r="L66" s="31"/>
      <c r="M66" s="13"/>
      <c r="N66" s="31"/>
      <c r="O66" s="13"/>
    </row>
    <row r="67" spans="1:15" x14ac:dyDescent="0.2">
      <c r="A67" s="33" t="s">
        <v>962</v>
      </c>
      <c r="B67" s="80"/>
      <c r="C67" s="12"/>
      <c r="D67" s="36">
        <f>SUM(C68:C70)/(COUNTIF(C68:C70,"&gt;0")+0.00000001)</f>
        <v>0</v>
      </c>
      <c r="E67" s="12"/>
      <c r="F67" s="36">
        <f>SUM(E68:E70)/(COUNTIF(E68:E70,"&gt;0")+0.00000001)</f>
        <v>0</v>
      </c>
      <c r="G67" s="12"/>
      <c r="H67" s="36">
        <f>SUM(G68:G70)/(COUNTIF(G68:G70,"&gt;0")+0.00000001)</f>
        <v>0</v>
      </c>
      <c r="I67" s="12"/>
      <c r="J67" s="36">
        <f>SUM(I68:I70)/(COUNTIF(I68:I70,"&gt;0")+0.00000001)</f>
        <v>0</v>
      </c>
      <c r="K67" s="12"/>
      <c r="L67" s="36">
        <f>SUM(K68:K70)/(COUNTIF(K68:K70,"&gt;0")+0.00000001)</f>
        <v>0</v>
      </c>
      <c r="M67" s="12"/>
      <c r="N67" s="36">
        <f>SUM(M68:M70)/(COUNTIF(M68:M70,"&gt;0")+0.00000001)</f>
        <v>0</v>
      </c>
      <c r="O67" s="13"/>
    </row>
    <row r="68" spans="1:15" ht="25.5" x14ac:dyDescent="0.2">
      <c r="A68" s="33"/>
      <c r="B68" s="80" t="s">
        <v>963</v>
      </c>
      <c r="C68" s="13"/>
      <c r="D68" s="31"/>
      <c r="E68" s="13"/>
      <c r="F68" s="31"/>
      <c r="G68" s="13"/>
      <c r="H68" s="31"/>
      <c r="I68" s="13"/>
      <c r="J68" s="31"/>
      <c r="K68" s="13"/>
      <c r="L68" s="31"/>
      <c r="M68" s="13"/>
      <c r="N68" s="31"/>
      <c r="O68" s="13"/>
    </row>
    <row r="69" spans="1:15" ht="12.75" customHeight="1" x14ac:dyDescent="0.2">
      <c r="A69" s="33"/>
      <c r="B69" s="80" t="s">
        <v>163</v>
      </c>
      <c r="C69" s="13"/>
      <c r="D69" s="31"/>
      <c r="E69" s="13"/>
      <c r="F69" s="31"/>
      <c r="G69" s="13"/>
      <c r="H69" s="31"/>
      <c r="I69" s="13"/>
      <c r="J69" s="31"/>
      <c r="K69" s="13"/>
      <c r="L69" s="31"/>
      <c r="M69" s="13"/>
      <c r="N69" s="31"/>
      <c r="O69" s="13"/>
    </row>
    <row r="70" spans="1:15" ht="25.5" x14ac:dyDescent="0.2">
      <c r="A70" s="93"/>
      <c r="B70" s="80" t="s">
        <v>964</v>
      </c>
      <c r="C70" s="13"/>
      <c r="D70" s="31"/>
      <c r="E70" s="13"/>
      <c r="F70" s="31"/>
      <c r="G70" s="13"/>
      <c r="H70" s="31"/>
      <c r="I70" s="13"/>
      <c r="J70" s="31"/>
      <c r="K70" s="13"/>
      <c r="L70" s="31"/>
      <c r="M70" s="13"/>
      <c r="N70" s="31"/>
      <c r="O70" s="13"/>
    </row>
    <row r="71" spans="1:15" x14ac:dyDescent="0.2">
      <c r="A71" s="33" t="s">
        <v>965</v>
      </c>
      <c r="B71" s="80"/>
      <c r="C71" s="12"/>
      <c r="D71" s="36">
        <f>SUM(C72:C78)/(COUNTIF(C72:C78,"&gt;0")+0.00000001)</f>
        <v>0</v>
      </c>
      <c r="E71" s="12"/>
      <c r="F71" s="36">
        <f>SUM(E72:E78)/(COUNTIF(E72:E78,"&gt;0")+0.00000001)</f>
        <v>0</v>
      </c>
      <c r="G71" s="12"/>
      <c r="H71" s="36">
        <f>SUM(G72:G78)/(COUNTIF(G72:G78,"&gt;0")+0.00000001)</f>
        <v>0</v>
      </c>
      <c r="I71" s="12"/>
      <c r="J71" s="36">
        <f>SUM(I72:I78)/(COUNTIF(I72:I78,"&gt;0")+0.00000001)</f>
        <v>0</v>
      </c>
      <c r="K71" s="12"/>
      <c r="L71" s="36">
        <f>SUM(K72:K78)/(COUNTIF(K72:K78,"&gt;0")+0.00000001)</f>
        <v>0</v>
      </c>
      <c r="M71" s="12"/>
      <c r="N71" s="36">
        <f>SUM(M72:M78)/(COUNTIF(M72:M78,"&gt;0")+0.00000001)</f>
        <v>0</v>
      </c>
      <c r="O71" s="13"/>
    </row>
    <row r="72" spans="1:15" ht="25.5" x14ac:dyDescent="0.2">
      <c r="A72" s="33"/>
      <c r="B72" s="80" t="s">
        <v>966</v>
      </c>
      <c r="C72" s="13"/>
      <c r="D72" s="31"/>
      <c r="E72" s="13"/>
      <c r="F72" s="31"/>
      <c r="G72" s="13"/>
      <c r="H72" s="31"/>
      <c r="I72" s="13"/>
      <c r="J72" s="31"/>
      <c r="K72" s="13"/>
      <c r="L72" s="31"/>
      <c r="M72" s="13"/>
      <c r="N72" s="31"/>
      <c r="O72" s="13"/>
    </row>
    <row r="73" spans="1:15" x14ac:dyDescent="0.2">
      <c r="A73" s="33"/>
      <c r="B73" s="80" t="s">
        <v>967</v>
      </c>
      <c r="C73" s="13"/>
      <c r="D73" s="31"/>
      <c r="E73" s="13"/>
      <c r="F73" s="31"/>
      <c r="G73" s="13"/>
      <c r="H73" s="31"/>
      <c r="I73" s="13"/>
      <c r="J73" s="31"/>
      <c r="K73" s="13"/>
      <c r="L73" s="31"/>
      <c r="M73" s="13"/>
      <c r="N73" s="31"/>
      <c r="O73" s="13"/>
    </row>
    <row r="74" spans="1:15" ht="25.5" x14ac:dyDescent="0.2">
      <c r="A74" s="33"/>
      <c r="B74" s="80" t="s">
        <v>968</v>
      </c>
      <c r="C74" s="13"/>
      <c r="D74" s="31"/>
      <c r="E74" s="13"/>
      <c r="F74" s="31"/>
      <c r="G74" s="13"/>
      <c r="H74" s="31"/>
      <c r="I74" s="13"/>
      <c r="J74" s="31"/>
      <c r="K74" s="13"/>
      <c r="L74" s="31"/>
      <c r="M74" s="13"/>
      <c r="N74" s="31"/>
      <c r="O74" s="13"/>
    </row>
    <row r="75" spans="1:15" ht="25.5" x14ac:dyDescent="0.2">
      <c r="A75" s="93"/>
      <c r="B75" s="80" t="s">
        <v>969</v>
      </c>
      <c r="C75" s="13"/>
      <c r="D75" s="31"/>
      <c r="E75" s="13"/>
      <c r="F75" s="31"/>
      <c r="G75" s="13"/>
      <c r="H75" s="31"/>
      <c r="I75" s="13"/>
      <c r="J75" s="31"/>
      <c r="K75" s="13"/>
      <c r="L75" s="31"/>
      <c r="M75" s="13"/>
      <c r="N75" s="31"/>
      <c r="O75" s="13"/>
    </row>
    <row r="76" spans="1:15" ht="25.5" x14ac:dyDescent="0.2">
      <c r="A76" s="33"/>
      <c r="B76" s="80" t="s">
        <v>970</v>
      </c>
      <c r="C76" s="13"/>
      <c r="D76" s="31"/>
      <c r="E76" s="13"/>
      <c r="F76" s="31"/>
      <c r="G76" s="13"/>
      <c r="H76" s="31"/>
      <c r="I76" s="13"/>
      <c r="J76" s="31"/>
      <c r="K76" s="13"/>
      <c r="L76" s="31"/>
      <c r="M76" s="13"/>
      <c r="N76" s="31"/>
      <c r="O76" s="13"/>
    </row>
    <row r="77" spans="1:15" ht="38.25" x14ac:dyDescent="0.2">
      <c r="A77" s="33"/>
      <c r="B77" s="80" t="s">
        <v>971</v>
      </c>
      <c r="C77" s="13"/>
      <c r="D77" s="31"/>
      <c r="E77" s="13"/>
      <c r="F77" s="31"/>
      <c r="G77" s="13"/>
      <c r="H77" s="31"/>
      <c r="I77" s="13"/>
      <c r="J77" s="31"/>
      <c r="K77" s="13"/>
      <c r="L77" s="31"/>
      <c r="M77" s="13"/>
      <c r="N77" s="31"/>
      <c r="O77" s="13"/>
    </row>
    <row r="78" spans="1:15" ht="27" customHeight="1" x14ac:dyDescent="0.2">
      <c r="A78" s="93"/>
      <c r="B78" s="80" t="s">
        <v>972</v>
      </c>
      <c r="C78" s="13"/>
      <c r="D78" s="31"/>
      <c r="E78" s="13"/>
      <c r="F78" s="31"/>
      <c r="G78" s="13"/>
      <c r="H78" s="31"/>
      <c r="I78" s="13"/>
      <c r="J78" s="31"/>
      <c r="K78" s="13"/>
      <c r="L78" s="31"/>
      <c r="M78" s="13"/>
      <c r="N78" s="31"/>
      <c r="O78" s="13"/>
    </row>
    <row r="79" spans="1:15" x14ac:dyDescent="0.2">
      <c r="A79" s="33" t="s">
        <v>62</v>
      </c>
      <c r="B79" s="80"/>
      <c r="C79" s="12"/>
      <c r="D79" s="36">
        <f>SUM(C80:C88)/(COUNTIF(C80:C88,"&gt;0")+0.00000001)</f>
        <v>0</v>
      </c>
      <c r="E79" s="12"/>
      <c r="F79" s="36">
        <f>SUM(E80:E88)/(COUNTIF(E80:E88,"&gt;0")+0.00000001)</f>
        <v>0</v>
      </c>
      <c r="G79" s="12"/>
      <c r="H79" s="36">
        <f>SUM(G80:G88)/(COUNTIF(G80:G88,"&gt;0")+0.00000001)</f>
        <v>0</v>
      </c>
      <c r="I79" s="12"/>
      <c r="J79" s="36">
        <f>SUM(I80:I88)/(COUNTIF(I80:I88,"&gt;0")+0.00000001)</f>
        <v>0</v>
      </c>
      <c r="K79" s="12"/>
      <c r="L79" s="36">
        <f>SUM(K80:K88)/(COUNTIF(K80:K88,"&gt;0")+0.00000001)</f>
        <v>0</v>
      </c>
      <c r="M79" s="12"/>
      <c r="N79" s="36">
        <f>SUM(M80:M88)/(COUNTIF(M80:M88,"&gt;0")+0.00000001)</f>
        <v>0</v>
      </c>
      <c r="O79" s="13"/>
    </row>
    <row r="80" spans="1:15" ht="25.5" x14ac:dyDescent="0.2">
      <c r="A80" s="33"/>
      <c r="B80" s="80" t="s">
        <v>164</v>
      </c>
      <c r="C80" s="13"/>
      <c r="D80" s="31"/>
      <c r="E80" s="13"/>
      <c r="F80" s="31"/>
      <c r="G80" s="13"/>
      <c r="H80" s="31"/>
      <c r="I80" s="13"/>
      <c r="J80" s="31"/>
      <c r="K80" s="13"/>
      <c r="L80" s="31"/>
      <c r="M80" s="13"/>
      <c r="N80" s="31"/>
      <c r="O80" s="13"/>
    </row>
    <row r="81" spans="1:15" ht="25.5" x14ac:dyDescent="0.2">
      <c r="A81" s="33"/>
      <c r="B81" s="80" t="s">
        <v>165</v>
      </c>
      <c r="C81" s="13"/>
      <c r="D81" s="31"/>
      <c r="E81" s="13"/>
      <c r="F81" s="31"/>
      <c r="G81" s="13"/>
      <c r="H81" s="31"/>
      <c r="I81" s="13"/>
      <c r="J81" s="31"/>
      <c r="K81" s="13"/>
      <c r="L81" s="31"/>
      <c r="M81" s="13"/>
      <c r="N81" s="31"/>
      <c r="O81" s="13"/>
    </row>
    <row r="82" spans="1:15" ht="25.5" x14ac:dyDescent="0.2">
      <c r="A82" s="33"/>
      <c r="B82" s="80" t="s">
        <v>973</v>
      </c>
      <c r="C82" s="13"/>
      <c r="D82" s="31"/>
      <c r="E82" s="13"/>
      <c r="F82" s="31"/>
      <c r="G82" s="13"/>
      <c r="H82" s="31"/>
      <c r="I82" s="13"/>
      <c r="J82" s="31"/>
      <c r="K82" s="13"/>
      <c r="L82" s="31"/>
      <c r="M82" s="13"/>
      <c r="N82" s="31"/>
      <c r="O82" s="13"/>
    </row>
    <row r="83" spans="1:15" ht="25.5" x14ac:dyDescent="0.2">
      <c r="A83" s="33"/>
      <c r="B83" s="80" t="s">
        <v>166</v>
      </c>
      <c r="C83" s="13"/>
      <c r="D83" s="31"/>
      <c r="E83" s="13"/>
      <c r="F83" s="31"/>
      <c r="G83" s="13"/>
      <c r="H83" s="31"/>
      <c r="I83" s="13"/>
      <c r="J83" s="31"/>
      <c r="K83" s="13"/>
      <c r="L83" s="31"/>
      <c r="M83" s="13"/>
      <c r="N83" s="31"/>
      <c r="O83" s="13"/>
    </row>
    <row r="84" spans="1:15" ht="25.5" x14ac:dyDescent="0.2">
      <c r="A84" s="33"/>
      <c r="B84" s="80" t="s">
        <v>167</v>
      </c>
      <c r="C84" s="13"/>
      <c r="D84" s="31"/>
      <c r="E84" s="13"/>
      <c r="F84" s="31"/>
      <c r="G84" s="13"/>
      <c r="H84" s="31"/>
      <c r="I84" s="13"/>
      <c r="J84" s="31"/>
      <c r="K84" s="13"/>
      <c r="L84" s="31"/>
      <c r="M84" s="13"/>
      <c r="N84" s="31"/>
      <c r="O84" s="13"/>
    </row>
    <row r="85" spans="1:15" ht="25.5" x14ac:dyDescent="0.2">
      <c r="A85" s="33"/>
      <c r="B85" s="80" t="s">
        <v>168</v>
      </c>
      <c r="C85" s="13"/>
      <c r="D85" s="31"/>
      <c r="E85" s="13"/>
      <c r="F85" s="31"/>
      <c r="G85" s="13"/>
      <c r="H85" s="31"/>
      <c r="I85" s="13"/>
      <c r="J85" s="31"/>
      <c r="K85" s="13"/>
      <c r="L85" s="31"/>
      <c r="M85" s="13"/>
      <c r="N85" s="31"/>
      <c r="O85" s="13"/>
    </row>
    <row r="86" spans="1:15" ht="38.25" x14ac:dyDescent="0.2">
      <c r="A86" s="33"/>
      <c r="B86" s="80" t="s">
        <v>169</v>
      </c>
      <c r="C86" s="13"/>
      <c r="D86" s="31"/>
      <c r="E86" s="13"/>
      <c r="F86" s="31"/>
      <c r="G86" s="13"/>
      <c r="H86" s="31"/>
      <c r="I86" s="13"/>
      <c r="J86" s="31"/>
      <c r="K86" s="13"/>
      <c r="L86" s="31"/>
      <c r="M86" s="13"/>
      <c r="N86" s="31"/>
      <c r="O86" s="13"/>
    </row>
    <row r="87" spans="1:15" x14ac:dyDescent="0.2">
      <c r="A87" s="33"/>
      <c r="B87" s="80" t="s">
        <v>170</v>
      </c>
      <c r="C87" s="13"/>
      <c r="D87" s="31"/>
      <c r="E87" s="13"/>
      <c r="F87" s="31"/>
      <c r="G87" s="13"/>
      <c r="H87" s="31"/>
      <c r="I87" s="13"/>
      <c r="J87" s="31"/>
      <c r="K87" s="13"/>
      <c r="L87" s="31"/>
      <c r="M87" s="13"/>
      <c r="N87" s="31"/>
      <c r="O87" s="13"/>
    </row>
    <row r="88" spans="1:15" ht="25.5" x14ac:dyDescent="0.2">
      <c r="A88" s="93"/>
      <c r="B88" s="80" t="s">
        <v>974</v>
      </c>
      <c r="C88" s="13"/>
      <c r="D88" s="31"/>
      <c r="E88" s="13"/>
      <c r="F88" s="31"/>
      <c r="G88" s="13"/>
      <c r="H88" s="31"/>
      <c r="I88" s="13"/>
      <c r="J88" s="31"/>
      <c r="K88" s="13"/>
      <c r="L88" s="31"/>
      <c r="M88" s="13"/>
      <c r="N88" s="31"/>
    </row>
    <row r="89" spans="1:15" x14ac:dyDescent="0.2">
      <c r="A89" s="32"/>
      <c r="B89" s="48" t="s">
        <v>49</v>
      </c>
      <c r="C89" s="20"/>
      <c r="D89" s="36">
        <f>D52+D58+D67+D71+D79</f>
        <v>0</v>
      </c>
      <c r="E89" s="20"/>
      <c r="F89" s="36">
        <f>F52+F58+F67+F71+F79</f>
        <v>0</v>
      </c>
      <c r="G89" s="20"/>
      <c r="H89" s="36">
        <f>H52+H58+H67+H71+H79</f>
        <v>0</v>
      </c>
      <c r="I89" s="20"/>
      <c r="J89" s="36">
        <f>J52+J58+J67+J71+J79</f>
        <v>0</v>
      </c>
      <c r="K89" s="20"/>
      <c r="L89" s="36">
        <f>L52+L58+L67+L71+L79</f>
        <v>0</v>
      </c>
      <c r="M89" s="20"/>
      <c r="N89" s="36">
        <f>N52+N58+N67+N71+N79</f>
        <v>0</v>
      </c>
    </row>
    <row r="90" spans="1:15" x14ac:dyDescent="0.2">
      <c r="A90" s="32"/>
      <c r="B90" s="48" t="s">
        <v>50</v>
      </c>
      <c r="C90" s="20"/>
      <c r="D90" s="36">
        <f>D89/(COUNTIF(D52:D79,"&gt;0")+0.00000001)</f>
        <v>0</v>
      </c>
      <c r="E90" s="20"/>
      <c r="F90" s="36">
        <f>F89/(COUNTIF(F52:F79,"&gt;0")+0.00000001)</f>
        <v>0</v>
      </c>
      <c r="G90" s="20"/>
      <c r="H90" s="36">
        <f>H89/(COUNTIF(H52:H79,"&gt;0")+0.00000001)</f>
        <v>0</v>
      </c>
      <c r="I90" s="20"/>
      <c r="J90" s="36">
        <f>J89/(COUNTIF(J52:J79,"&gt;0")+0.00000001)</f>
        <v>0</v>
      </c>
      <c r="K90" s="20"/>
      <c r="L90" s="36">
        <f>L89/(COUNTIF(L52:L79,"&gt;0")+0.00000001)</f>
        <v>0</v>
      </c>
      <c r="M90" s="20"/>
      <c r="N90" s="36">
        <f>N89/(COUNTIF(N52:N79,"&gt;0")+0.00000001)</f>
        <v>0</v>
      </c>
    </row>
    <row r="91" spans="1:15" x14ac:dyDescent="0.2">
      <c r="A91" s="32"/>
      <c r="B91" s="48" t="s">
        <v>51</v>
      </c>
      <c r="C91" s="20"/>
      <c r="D91" s="36">
        <f>D90/5*100</f>
        <v>0</v>
      </c>
      <c r="E91" s="20"/>
      <c r="F91" s="36">
        <f>F90/5*100</f>
        <v>0</v>
      </c>
      <c r="G91" s="20"/>
      <c r="H91" s="36">
        <f>H90/5*100</f>
        <v>0</v>
      </c>
      <c r="I91" s="20"/>
      <c r="J91" s="36">
        <f>J90/5*100</f>
        <v>0</v>
      </c>
      <c r="K91" s="20"/>
      <c r="L91" s="36">
        <f>L90/5*100</f>
        <v>0</v>
      </c>
      <c r="M91" s="20"/>
      <c r="N91" s="36">
        <f>N90/5*100</f>
        <v>0</v>
      </c>
    </row>
    <row r="92" spans="1:15" x14ac:dyDescent="0.2">
      <c r="A92" s="45" t="s">
        <v>41</v>
      </c>
      <c r="B92" s="41"/>
      <c r="C92" s="32"/>
      <c r="D92" s="32"/>
      <c r="E92" s="32"/>
      <c r="F92" s="32"/>
      <c r="G92" s="32"/>
      <c r="H92" s="32"/>
      <c r="I92" s="32"/>
      <c r="J92" s="32"/>
      <c r="K92" s="32"/>
      <c r="L92" s="32"/>
      <c r="M92" s="32"/>
      <c r="N92" s="32"/>
    </row>
    <row r="93" spans="1:15" x14ac:dyDescent="0.2">
      <c r="A93" s="32" t="s">
        <v>71</v>
      </c>
      <c r="B93" s="41"/>
      <c r="C93" s="32"/>
      <c r="D93" s="32"/>
      <c r="E93" s="32"/>
      <c r="F93" s="32"/>
      <c r="G93" s="32"/>
      <c r="H93" s="32"/>
      <c r="I93" s="32"/>
      <c r="J93" s="32"/>
      <c r="K93" s="32"/>
      <c r="L93" s="32"/>
      <c r="M93" s="32"/>
      <c r="N93" s="32"/>
    </row>
    <row r="94" spans="1:15" x14ac:dyDescent="0.2">
      <c r="A94" s="32" t="s">
        <v>42</v>
      </c>
      <c r="B94" s="41"/>
      <c r="C94" s="32"/>
      <c r="D94" s="32"/>
      <c r="E94" s="32"/>
      <c r="F94" s="32"/>
      <c r="G94" s="32"/>
      <c r="H94" s="32"/>
      <c r="I94" s="32"/>
      <c r="J94" s="32"/>
      <c r="K94" s="32"/>
      <c r="L94" s="32"/>
      <c r="M94" s="32"/>
      <c r="N94" s="32"/>
    </row>
    <row r="95" spans="1:15" x14ac:dyDescent="0.2">
      <c r="A95" s="32" t="s">
        <v>43</v>
      </c>
      <c r="B95" s="41"/>
      <c r="C95" s="32"/>
      <c r="D95" s="32"/>
      <c r="E95" s="32"/>
      <c r="F95" s="32"/>
      <c r="G95" s="32"/>
      <c r="H95" s="32"/>
      <c r="I95" s="32"/>
      <c r="J95" s="32"/>
      <c r="K95" s="32"/>
      <c r="L95" s="32"/>
      <c r="M95" s="32"/>
      <c r="N95" s="32"/>
    </row>
    <row r="96" spans="1:15" x14ac:dyDescent="0.2">
      <c r="A96" s="32" t="s">
        <v>44</v>
      </c>
      <c r="B96" s="41"/>
      <c r="C96" s="32"/>
      <c r="D96" s="32"/>
      <c r="E96" s="32"/>
      <c r="F96" s="32"/>
      <c r="G96" s="32"/>
      <c r="H96" s="32"/>
      <c r="I96" s="32"/>
      <c r="J96" s="32"/>
      <c r="K96" s="32"/>
      <c r="L96" s="32"/>
      <c r="M96" s="32"/>
      <c r="N96" s="32"/>
    </row>
    <row r="97" spans="1:14" x14ac:dyDescent="0.2">
      <c r="A97" s="32" t="s">
        <v>45</v>
      </c>
      <c r="B97" s="41"/>
      <c r="C97" s="32"/>
      <c r="D97" s="32"/>
      <c r="E97" s="32"/>
      <c r="F97" s="32"/>
      <c r="G97" s="32"/>
      <c r="H97" s="32"/>
      <c r="I97" s="32"/>
      <c r="J97" s="32"/>
      <c r="K97" s="32"/>
      <c r="L97" s="32"/>
      <c r="M97" s="32"/>
      <c r="N97" s="32"/>
    </row>
    <row r="98" spans="1:14" x14ac:dyDescent="0.2">
      <c r="A98" s="32" t="s">
        <v>46</v>
      </c>
      <c r="B98" s="41"/>
      <c r="C98" s="32"/>
      <c r="D98" s="32"/>
      <c r="E98" s="32"/>
      <c r="F98" s="32"/>
      <c r="G98" s="32"/>
      <c r="H98" s="32"/>
      <c r="I98" s="32"/>
      <c r="J98" s="32"/>
      <c r="K98" s="32"/>
      <c r="L98" s="32"/>
      <c r="M98" s="32"/>
      <c r="N98" s="32"/>
    </row>
    <row r="99" spans="1:14" x14ac:dyDescent="0.2">
      <c r="C99" s="15"/>
      <c r="E99" s="15"/>
      <c r="G99" s="15"/>
      <c r="I99" s="15"/>
      <c r="K99" s="15"/>
      <c r="M99" s="15"/>
    </row>
    <row r="100" spans="1:14" x14ac:dyDescent="0.2">
      <c r="C100" s="15"/>
      <c r="E100" s="15"/>
      <c r="G100" s="15"/>
      <c r="I100" s="15"/>
      <c r="K100" s="15"/>
      <c r="M100" s="15"/>
    </row>
    <row r="101" spans="1:14" x14ac:dyDescent="0.2">
      <c r="C101" s="15"/>
      <c r="E101" s="15"/>
      <c r="G101" s="15"/>
      <c r="I101" s="15"/>
      <c r="K101" s="15"/>
      <c r="M101" s="15"/>
    </row>
    <row r="102" spans="1:14" x14ac:dyDescent="0.2">
      <c r="C102" s="15"/>
      <c r="E102" s="15"/>
      <c r="G102" s="15"/>
      <c r="I102" s="15"/>
      <c r="K102" s="15"/>
      <c r="M102" s="15"/>
    </row>
    <row r="103" spans="1:14" x14ac:dyDescent="0.2">
      <c r="C103" s="15"/>
      <c r="E103" s="15"/>
      <c r="G103" s="15"/>
      <c r="I103" s="15"/>
      <c r="K103" s="15"/>
      <c r="M103" s="15"/>
    </row>
    <row r="104" spans="1:14" x14ac:dyDescent="0.2">
      <c r="C104" s="15"/>
      <c r="E104" s="15"/>
      <c r="G104" s="15"/>
      <c r="I104" s="15"/>
      <c r="K104" s="15"/>
      <c r="M104" s="15"/>
    </row>
    <row r="105" spans="1:14" x14ac:dyDescent="0.2">
      <c r="C105" s="15"/>
      <c r="E105" s="15"/>
      <c r="G105" s="15"/>
      <c r="I105" s="15"/>
      <c r="K105" s="15"/>
      <c r="M105" s="15"/>
    </row>
    <row r="106" spans="1:14" x14ac:dyDescent="0.2">
      <c r="C106" s="15"/>
      <c r="E106" s="15"/>
      <c r="G106" s="15"/>
      <c r="I106" s="15"/>
      <c r="K106" s="15"/>
      <c r="M106" s="15"/>
    </row>
    <row r="107" spans="1:14" x14ac:dyDescent="0.2">
      <c r="C107" s="15"/>
      <c r="E107" s="15"/>
      <c r="G107" s="15"/>
      <c r="I107" s="15"/>
      <c r="K107" s="15"/>
      <c r="M107" s="15"/>
    </row>
    <row r="108" spans="1:14" x14ac:dyDescent="0.2">
      <c r="C108" s="15"/>
      <c r="E108" s="15"/>
      <c r="G108" s="15"/>
      <c r="I108" s="15"/>
      <c r="K108" s="15"/>
      <c r="M108" s="15"/>
    </row>
    <row r="109" spans="1:14" x14ac:dyDescent="0.2">
      <c r="C109" s="15"/>
      <c r="E109" s="15"/>
      <c r="G109" s="15"/>
      <c r="I109" s="15"/>
      <c r="K109" s="15"/>
      <c r="M109" s="15"/>
    </row>
    <row r="110" spans="1:14" x14ac:dyDescent="0.2">
      <c r="C110" s="15"/>
      <c r="E110" s="15"/>
      <c r="G110" s="15"/>
      <c r="I110" s="15"/>
      <c r="K110" s="15"/>
      <c r="M110" s="15"/>
    </row>
    <row r="111" spans="1:14" x14ac:dyDescent="0.2">
      <c r="C111" s="15"/>
      <c r="E111" s="15"/>
      <c r="G111" s="15"/>
      <c r="I111" s="15"/>
      <c r="K111" s="15"/>
      <c r="M111" s="15"/>
    </row>
    <row r="112" spans="1:14" x14ac:dyDescent="0.2">
      <c r="C112" s="15"/>
      <c r="E112" s="15"/>
      <c r="G112" s="15"/>
      <c r="I112" s="15"/>
      <c r="K112" s="15"/>
      <c r="M112" s="15"/>
    </row>
    <row r="113" spans="3:13" x14ac:dyDescent="0.2">
      <c r="C113" s="15"/>
      <c r="E113" s="15"/>
      <c r="G113" s="15"/>
      <c r="I113" s="15"/>
      <c r="K113" s="15"/>
      <c r="M113" s="15"/>
    </row>
    <row r="114" spans="3:13" x14ac:dyDescent="0.2">
      <c r="C114" s="15"/>
      <c r="E114" s="15"/>
      <c r="G114" s="15"/>
      <c r="I114" s="15"/>
      <c r="K114" s="15"/>
      <c r="M114" s="15"/>
    </row>
    <row r="115" spans="3:13" x14ac:dyDescent="0.2">
      <c r="C115" s="15"/>
      <c r="E115" s="15"/>
      <c r="G115" s="15"/>
      <c r="I115" s="15"/>
      <c r="K115" s="15"/>
      <c r="M115" s="15"/>
    </row>
    <row r="116" spans="3:13" x14ac:dyDescent="0.2">
      <c r="C116" s="15"/>
      <c r="E116" s="15"/>
      <c r="G116" s="15"/>
      <c r="I116" s="15"/>
      <c r="K116" s="15"/>
      <c r="M116" s="15"/>
    </row>
    <row r="117" spans="3:13" x14ac:dyDescent="0.2">
      <c r="C117" s="15"/>
      <c r="E117" s="15"/>
      <c r="G117" s="15"/>
      <c r="I117" s="15"/>
      <c r="K117" s="15"/>
      <c r="M117" s="15"/>
    </row>
    <row r="118" spans="3:13" x14ac:dyDescent="0.2">
      <c r="C118" s="15"/>
      <c r="E118" s="15"/>
      <c r="G118" s="15"/>
      <c r="I118" s="15"/>
      <c r="K118" s="15"/>
      <c r="M118" s="15"/>
    </row>
    <row r="119" spans="3:13" x14ac:dyDescent="0.2">
      <c r="C119" s="15"/>
      <c r="E119" s="15"/>
      <c r="G119" s="15"/>
      <c r="I119" s="15"/>
      <c r="K119" s="15"/>
      <c r="M119" s="15"/>
    </row>
    <row r="120" spans="3:13" x14ac:dyDescent="0.2">
      <c r="C120" s="15"/>
      <c r="E120" s="15"/>
      <c r="G120" s="15"/>
      <c r="I120" s="15"/>
      <c r="K120" s="15"/>
      <c r="M120" s="15"/>
    </row>
    <row r="121" spans="3:13" x14ac:dyDescent="0.2">
      <c r="C121" s="15"/>
      <c r="E121" s="15"/>
      <c r="G121" s="15"/>
      <c r="I121" s="15"/>
      <c r="K121" s="15"/>
      <c r="M121" s="15"/>
    </row>
    <row r="122" spans="3:13" x14ac:dyDescent="0.2">
      <c r="C122" s="15"/>
      <c r="E122" s="15"/>
      <c r="G122" s="15"/>
      <c r="I122" s="15"/>
      <c r="K122" s="15"/>
      <c r="M122" s="15"/>
    </row>
    <row r="123" spans="3:13" x14ac:dyDescent="0.2">
      <c r="C123" s="15"/>
      <c r="E123" s="15"/>
      <c r="G123" s="15"/>
      <c r="I123" s="15"/>
      <c r="K123" s="15"/>
      <c r="M123" s="15"/>
    </row>
    <row r="124" spans="3:13" x14ac:dyDescent="0.2">
      <c r="C124" s="15"/>
      <c r="E124" s="15"/>
      <c r="G124" s="15"/>
      <c r="I124" s="15"/>
      <c r="K124" s="15"/>
      <c r="M124" s="15"/>
    </row>
    <row r="125" spans="3:13" x14ac:dyDescent="0.2">
      <c r="C125" s="15"/>
      <c r="E125" s="15"/>
      <c r="G125" s="15"/>
      <c r="I125" s="15"/>
      <c r="K125" s="15"/>
      <c r="M125" s="15"/>
    </row>
    <row r="126" spans="3:13" x14ac:dyDescent="0.2">
      <c r="C126" s="15"/>
      <c r="E126" s="15"/>
      <c r="G126" s="15"/>
      <c r="I126" s="15"/>
      <c r="K126" s="15"/>
      <c r="M126" s="15"/>
    </row>
    <row r="127" spans="3:13" x14ac:dyDescent="0.2">
      <c r="C127" s="15"/>
      <c r="E127" s="15"/>
      <c r="G127" s="15"/>
      <c r="I127" s="15"/>
      <c r="K127" s="15"/>
      <c r="M127" s="15"/>
    </row>
    <row r="128" spans="3:13" x14ac:dyDescent="0.2">
      <c r="C128" s="15"/>
      <c r="E128" s="15"/>
      <c r="G128" s="15"/>
      <c r="I128" s="15"/>
      <c r="K128" s="15"/>
      <c r="M128" s="15"/>
    </row>
    <row r="129" spans="3:13" x14ac:dyDescent="0.2">
      <c r="C129" s="15"/>
      <c r="E129" s="15"/>
      <c r="G129" s="15"/>
      <c r="I129" s="15"/>
      <c r="K129" s="15"/>
      <c r="M129" s="15"/>
    </row>
    <row r="130" spans="3:13" x14ac:dyDescent="0.2">
      <c r="C130" s="15"/>
      <c r="E130" s="15"/>
      <c r="G130" s="15"/>
      <c r="I130" s="15"/>
      <c r="K130" s="15"/>
      <c r="M130" s="15"/>
    </row>
    <row r="131" spans="3:13" x14ac:dyDescent="0.2">
      <c r="C131" s="15"/>
      <c r="E131" s="15"/>
      <c r="G131" s="15"/>
      <c r="I131" s="15"/>
      <c r="K131" s="15"/>
      <c r="M131" s="15"/>
    </row>
    <row r="132" spans="3:13" x14ac:dyDescent="0.2">
      <c r="C132" s="15"/>
      <c r="E132" s="15"/>
      <c r="G132" s="15"/>
      <c r="I132" s="15"/>
      <c r="K132" s="15"/>
      <c r="M132" s="15"/>
    </row>
    <row r="133" spans="3:13" x14ac:dyDescent="0.2">
      <c r="C133" s="15"/>
      <c r="E133" s="15"/>
      <c r="G133" s="15"/>
      <c r="I133" s="15"/>
      <c r="K133" s="15"/>
      <c r="M133" s="15"/>
    </row>
    <row r="134" spans="3:13" x14ac:dyDescent="0.2">
      <c r="C134" s="15"/>
      <c r="E134" s="15"/>
      <c r="G134" s="15"/>
      <c r="I134" s="15"/>
      <c r="K134" s="15"/>
      <c r="M134" s="15"/>
    </row>
    <row r="135" spans="3:13" x14ac:dyDescent="0.2">
      <c r="C135" s="15"/>
      <c r="E135" s="15"/>
      <c r="G135" s="15"/>
      <c r="I135" s="15"/>
      <c r="K135" s="15"/>
      <c r="M135" s="15"/>
    </row>
    <row r="136" spans="3:13" x14ac:dyDescent="0.2">
      <c r="C136" s="15"/>
      <c r="E136" s="15"/>
      <c r="G136" s="15"/>
      <c r="I136" s="15"/>
      <c r="K136" s="15"/>
      <c r="M136" s="15"/>
    </row>
    <row r="137" spans="3:13" x14ac:dyDescent="0.2">
      <c r="C137" s="15"/>
      <c r="E137" s="15"/>
      <c r="G137" s="15"/>
      <c r="I137" s="15"/>
      <c r="K137" s="15"/>
      <c r="M137" s="15"/>
    </row>
    <row r="138" spans="3:13" x14ac:dyDescent="0.2">
      <c r="C138" s="15"/>
      <c r="E138" s="15"/>
      <c r="G138" s="15"/>
      <c r="I138" s="15"/>
      <c r="K138" s="15"/>
      <c r="M138" s="15"/>
    </row>
    <row r="139" spans="3:13" x14ac:dyDescent="0.2">
      <c r="C139" s="15"/>
      <c r="E139" s="15"/>
      <c r="G139" s="15"/>
      <c r="I139" s="15"/>
      <c r="K139" s="15"/>
      <c r="M139" s="15"/>
    </row>
    <row r="140" spans="3:13" x14ac:dyDescent="0.2">
      <c r="C140" s="15"/>
      <c r="E140" s="15"/>
      <c r="G140" s="15"/>
      <c r="I140" s="15"/>
      <c r="K140" s="15"/>
      <c r="M140" s="15"/>
    </row>
    <row r="141" spans="3:13" x14ac:dyDescent="0.2">
      <c r="C141" s="15"/>
      <c r="E141" s="15"/>
      <c r="G141" s="15"/>
      <c r="I141" s="15"/>
      <c r="K141" s="15"/>
      <c r="M141" s="15"/>
    </row>
    <row r="142" spans="3:13" x14ac:dyDescent="0.2">
      <c r="C142" s="15"/>
      <c r="E142" s="15"/>
      <c r="G142" s="15"/>
      <c r="I142" s="15"/>
      <c r="K142" s="15"/>
      <c r="M142" s="15"/>
    </row>
    <row r="143" spans="3:13" x14ac:dyDescent="0.2">
      <c r="C143" s="15"/>
      <c r="E143" s="15"/>
      <c r="G143" s="15"/>
      <c r="I143" s="15"/>
      <c r="K143" s="15"/>
      <c r="M143" s="15"/>
    </row>
    <row r="144" spans="3:13" x14ac:dyDescent="0.2">
      <c r="C144" s="15"/>
      <c r="E144" s="15"/>
      <c r="G144" s="15"/>
      <c r="I144" s="15"/>
      <c r="K144" s="15"/>
      <c r="M144" s="15"/>
    </row>
    <row r="145" spans="3:13" x14ac:dyDescent="0.2">
      <c r="C145" s="15"/>
      <c r="E145" s="15"/>
      <c r="G145" s="15"/>
      <c r="I145" s="15"/>
      <c r="K145" s="15"/>
      <c r="M145" s="15"/>
    </row>
    <row r="146" spans="3:13" x14ac:dyDescent="0.2">
      <c r="C146" s="15"/>
      <c r="E146" s="15"/>
      <c r="G146" s="15"/>
      <c r="I146" s="15"/>
      <c r="K146" s="15"/>
      <c r="M146" s="15"/>
    </row>
    <row r="147" spans="3:13" x14ac:dyDescent="0.2">
      <c r="C147" s="15"/>
      <c r="E147" s="15"/>
      <c r="G147" s="15"/>
      <c r="I147" s="15"/>
      <c r="K147" s="15"/>
      <c r="M147" s="15"/>
    </row>
    <row r="148" spans="3:13" x14ac:dyDescent="0.2">
      <c r="C148" s="15"/>
      <c r="E148" s="15"/>
      <c r="G148" s="15"/>
      <c r="I148" s="15"/>
      <c r="K148" s="15"/>
      <c r="M148" s="15"/>
    </row>
    <row r="149" spans="3:13" x14ac:dyDescent="0.2">
      <c r="C149" s="15"/>
      <c r="E149" s="15"/>
      <c r="G149" s="15"/>
      <c r="I149" s="15"/>
      <c r="K149" s="15"/>
      <c r="M149" s="15"/>
    </row>
    <row r="150" spans="3:13" x14ac:dyDescent="0.2">
      <c r="C150" s="15"/>
      <c r="E150" s="15"/>
      <c r="G150" s="15"/>
      <c r="I150" s="15"/>
      <c r="K150" s="15"/>
      <c r="M150" s="15"/>
    </row>
    <row r="151" spans="3:13" x14ac:dyDescent="0.2">
      <c r="C151" s="15"/>
      <c r="E151" s="15"/>
      <c r="G151" s="15"/>
      <c r="I151" s="15"/>
      <c r="K151" s="15"/>
      <c r="M151" s="15"/>
    </row>
    <row r="152" spans="3:13" x14ac:dyDescent="0.2">
      <c r="C152" s="15"/>
      <c r="E152" s="15"/>
      <c r="G152" s="15"/>
      <c r="I152" s="15"/>
      <c r="K152" s="15"/>
      <c r="M152" s="15"/>
    </row>
    <row r="153" spans="3:13" x14ac:dyDescent="0.2">
      <c r="C153" s="15"/>
      <c r="E153" s="15"/>
      <c r="G153" s="15"/>
      <c r="I153" s="15"/>
      <c r="K153" s="15"/>
      <c r="M153" s="15"/>
    </row>
    <row r="154" spans="3:13" x14ac:dyDescent="0.2">
      <c r="C154" s="15"/>
      <c r="E154" s="15"/>
      <c r="G154" s="15"/>
      <c r="I154" s="15"/>
      <c r="K154" s="15"/>
      <c r="M154" s="15"/>
    </row>
    <row r="155" spans="3:13" x14ac:dyDescent="0.2">
      <c r="C155" s="15"/>
      <c r="E155" s="15"/>
      <c r="G155" s="15"/>
      <c r="I155" s="15"/>
      <c r="K155" s="15"/>
      <c r="M155" s="15"/>
    </row>
    <row r="156" spans="3:13" x14ac:dyDescent="0.2">
      <c r="C156" s="15"/>
      <c r="E156" s="15"/>
      <c r="G156" s="15"/>
      <c r="I156" s="15"/>
      <c r="K156" s="15"/>
      <c r="M156" s="15"/>
    </row>
    <row r="157" spans="3:13" x14ac:dyDescent="0.2">
      <c r="C157" s="15"/>
      <c r="E157" s="15"/>
      <c r="G157" s="15"/>
      <c r="I157" s="15"/>
      <c r="K157" s="15"/>
      <c r="M157" s="15"/>
    </row>
  </sheetData>
  <sheetProtection password="DD16" sheet="1" objects="1" scenarios="1"/>
  <mergeCells count="12">
    <mergeCell ref="M1:N1"/>
    <mergeCell ref="C50:D50"/>
    <mergeCell ref="E50:F50"/>
    <mergeCell ref="G50:H50"/>
    <mergeCell ref="I50:J50"/>
    <mergeCell ref="K50:L50"/>
    <mergeCell ref="M50:N50"/>
    <mergeCell ref="C1:D1"/>
    <mergeCell ref="E1:F1"/>
    <mergeCell ref="G1:H1"/>
    <mergeCell ref="I1:J1"/>
    <mergeCell ref="K1:L1"/>
  </mergeCells>
  <phoneticPr fontId="0" type="noConversion"/>
  <dataValidations count="1">
    <dataValidation type="decimal" allowBlank="1" showInputMessage="1" showErrorMessage="1" sqref="E53:E88 C53:C88 M53:M88 K53:K88 I53:I88 G53:G88 C4:C39 M4:M39 K4:K39 I4:I39 G4:G39 E4:E39" xr:uid="{00000000-0002-0000-0E00-000000000000}">
      <formula1>0</formula1>
      <formula2>5</formula2>
    </dataValidation>
  </dataValidation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O154"/>
  <sheetViews>
    <sheetView workbookViewId="0">
      <selection activeCell="C4" sqref="C4"/>
    </sheetView>
  </sheetViews>
  <sheetFormatPr defaultColWidth="9.140625" defaultRowHeight="12.75" x14ac:dyDescent="0.2"/>
  <cols>
    <col min="1" max="1" width="18.7109375" style="3" customWidth="1"/>
    <col min="2" max="2" width="41.7109375" style="28" customWidth="1"/>
    <col min="3" max="14" width="5.7109375" style="3" customWidth="1"/>
    <col min="15" max="15" width="174" style="15" customWidth="1"/>
    <col min="16" max="16384" width="9.140625" style="3"/>
  </cols>
  <sheetData>
    <row r="1" spans="1:15" x14ac:dyDescent="0.2">
      <c r="A1" s="44" t="s">
        <v>100</v>
      </c>
      <c r="B1" s="80"/>
      <c r="C1" s="118" t="str">
        <f>Front!B1</f>
        <v>Date</v>
      </c>
      <c r="D1" s="119"/>
      <c r="E1" s="118" t="str">
        <f>Front!C1</f>
        <v>Date</v>
      </c>
      <c r="F1" s="119"/>
      <c r="G1" s="118" t="str">
        <f>Front!D1</f>
        <v>Date</v>
      </c>
      <c r="H1" s="119"/>
      <c r="I1" s="118" t="str">
        <f>Front!E1</f>
        <v>Date</v>
      </c>
      <c r="J1" s="119"/>
      <c r="K1" s="118" t="str">
        <f>Front!F1</f>
        <v>Date</v>
      </c>
      <c r="L1" s="119"/>
      <c r="M1" s="118" t="str">
        <f>Front!G1</f>
        <v>Date</v>
      </c>
      <c r="N1" s="119"/>
      <c r="O1" s="17" t="s">
        <v>67</v>
      </c>
    </row>
    <row r="2" spans="1:15" ht="27" customHeight="1" x14ac:dyDescent="0.2">
      <c r="A2" s="33"/>
      <c r="B2" s="80"/>
      <c r="C2" s="47" t="s">
        <v>19</v>
      </c>
      <c r="D2" s="47" t="s">
        <v>20</v>
      </c>
      <c r="E2" s="47" t="s">
        <v>19</v>
      </c>
      <c r="F2" s="47" t="s">
        <v>20</v>
      </c>
      <c r="G2" s="47" t="s">
        <v>19</v>
      </c>
      <c r="H2" s="47" t="s">
        <v>20</v>
      </c>
      <c r="I2" s="47" t="s">
        <v>19</v>
      </c>
      <c r="J2" s="47" t="s">
        <v>20</v>
      </c>
      <c r="K2" s="47" t="s">
        <v>19</v>
      </c>
      <c r="L2" s="47" t="s">
        <v>20</v>
      </c>
      <c r="M2" s="47" t="s">
        <v>19</v>
      </c>
      <c r="N2" s="47" t="s">
        <v>20</v>
      </c>
      <c r="O2" s="13"/>
    </row>
    <row r="3" spans="1:15" x14ac:dyDescent="0.2">
      <c r="A3" s="33" t="s">
        <v>63</v>
      </c>
      <c r="B3" s="80"/>
      <c r="C3" s="12"/>
      <c r="D3" s="36">
        <f>SUM(C4:C6)/(COUNTIF(C4:C6,"&gt;0")+0.00000001)</f>
        <v>0</v>
      </c>
      <c r="E3" s="12"/>
      <c r="F3" s="36">
        <f>SUM(E4:E6)/(COUNTIF(E4:E6,"&gt;0")+0.00000001)</f>
        <v>0</v>
      </c>
      <c r="G3" s="12"/>
      <c r="H3" s="36">
        <f>SUM(G4:G6)/(COUNTIF(G4:G6,"&gt;0")+0.00000001)</f>
        <v>0</v>
      </c>
      <c r="I3" s="12"/>
      <c r="J3" s="36">
        <f>SUM(I4:I6)/(COUNTIF(I4:I6,"&gt;0")+0.00000001)</f>
        <v>0</v>
      </c>
      <c r="K3" s="12"/>
      <c r="L3" s="36">
        <f>SUM(K4:K6)/(COUNTIF(K4:K6,"&gt;0")+0.00000001)</f>
        <v>0</v>
      </c>
      <c r="M3" s="12"/>
      <c r="N3" s="36">
        <f>SUM(M4:M6)/(COUNTIF(M4:M6,"&gt;0")+0.00000001)</f>
        <v>0</v>
      </c>
      <c r="O3" s="13"/>
    </row>
    <row r="4" spans="1:15" x14ac:dyDescent="0.2">
      <c r="A4" s="33"/>
      <c r="B4" s="80" t="s">
        <v>130</v>
      </c>
      <c r="C4" s="13"/>
      <c r="D4" s="31"/>
      <c r="E4" s="13"/>
      <c r="F4" s="31"/>
      <c r="G4" s="13"/>
      <c r="H4" s="31"/>
      <c r="I4" s="13"/>
      <c r="J4" s="31"/>
      <c r="K4" s="13"/>
      <c r="L4" s="31"/>
      <c r="M4" s="13"/>
      <c r="N4" s="31"/>
      <c r="O4" s="13"/>
    </row>
    <row r="5" spans="1:15" ht="12.75" customHeight="1" x14ac:dyDescent="0.2">
      <c r="A5" s="33"/>
      <c r="B5" s="80" t="s">
        <v>131</v>
      </c>
      <c r="C5" s="13"/>
      <c r="D5" s="31"/>
      <c r="E5" s="13"/>
      <c r="F5" s="31"/>
      <c r="G5" s="13"/>
      <c r="H5" s="31"/>
      <c r="I5" s="13"/>
      <c r="J5" s="31"/>
      <c r="K5" s="13"/>
      <c r="L5" s="31"/>
      <c r="M5" s="13"/>
      <c r="N5" s="31"/>
      <c r="O5" s="13"/>
    </row>
    <row r="6" spans="1:15" ht="25.5" x14ac:dyDescent="0.2">
      <c r="A6" s="33"/>
      <c r="B6" s="80" t="s">
        <v>975</v>
      </c>
      <c r="C6" s="13"/>
      <c r="D6" s="31"/>
      <c r="E6" s="13"/>
      <c r="F6" s="31"/>
      <c r="G6" s="13"/>
      <c r="H6" s="31"/>
      <c r="I6" s="13"/>
      <c r="J6" s="31"/>
      <c r="K6" s="13"/>
      <c r="L6" s="31"/>
      <c r="M6" s="13"/>
      <c r="N6" s="31"/>
      <c r="O6" s="13"/>
    </row>
    <row r="7" spans="1:15" x14ac:dyDescent="0.2">
      <c r="A7" s="33" t="s">
        <v>64</v>
      </c>
      <c r="B7" s="80"/>
      <c r="C7" s="12"/>
      <c r="D7" s="36">
        <f>SUM(C8:C24)/(COUNTIF(C8:C24,"&gt;0")+0.00000001)</f>
        <v>0</v>
      </c>
      <c r="E7" s="12"/>
      <c r="F7" s="36">
        <f>SUM(E8:E24)/(COUNTIF(E8:E24,"&gt;0")+0.00000001)</f>
        <v>0</v>
      </c>
      <c r="G7" s="12"/>
      <c r="H7" s="36">
        <f>SUM(G8:G24)/(COUNTIF(G8:G24,"&gt;0")+0.00000001)</f>
        <v>0</v>
      </c>
      <c r="I7" s="12"/>
      <c r="J7" s="36">
        <f>SUM(I8:I24)/(COUNTIF(I8:I24,"&gt;0")+0.00000001)</f>
        <v>0</v>
      </c>
      <c r="K7" s="12"/>
      <c r="L7" s="36">
        <f>SUM(K8:K24)/(COUNTIF(K8:K24,"&gt;0")+0.00000001)</f>
        <v>0</v>
      </c>
      <c r="M7" s="12"/>
      <c r="N7" s="36">
        <f>SUM(M8:M24)/(COUNTIF(M8:M24,"&gt;0")+0.00000001)</f>
        <v>0</v>
      </c>
      <c r="O7" s="13"/>
    </row>
    <row r="8" spans="1:15" ht="51" x14ac:dyDescent="0.2">
      <c r="A8" s="33"/>
      <c r="B8" s="80" t="s">
        <v>132</v>
      </c>
      <c r="C8" s="13"/>
      <c r="D8" s="31"/>
      <c r="E8" s="13"/>
      <c r="F8" s="31"/>
      <c r="G8" s="13"/>
      <c r="H8" s="31"/>
      <c r="I8" s="13"/>
      <c r="J8" s="31"/>
      <c r="K8" s="13"/>
      <c r="L8" s="31"/>
      <c r="M8" s="13"/>
      <c r="N8" s="31"/>
      <c r="O8" s="13"/>
    </row>
    <row r="9" spans="1:15" ht="25.5" x14ac:dyDescent="0.2">
      <c r="A9" s="33"/>
      <c r="B9" s="80" t="s">
        <v>976</v>
      </c>
      <c r="C9" s="13"/>
      <c r="D9" s="31"/>
      <c r="E9" s="13"/>
      <c r="F9" s="31"/>
      <c r="G9" s="13"/>
      <c r="H9" s="31"/>
      <c r="I9" s="13"/>
      <c r="J9" s="31"/>
      <c r="K9" s="13"/>
      <c r="L9" s="31"/>
      <c r="M9" s="13"/>
      <c r="N9" s="31"/>
      <c r="O9" s="13"/>
    </row>
    <row r="10" spans="1:15" ht="38.25" x14ac:dyDescent="0.2">
      <c r="A10" s="33"/>
      <c r="B10" s="80" t="s">
        <v>977</v>
      </c>
      <c r="C10" s="13"/>
      <c r="D10" s="31"/>
      <c r="E10" s="13"/>
      <c r="F10" s="31"/>
      <c r="G10" s="13"/>
      <c r="H10" s="31"/>
      <c r="I10" s="13"/>
      <c r="J10" s="31"/>
      <c r="K10" s="13"/>
      <c r="L10" s="31"/>
      <c r="M10" s="13"/>
      <c r="N10" s="31"/>
      <c r="O10" s="13"/>
    </row>
    <row r="11" spans="1:15" ht="25.5" x14ac:dyDescent="0.2">
      <c r="A11" s="93"/>
      <c r="B11" s="80" t="s">
        <v>978</v>
      </c>
      <c r="C11" s="13"/>
      <c r="D11" s="31"/>
      <c r="E11" s="13"/>
      <c r="F11" s="31"/>
      <c r="G11" s="13"/>
      <c r="H11" s="31"/>
      <c r="I11" s="13"/>
      <c r="J11" s="31"/>
      <c r="K11" s="13"/>
      <c r="L11" s="31"/>
      <c r="M11" s="13"/>
      <c r="N11" s="31"/>
      <c r="O11" s="13"/>
    </row>
    <row r="12" spans="1:15" ht="38.25" x14ac:dyDescent="0.2">
      <c r="A12" s="93"/>
      <c r="B12" s="80" t="s">
        <v>979</v>
      </c>
      <c r="C12" s="13"/>
      <c r="D12" s="31"/>
      <c r="E12" s="13"/>
      <c r="F12" s="31"/>
      <c r="G12" s="13"/>
      <c r="H12" s="31"/>
      <c r="I12" s="13"/>
      <c r="J12" s="31"/>
      <c r="K12" s="13"/>
      <c r="L12" s="31"/>
      <c r="M12" s="13"/>
      <c r="N12" s="31"/>
      <c r="O12" s="13"/>
    </row>
    <row r="13" spans="1:15" ht="25.5" x14ac:dyDescent="0.2">
      <c r="A13" s="93"/>
      <c r="B13" s="80" t="s">
        <v>980</v>
      </c>
      <c r="C13" s="13"/>
      <c r="D13" s="31"/>
      <c r="E13" s="13"/>
      <c r="F13" s="31"/>
      <c r="G13" s="13"/>
      <c r="H13" s="31"/>
      <c r="I13" s="13"/>
      <c r="J13" s="31"/>
      <c r="K13" s="13"/>
      <c r="L13" s="31"/>
      <c r="M13" s="13"/>
      <c r="N13" s="31"/>
      <c r="O13" s="13"/>
    </row>
    <row r="14" spans="1:15" ht="25.5" x14ac:dyDescent="0.2">
      <c r="A14" s="93"/>
      <c r="B14" s="80" t="s">
        <v>981</v>
      </c>
      <c r="C14" s="13"/>
      <c r="D14" s="31"/>
      <c r="E14" s="13"/>
      <c r="F14" s="31"/>
      <c r="G14" s="13"/>
      <c r="H14" s="31"/>
      <c r="I14" s="13"/>
      <c r="J14" s="31"/>
      <c r="K14" s="13"/>
      <c r="L14" s="31"/>
      <c r="M14" s="13"/>
      <c r="N14" s="31"/>
      <c r="O14" s="13"/>
    </row>
    <row r="15" spans="1:15" ht="25.5" x14ac:dyDescent="0.2">
      <c r="A15" s="33"/>
      <c r="B15" s="80" t="s">
        <v>133</v>
      </c>
      <c r="C15" s="13"/>
      <c r="D15" s="31"/>
      <c r="E15" s="13"/>
      <c r="F15" s="31"/>
      <c r="G15" s="13"/>
      <c r="H15" s="31"/>
      <c r="I15" s="13"/>
      <c r="J15" s="31"/>
      <c r="K15" s="13"/>
      <c r="L15" s="31"/>
      <c r="M15" s="13"/>
      <c r="N15" s="31"/>
      <c r="O15" s="13"/>
    </row>
    <row r="16" spans="1:15" x14ac:dyDescent="0.2">
      <c r="A16" s="33"/>
      <c r="B16" s="80" t="s">
        <v>134</v>
      </c>
      <c r="C16" s="13"/>
      <c r="D16" s="31"/>
      <c r="E16" s="13"/>
      <c r="F16" s="31"/>
      <c r="G16" s="13"/>
      <c r="H16" s="31"/>
      <c r="I16" s="13"/>
      <c r="J16" s="31"/>
      <c r="K16" s="13"/>
      <c r="L16" s="31"/>
      <c r="M16" s="13"/>
      <c r="N16" s="31"/>
      <c r="O16" s="13"/>
    </row>
    <row r="17" spans="1:15" x14ac:dyDescent="0.2">
      <c r="A17" s="33"/>
      <c r="B17" s="80" t="s">
        <v>135</v>
      </c>
      <c r="C17" s="13"/>
      <c r="D17" s="31"/>
      <c r="E17" s="13"/>
      <c r="F17" s="31"/>
      <c r="G17" s="13"/>
      <c r="H17" s="31"/>
      <c r="I17" s="13"/>
      <c r="J17" s="31"/>
      <c r="K17" s="13"/>
      <c r="L17" s="31"/>
      <c r="M17" s="13"/>
      <c r="N17" s="31"/>
      <c r="O17" s="13"/>
    </row>
    <row r="18" spans="1:15" ht="25.5" x14ac:dyDescent="0.2">
      <c r="A18" s="93"/>
      <c r="B18" s="80" t="s">
        <v>982</v>
      </c>
      <c r="C18" s="13"/>
      <c r="D18" s="31"/>
      <c r="E18" s="13"/>
      <c r="F18" s="31"/>
      <c r="G18" s="13"/>
      <c r="H18" s="31"/>
      <c r="I18" s="13"/>
      <c r="J18" s="31"/>
      <c r="K18" s="13"/>
      <c r="L18" s="31"/>
      <c r="M18" s="13"/>
      <c r="N18" s="31"/>
      <c r="O18" s="13"/>
    </row>
    <row r="19" spans="1:15" ht="25.5" x14ac:dyDescent="0.2">
      <c r="A19" s="33"/>
      <c r="B19" s="80" t="s">
        <v>983</v>
      </c>
      <c r="C19" s="13"/>
      <c r="D19" s="31"/>
      <c r="E19" s="13"/>
      <c r="F19" s="31"/>
      <c r="G19" s="13"/>
      <c r="H19" s="31"/>
      <c r="I19" s="13"/>
      <c r="J19" s="31"/>
      <c r="K19" s="13"/>
      <c r="L19" s="31"/>
      <c r="M19" s="13"/>
      <c r="N19" s="31"/>
      <c r="O19" s="13"/>
    </row>
    <row r="20" spans="1:15" x14ac:dyDescent="0.2">
      <c r="A20" s="93"/>
      <c r="B20" s="80" t="s">
        <v>984</v>
      </c>
      <c r="C20" s="13"/>
      <c r="D20" s="31"/>
      <c r="E20" s="13"/>
      <c r="F20" s="31"/>
      <c r="G20" s="13"/>
      <c r="H20" s="31"/>
      <c r="I20" s="13"/>
      <c r="J20" s="31"/>
      <c r="K20" s="13"/>
      <c r="L20" s="31"/>
      <c r="M20" s="13"/>
      <c r="N20" s="31"/>
      <c r="O20" s="13"/>
    </row>
    <row r="21" spans="1:15" x14ac:dyDescent="0.2">
      <c r="A21" s="33"/>
      <c r="B21" s="80" t="s">
        <v>136</v>
      </c>
      <c r="C21" s="13"/>
      <c r="D21" s="31"/>
      <c r="E21" s="13"/>
      <c r="F21" s="31"/>
      <c r="G21" s="13"/>
      <c r="H21" s="31"/>
      <c r="I21" s="13"/>
      <c r="J21" s="31"/>
      <c r="K21" s="13"/>
      <c r="L21" s="31"/>
      <c r="M21" s="13"/>
      <c r="N21" s="31"/>
      <c r="O21" s="13"/>
    </row>
    <row r="22" spans="1:15" ht="25.5" x14ac:dyDescent="0.2">
      <c r="A22" s="33"/>
      <c r="B22" s="80" t="s">
        <v>137</v>
      </c>
      <c r="C22" s="13"/>
      <c r="D22" s="31"/>
      <c r="E22" s="13"/>
      <c r="F22" s="31"/>
      <c r="G22" s="13"/>
      <c r="H22" s="31"/>
      <c r="I22" s="13"/>
      <c r="J22" s="31"/>
      <c r="K22" s="13"/>
      <c r="L22" s="31"/>
      <c r="M22" s="13"/>
      <c r="N22" s="31"/>
      <c r="O22" s="13"/>
    </row>
    <row r="23" spans="1:15" x14ac:dyDescent="0.2">
      <c r="A23" s="93"/>
      <c r="B23" s="80" t="s">
        <v>985</v>
      </c>
      <c r="C23" s="13"/>
      <c r="D23" s="31"/>
      <c r="E23" s="13"/>
      <c r="F23" s="31"/>
      <c r="G23" s="13"/>
      <c r="H23" s="31"/>
      <c r="I23" s="13"/>
      <c r="J23" s="31"/>
      <c r="K23" s="13"/>
      <c r="L23" s="31"/>
      <c r="M23" s="13"/>
      <c r="N23" s="31"/>
      <c r="O23" s="13"/>
    </row>
    <row r="24" spans="1:15" ht="38.25" x14ac:dyDescent="0.2">
      <c r="A24" s="33"/>
      <c r="B24" s="80" t="s">
        <v>986</v>
      </c>
      <c r="C24" s="13"/>
      <c r="D24" s="31"/>
      <c r="E24" s="13"/>
      <c r="F24" s="31"/>
      <c r="G24" s="13"/>
      <c r="H24" s="31"/>
      <c r="I24" s="13"/>
      <c r="J24" s="31"/>
      <c r="K24" s="13"/>
      <c r="L24" s="31"/>
      <c r="M24" s="13"/>
      <c r="N24" s="31"/>
      <c r="O24" s="13"/>
    </row>
    <row r="25" spans="1:15" x14ac:dyDescent="0.2">
      <c r="A25" s="33" t="s">
        <v>0</v>
      </c>
      <c r="B25" s="80"/>
      <c r="C25" s="12"/>
      <c r="D25" s="36">
        <f>SUM(C26:C36)/(COUNTIF(C26:C36,"&gt;0")+0.00000001)</f>
        <v>0</v>
      </c>
      <c r="E25" s="12"/>
      <c r="F25" s="36">
        <f>SUM(E26:E36)/(COUNTIF(E26:E36,"&gt;0")+0.00000001)</f>
        <v>0</v>
      </c>
      <c r="G25" s="12"/>
      <c r="H25" s="36">
        <f>SUM(G26:G36)/(COUNTIF(G26:G36,"&gt;0")+0.00000001)</f>
        <v>0</v>
      </c>
      <c r="I25" s="12"/>
      <c r="J25" s="36">
        <f>SUM(I26:I36)/(COUNTIF(I26:I36,"&gt;0")+0.00000001)</f>
        <v>0</v>
      </c>
      <c r="K25" s="12"/>
      <c r="L25" s="36">
        <f>SUM(K26:K36)/(COUNTIF(K26:K36,"&gt;0")+0.00000001)</f>
        <v>0</v>
      </c>
      <c r="M25" s="12"/>
      <c r="N25" s="36">
        <f>SUM(M26:M36)/(COUNTIF(M26:M36,"&gt;0")+0.00000001)</f>
        <v>0</v>
      </c>
      <c r="O25" s="13"/>
    </row>
    <row r="26" spans="1:15" x14ac:dyDescent="0.2">
      <c r="A26" s="33"/>
      <c r="B26" s="80" t="s">
        <v>138</v>
      </c>
      <c r="C26" s="13"/>
      <c r="D26" s="31"/>
      <c r="E26" s="13"/>
      <c r="F26" s="31"/>
      <c r="G26" s="13"/>
      <c r="H26" s="31"/>
      <c r="I26" s="13"/>
      <c r="J26" s="31"/>
      <c r="K26" s="13"/>
      <c r="L26" s="31"/>
      <c r="M26" s="13"/>
      <c r="N26" s="31"/>
      <c r="O26" s="13"/>
    </row>
    <row r="27" spans="1:15" ht="25.5" x14ac:dyDescent="0.2">
      <c r="A27" s="33"/>
      <c r="B27" s="80" t="s">
        <v>151</v>
      </c>
      <c r="C27" s="13"/>
      <c r="D27" s="31"/>
      <c r="E27" s="13"/>
      <c r="F27" s="31"/>
      <c r="G27" s="13"/>
      <c r="H27" s="31"/>
      <c r="I27" s="13"/>
      <c r="J27" s="31"/>
      <c r="K27" s="13"/>
      <c r="L27" s="31"/>
      <c r="M27" s="13"/>
      <c r="N27" s="31"/>
      <c r="O27" s="13"/>
    </row>
    <row r="28" spans="1:15" ht="25.5" x14ac:dyDescent="0.2">
      <c r="A28" s="33"/>
      <c r="B28" s="80" t="s">
        <v>987</v>
      </c>
      <c r="C28" s="13"/>
      <c r="D28" s="31"/>
      <c r="E28" s="13"/>
      <c r="F28" s="31"/>
      <c r="G28" s="13"/>
      <c r="H28" s="31"/>
      <c r="I28" s="13"/>
      <c r="J28" s="31"/>
      <c r="K28" s="13"/>
      <c r="L28" s="31"/>
      <c r="M28" s="13"/>
      <c r="N28" s="31"/>
      <c r="O28" s="13"/>
    </row>
    <row r="29" spans="1:15" x14ac:dyDescent="0.2">
      <c r="A29" s="93"/>
      <c r="B29" s="80" t="s">
        <v>988</v>
      </c>
      <c r="C29" s="13"/>
      <c r="D29" s="31"/>
      <c r="E29" s="13"/>
      <c r="F29" s="31"/>
      <c r="G29" s="13"/>
      <c r="H29" s="31"/>
      <c r="I29" s="13"/>
      <c r="J29" s="31"/>
      <c r="K29" s="13"/>
      <c r="L29" s="31"/>
      <c r="M29" s="13"/>
      <c r="N29" s="31"/>
      <c r="O29" s="13"/>
    </row>
    <row r="30" spans="1:15" x14ac:dyDescent="0.2">
      <c r="A30" s="33"/>
      <c r="B30" s="80" t="s">
        <v>139</v>
      </c>
      <c r="C30" s="13"/>
      <c r="D30" s="31"/>
      <c r="E30" s="13"/>
      <c r="F30" s="31"/>
      <c r="G30" s="13"/>
      <c r="H30" s="31"/>
      <c r="I30" s="13"/>
      <c r="J30" s="31"/>
      <c r="K30" s="13"/>
      <c r="L30" s="31"/>
      <c r="M30" s="13"/>
      <c r="N30" s="31"/>
      <c r="O30" s="13"/>
    </row>
    <row r="31" spans="1:15" ht="25.5" x14ac:dyDescent="0.2">
      <c r="A31" s="33"/>
      <c r="B31" s="80" t="s">
        <v>989</v>
      </c>
      <c r="C31" s="13"/>
      <c r="D31" s="31"/>
      <c r="E31" s="13"/>
      <c r="F31" s="31"/>
      <c r="G31" s="13"/>
      <c r="H31" s="31"/>
      <c r="I31" s="13"/>
      <c r="J31" s="31"/>
      <c r="K31" s="13"/>
      <c r="L31" s="31"/>
      <c r="M31" s="13"/>
      <c r="N31" s="31"/>
      <c r="O31" s="13"/>
    </row>
    <row r="32" spans="1:15" x14ac:dyDescent="0.2">
      <c r="A32" s="33"/>
      <c r="B32" s="80" t="s">
        <v>140</v>
      </c>
      <c r="C32" s="13"/>
      <c r="D32" s="31"/>
      <c r="E32" s="13"/>
      <c r="F32" s="31"/>
      <c r="G32" s="13"/>
      <c r="H32" s="31"/>
      <c r="I32" s="13"/>
      <c r="J32" s="31"/>
      <c r="K32" s="13"/>
      <c r="L32" s="31"/>
      <c r="M32" s="13"/>
      <c r="N32" s="31"/>
      <c r="O32" s="13"/>
    </row>
    <row r="33" spans="1:15" ht="38.25" x14ac:dyDescent="0.2">
      <c r="A33" s="33"/>
      <c r="B33" s="80" t="s">
        <v>990</v>
      </c>
      <c r="C33" s="13"/>
      <c r="D33" s="31"/>
      <c r="E33" s="13"/>
      <c r="F33" s="31"/>
      <c r="G33" s="13"/>
      <c r="H33" s="31"/>
      <c r="I33" s="13"/>
      <c r="J33" s="31"/>
      <c r="K33" s="13"/>
      <c r="L33" s="31"/>
      <c r="M33" s="13"/>
      <c r="N33" s="31"/>
      <c r="O33" s="13"/>
    </row>
    <row r="34" spans="1:15" ht="25.5" x14ac:dyDescent="0.2">
      <c r="A34" s="33"/>
      <c r="B34" s="80" t="s">
        <v>141</v>
      </c>
      <c r="C34" s="13"/>
      <c r="D34" s="31"/>
      <c r="E34" s="13"/>
      <c r="F34" s="31"/>
      <c r="G34" s="13"/>
      <c r="H34" s="31"/>
      <c r="I34" s="13"/>
      <c r="J34" s="31"/>
      <c r="K34" s="13"/>
      <c r="L34" s="31"/>
      <c r="M34" s="13"/>
      <c r="N34" s="31"/>
      <c r="O34" s="13"/>
    </row>
    <row r="35" spans="1:15" x14ac:dyDescent="0.2">
      <c r="A35" s="33"/>
      <c r="B35" s="80" t="s">
        <v>142</v>
      </c>
      <c r="C35" s="13"/>
      <c r="D35" s="31"/>
      <c r="E35" s="13"/>
      <c r="F35" s="31"/>
      <c r="G35" s="13"/>
      <c r="H35" s="31"/>
      <c r="I35" s="13"/>
      <c r="J35" s="31"/>
      <c r="K35" s="13"/>
      <c r="L35" s="31"/>
      <c r="M35" s="13"/>
      <c r="N35" s="31"/>
      <c r="O35" s="13"/>
    </row>
    <row r="36" spans="1:15" x14ac:dyDescent="0.2">
      <c r="A36" s="33"/>
      <c r="B36" s="80" t="s">
        <v>143</v>
      </c>
      <c r="C36" s="13"/>
      <c r="D36" s="31"/>
      <c r="E36" s="13"/>
      <c r="F36" s="31"/>
      <c r="G36" s="13"/>
      <c r="H36" s="31"/>
      <c r="I36" s="13"/>
      <c r="J36" s="31"/>
      <c r="K36" s="13"/>
      <c r="L36" s="31"/>
      <c r="M36" s="13"/>
      <c r="N36" s="31"/>
      <c r="O36" s="13"/>
    </row>
    <row r="37" spans="1:15" x14ac:dyDescent="0.2">
      <c r="A37" s="33" t="s">
        <v>103</v>
      </c>
      <c r="B37" s="80"/>
      <c r="C37" s="12"/>
      <c r="D37" s="36">
        <f>SUM(C38:C50)/(COUNTIF(C38:C50,"&gt;0")+0.00000001)</f>
        <v>0</v>
      </c>
      <c r="E37" s="12"/>
      <c r="F37" s="36">
        <f>SUM(E38:E50)/(COUNTIF(E38:E50,"&gt;0")+0.00000001)</f>
        <v>0</v>
      </c>
      <c r="G37" s="12"/>
      <c r="H37" s="36">
        <f>SUM(G38:G50)/(COUNTIF(G38:G50,"&gt;0")+0.00000001)</f>
        <v>0</v>
      </c>
      <c r="I37" s="12"/>
      <c r="J37" s="36">
        <f>SUM(I38:I50)/(COUNTIF(I38:I50,"&gt;0")+0.00000001)</f>
        <v>0</v>
      </c>
      <c r="K37" s="12"/>
      <c r="L37" s="36">
        <f>SUM(K38:K50)/(COUNTIF(K38:K50,"&gt;0")+0.00000001)</f>
        <v>0</v>
      </c>
      <c r="M37" s="12"/>
      <c r="N37" s="36">
        <f>SUM(M38:M50)/(COUNTIF(M38:M50,"&gt;0")+0.00000001)</f>
        <v>0</v>
      </c>
      <c r="O37" s="13"/>
    </row>
    <row r="38" spans="1:15" x14ac:dyDescent="0.2">
      <c r="A38" s="33"/>
      <c r="B38" s="80" t="s">
        <v>138</v>
      </c>
      <c r="C38" s="13"/>
      <c r="D38" s="31"/>
      <c r="E38" s="13"/>
      <c r="F38" s="31"/>
      <c r="G38" s="13"/>
      <c r="H38" s="31"/>
      <c r="I38" s="13"/>
      <c r="J38" s="31"/>
      <c r="K38" s="13"/>
      <c r="L38" s="31"/>
      <c r="M38" s="13"/>
      <c r="N38" s="31"/>
      <c r="O38" s="13"/>
    </row>
    <row r="39" spans="1:15" ht="25.5" x14ac:dyDescent="0.2">
      <c r="A39" s="33"/>
      <c r="B39" s="80" t="s">
        <v>148</v>
      </c>
      <c r="C39" s="13"/>
      <c r="D39" s="31"/>
      <c r="E39" s="13"/>
      <c r="F39" s="31"/>
      <c r="G39" s="13"/>
      <c r="H39" s="31"/>
      <c r="I39" s="13"/>
      <c r="J39" s="31"/>
      <c r="K39" s="13"/>
      <c r="L39" s="31"/>
      <c r="M39" s="13"/>
      <c r="N39" s="31"/>
      <c r="O39" s="13"/>
    </row>
    <row r="40" spans="1:15" ht="25.5" x14ac:dyDescent="0.2">
      <c r="A40" s="33"/>
      <c r="B40" s="80" t="s">
        <v>149</v>
      </c>
      <c r="C40" s="13"/>
      <c r="D40" s="31"/>
      <c r="E40" s="13"/>
      <c r="F40" s="31"/>
      <c r="G40" s="13"/>
      <c r="H40" s="31"/>
      <c r="I40" s="13"/>
      <c r="J40" s="31"/>
      <c r="K40" s="13"/>
      <c r="L40" s="31"/>
      <c r="M40" s="13"/>
      <c r="N40" s="31"/>
      <c r="O40" s="13"/>
    </row>
    <row r="41" spans="1:15" ht="25.5" x14ac:dyDescent="0.2">
      <c r="A41" s="33"/>
      <c r="B41" s="80" t="s">
        <v>144</v>
      </c>
      <c r="C41" s="13"/>
      <c r="D41" s="31"/>
      <c r="E41" s="13"/>
      <c r="F41" s="31"/>
      <c r="G41" s="13"/>
      <c r="H41" s="31"/>
      <c r="I41" s="13"/>
      <c r="J41" s="31"/>
      <c r="K41" s="13"/>
      <c r="L41" s="31"/>
      <c r="M41" s="13"/>
      <c r="N41" s="31"/>
      <c r="O41" s="13"/>
    </row>
    <row r="42" spans="1:15" ht="25.5" x14ac:dyDescent="0.2">
      <c r="A42" s="33"/>
      <c r="B42" s="80" t="s">
        <v>150</v>
      </c>
      <c r="C42" s="13"/>
      <c r="D42" s="31"/>
      <c r="E42" s="13"/>
      <c r="F42" s="31"/>
      <c r="G42" s="13"/>
      <c r="H42" s="31"/>
      <c r="I42" s="13"/>
      <c r="J42" s="31"/>
      <c r="K42" s="13"/>
      <c r="L42" s="31"/>
      <c r="M42" s="13"/>
      <c r="N42" s="31"/>
      <c r="O42" s="13"/>
    </row>
    <row r="43" spans="1:15" x14ac:dyDescent="0.2">
      <c r="A43" s="33"/>
      <c r="B43" s="80" t="s">
        <v>991</v>
      </c>
      <c r="C43" s="13"/>
      <c r="D43" s="31"/>
      <c r="E43" s="13"/>
      <c r="F43" s="31"/>
      <c r="G43" s="13"/>
      <c r="H43" s="31"/>
      <c r="I43" s="13"/>
      <c r="J43" s="31"/>
      <c r="K43" s="13"/>
      <c r="L43" s="31"/>
      <c r="M43" s="13"/>
      <c r="N43" s="31"/>
      <c r="O43" s="13"/>
    </row>
    <row r="44" spans="1:15" ht="38.25" x14ac:dyDescent="0.2">
      <c r="A44" s="33"/>
      <c r="B44" s="80" t="s">
        <v>992</v>
      </c>
      <c r="C44" s="13"/>
      <c r="D44" s="31"/>
      <c r="E44" s="13"/>
      <c r="F44" s="31"/>
      <c r="G44" s="13"/>
      <c r="H44" s="31"/>
      <c r="I44" s="13"/>
      <c r="J44" s="31"/>
      <c r="K44" s="13"/>
      <c r="L44" s="31"/>
      <c r="M44" s="13"/>
      <c r="N44" s="31"/>
      <c r="O44" s="13"/>
    </row>
    <row r="45" spans="1:15" x14ac:dyDescent="0.2">
      <c r="A45" s="93"/>
      <c r="B45" s="80" t="s">
        <v>993</v>
      </c>
      <c r="C45" s="13"/>
      <c r="D45" s="31"/>
      <c r="E45" s="13"/>
      <c r="F45" s="31"/>
      <c r="G45" s="13"/>
      <c r="H45" s="31"/>
      <c r="I45" s="13"/>
      <c r="J45" s="31"/>
      <c r="K45" s="13"/>
      <c r="L45" s="31"/>
      <c r="M45" s="13"/>
      <c r="N45" s="31"/>
      <c r="O45" s="13"/>
    </row>
    <row r="46" spans="1:15" ht="25.5" x14ac:dyDescent="0.2">
      <c r="A46" s="33"/>
      <c r="B46" s="80" t="s">
        <v>994</v>
      </c>
      <c r="C46" s="13"/>
      <c r="D46" s="31"/>
      <c r="E46" s="13"/>
      <c r="F46" s="31"/>
      <c r="G46" s="13"/>
      <c r="H46" s="31"/>
      <c r="I46" s="13"/>
      <c r="J46" s="31"/>
      <c r="K46" s="13"/>
      <c r="L46" s="31"/>
      <c r="M46" s="13"/>
      <c r="N46" s="31"/>
      <c r="O46" s="13"/>
    </row>
    <row r="47" spans="1:15" x14ac:dyDescent="0.2">
      <c r="A47" s="33"/>
      <c r="B47" s="80" t="s">
        <v>145</v>
      </c>
      <c r="C47" s="13"/>
      <c r="D47" s="31"/>
      <c r="E47" s="13"/>
      <c r="F47" s="31"/>
      <c r="G47" s="13"/>
      <c r="H47" s="31"/>
      <c r="I47" s="13"/>
      <c r="J47" s="31"/>
      <c r="K47" s="13"/>
      <c r="L47" s="31"/>
      <c r="M47" s="13"/>
      <c r="N47" s="31"/>
      <c r="O47" s="13"/>
    </row>
    <row r="48" spans="1:15" x14ac:dyDescent="0.2">
      <c r="A48" s="33"/>
      <c r="B48" s="80" t="s">
        <v>146</v>
      </c>
      <c r="C48" s="13"/>
      <c r="D48" s="31"/>
      <c r="E48" s="13"/>
      <c r="F48" s="31"/>
      <c r="G48" s="13"/>
      <c r="H48" s="31"/>
      <c r="I48" s="13"/>
      <c r="J48" s="31"/>
      <c r="K48" s="13"/>
      <c r="L48" s="31"/>
      <c r="M48" s="13"/>
      <c r="N48" s="31"/>
      <c r="O48" s="13"/>
    </row>
    <row r="49" spans="1:15" x14ac:dyDescent="0.2">
      <c r="A49" s="33"/>
      <c r="B49" s="80" t="s">
        <v>995</v>
      </c>
      <c r="C49" s="13"/>
      <c r="D49" s="31"/>
      <c r="E49" s="13"/>
      <c r="F49" s="31"/>
      <c r="G49" s="13"/>
      <c r="H49" s="31"/>
      <c r="I49" s="13"/>
      <c r="J49" s="31"/>
      <c r="K49" s="13"/>
      <c r="L49" s="31"/>
      <c r="M49" s="13"/>
      <c r="N49" s="31"/>
      <c r="O49" s="13"/>
    </row>
    <row r="50" spans="1:15" x14ac:dyDescent="0.2">
      <c r="A50" s="93"/>
      <c r="B50" s="80" t="s">
        <v>143</v>
      </c>
      <c r="C50" s="13"/>
      <c r="D50" s="31"/>
      <c r="E50" s="13"/>
      <c r="F50" s="31"/>
      <c r="G50" s="13"/>
      <c r="H50" s="31"/>
      <c r="I50" s="13"/>
      <c r="J50" s="31"/>
      <c r="K50" s="13"/>
      <c r="L50" s="31"/>
      <c r="M50" s="13"/>
      <c r="N50" s="31"/>
      <c r="O50" s="13"/>
    </row>
    <row r="51" spans="1:15" x14ac:dyDescent="0.2">
      <c r="A51" s="33" t="s">
        <v>1</v>
      </c>
      <c r="B51" s="80"/>
      <c r="C51" s="12"/>
      <c r="D51" s="36">
        <f>SUM(C52:C57)/(COUNTIF(C52:C57,"&gt;0")+0.00000001)</f>
        <v>0</v>
      </c>
      <c r="E51" s="12"/>
      <c r="F51" s="36">
        <f>SUM(E52:E57)/(COUNTIF(E52:E57,"&gt;0")+0.00000001)</f>
        <v>0</v>
      </c>
      <c r="G51" s="12"/>
      <c r="H51" s="36">
        <f>SUM(G52:G57)/(COUNTIF(G52:G57,"&gt;0")+0.00000001)</f>
        <v>0</v>
      </c>
      <c r="I51" s="12"/>
      <c r="J51" s="36">
        <f>SUM(I52:I57)/(COUNTIF(I52:I57,"&gt;0")+0.00000001)</f>
        <v>0</v>
      </c>
      <c r="K51" s="12"/>
      <c r="L51" s="36">
        <f>SUM(K52:K57)/(COUNTIF(K52:K57,"&gt;0")+0.00000001)</f>
        <v>0</v>
      </c>
      <c r="M51" s="12"/>
      <c r="N51" s="36">
        <f>SUM(M52:M57)/(COUNTIF(M52:M57,"&gt;0")+0.00000001)</f>
        <v>0</v>
      </c>
      <c r="O51" s="13"/>
    </row>
    <row r="52" spans="1:15" x14ac:dyDescent="0.2">
      <c r="A52" s="33"/>
      <c r="B52" s="80" t="s">
        <v>138</v>
      </c>
      <c r="C52" s="13"/>
      <c r="D52" s="31"/>
      <c r="E52" s="13"/>
      <c r="F52" s="31"/>
      <c r="G52" s="13"/>
      <c r="H52" s="31"/>
      <c r="I52" s="13"/>
      <c r="J52" s="31"/>
      <c r="K52" s="13"/>
      <c r="L52" s="31"/>
      <c r="M52" s="13"/>
      <c r="N52" s="31"/>
      <c r="O52" s="13"/>
    </row>
    <row r="53" spans="1:15" ht="25.5" x14ac:dyDescent="0.2">
      <c r="A53" s="33"/>
      <c r="B53" s="80" t="s">
        <v>996</v>
      </c>
      <c r="C53" s="13"/>
      <c r="D53" s="31"/>
      <c r="E53" s="13"/>
      <c r="F53" s="31"/>
      <c r="G53" s="13"/>
      <c r="H53" s="31"/>
      <c r="I53" s="13"/>
      <c r="J53" s="31"/>
      <c r="K53" s="13"/>
      <c r="L53" s="31"/>
      <c r="M53" s="13"/>
      <c r="N53" s="31"/>
      <c r="O53" s="13"/>
    </row>
    <row r="54" spans="1:15" x14ac:dyDescent="0.2">
      <c r="A54" s="93"/>
      <c r="B54" s="80" t="s">
        <v>997</v>
      </c>
      <c r="C54" s="13"/>
      <c r="D54" s="31"/>
      <c r="E54" s="13"/>
      <c r="F54" s="31"/>
      <c r="G54" s="13"/>
      <c r="H54" s="31"/>
      <c r="I54" s="13"/>
      <c r="J54" s="31"/>
      <c r="K54" s="13"/>
      <c r="L54" s="31"/>
      <c r="M54" s="13"/>
      <c r="N54" s="31"/>
      <c r="O54" s="13"/>
    </row>
    <row r="55" spans="1:15" ht="25.5" x14ac:dyDescent="0.2">
      <c r="A55" s="33"/>
      <c r="B55" s="80" t="s">
        <v>989</v>
      </c>
      <c r="C55" s="13"/>
      <c r="D55" s="31"/>
      <c r="E55" s="13"/>
      <c r="F55" s="31"/>
      <c r="G55" s="13"/>
      <c r="H55" s="31"/>
      <c r="I55" s="13"/>
      <c r="J55" s="31"/>
      <c r="K55" s="13"/>
      <c r="L55" s="31"/>
      <c r="M55" s="13"/>
      <c r="N55" s="31"/>
      <c r="O55" s="13"/>
    </row>
    <row r="56" spans="1:15" x14ac:dyDescent="0.2">
      <c r="A56" s="33"/>
      <c r="B56" s="80" t="s">
        <v>147</v>
      </c>
      <c r="C56" s="13"/>
      <c r="D56" s="31"/>
      <c r="E56" s="13"/>
      <c r="F56" s="31"/>
      <c r="G56" s="13"/>
      <c r="H56" s="31"/>
      <c r="I56" s="13"/>
      <c r="J56" s="31"/>
      <c r="K56" s="13"/>
      <c r="L56" s="31"/>
      <c r="M56" s="13"/>
      <c r="N56" s="31"/>
      <c r="O56" s="13"/>
    </row>
    <row r="57" spans="1:15" x14ac:dyDescent="0.2">
      <c r="A57" s="33"/>
      <c r="B57" s="80" t="s">
        <v>143</v>
      </c>
      <c r="C57" s="13"/>
      <c r="D57" s="31"/>
      <c r="E57" s="13"/>
      <c r="F57" s="31"/>
      <c r="G57" s="13"/>
      <c r="H57" s="31"/>
      <c r="I57" s="13"/>
      <c r="J57" s="31"/>
      <c r="K57" s="13"/>
      <c r="L57" s="31"/>
      <c r="M57" s="13"/>
      <c r="N57" s="31"/>
      <c r="O57" s="13"/>
    </row>
    <row r="58" spans="1:15" ht="15" customHeight="1" x14ac:dyDescent="0.2">
      <c r="A58" s="33" t="s">
        <v>998</v>
      </c>
      <c r="B58" s="80"/>
      <c r="C58" s="12"/>
      <c r="D58" s="36">
        <f>SUM(C59:C67)/(COUNTIF(C59:C67,"&gt;0")+0.00000001)</f>
        <v>0</v>
      </c>
      <c r="E58" s="12"/>
      <c r="F58" s="36">
        <f>SUM(E59:E67)/(COUNTIF(E59:E67,"&gt;0")+0.00000001)</f>
        <v>0</v>
      </c>
      <c r="G58" s="12"/>
      <c r="H58" s="36">
        <f>SUM(G59:G67)/(COUNTIF(G59:G67,"&gt;0")+0.00000001)</f>
        <v>0</v>
      </c>
      <c r="I58" s="12"/>
      <c r="J58" s="36">
        <f>SUM(I59:I67)/(COUNTIF(I59:I67,"&gt;0")+0.00000001)</f>
        <v>0</v>
      </c>
      <c r="K58" s="12"/>
      <c r="L58" s="36">
        <f>SUM(K59:K67)/(COUNTIF(K59:K67,"&gt;0")+0.00000001)</f>
        <v>0</v>
      </c>
      <c r="M58" s="12"/>
      <c r="N58" s="36">
        <f>SUM(M59:M67)/(COUNTIF(M59:M67,"&gt;0")+0.00000001)</f>
        <v>0</v>
      </c>
      <c r="O58" s="13"/>
    </row>
    <row r="59" spans="1:15" ht="25.5" x14ac:dyDescent="0.2">
      <c r="A59" s="93"/>
      <c r="B59" s="80" t="s">
        <v>999</v>
      </c>
      <c r="C59" s="13"/>
      <c r="D59" s="31"/>
      <c r="E59" s="13"/>
      <c r="F59" s="31"/>
      <c r="G59" s="13"/>
      <c r="H59" s="31"/>
      <c r="I59" s="13"/>
      <c r="J59" s="31"/>
      <c r="K59" s="13"/>
      <c r="L59" s="31"/>
      <c r="M59" s="13"/>
      <c r="N59" s="31"/>
      <c r="O59" s="13"/>
    </row>
    <row r="60" spans="1:15" x14ac:dyDescent="0.2">
      <c r="A60" s="93"/>
      <c r="B60" s="39" t="s">
        <v>1000</v>
      </c>
      <c r="C60" s="13"/>
      <c r="D60" s="31"/>
      <c r="E60" s="13"/>
      <c r="F60" s="31"/>
      <c r="G60" s="13"/>
      <c r="H60" s="31"/>
      <c r="I60" s="13"/>
      <c r="J60" s="31"/>
      <c r="K60" s="13"/>
      <c r="L60" s="31"/>
      <c r="M60" s="13"/>
      <c r="N60" s="31"/>
      <c r="O60" s="13"/>
    </row>
    <row r="61" spans="1:15" ht="12.75" customHeight="1" x14ac:dyDescent="0.2">
      <c r="A61" s="93"/>
      <c r="B61" s="39" t="s">
        <v>1001</v>
      </c>
      <c r="C61" s="13"/>
      <c r="D61" s="31"/>
      <c r="E61" s="13"/>
      <c r="F61" s="31"/>
      <c r="G61" s="13"/>
      <c r="H61" s="31"/>
      <c r="I61" s="13"/>
      <c r="J61" s="31"/>
      <c r="K61" s="13"/>
      <c r="L61" s="31"/>
      <c r="M61" s="13"/>
      <c r="N61" s="31"/>
      <c r="O61" s="13"/>
    </row>
    <row r="62" spans="1:15" ht="25.5" x14ac:dyDescent="0.2">
      <c r="A62" s="93"/>
      <c r="B62" s="39" t="s">
        <v>1002</v>
      </c>
      <c r="C62" s="13"/>
      <c r="D62" s="31"/>
      <c r="E62" s="13"/>
      <c r="F62" s="31"/>
      <c r="G62" s="13"/>
      <c r="H62" s="31"/>
      <c r="I62" s="13"/>
      <c r="J62" s="31"/>
      <c r="K62" s="13"/>
      <c r="L62" s="31"/>
      <c r="M62" s="13"/>
      <c r="N62" s="31"/>
      <c r="O62" s="13"/>
    </row>
    <row r="63" spans="1:15" x14ac:dyDescent="0.2">
      <c r="A63" s="93"/>
      <c r="B63" s="39" t="s">
        <v>1003</v>
      </c>
      <c r="C63" s="13"/>
      <c r="D63" s="31"/>
      <c r="E63" s="13"/>
      <c r="F63" s="31"/>
      <c r="G63" s="13"/>
      <c r="H63" s="31"/>
      <c r="I63" s="13"/>
      <c r="J63" s="31"/>
      <c r="K63" s="13"/>
      <c r="L63" s="31"/>
      <c r="M63" s="13"/>
      <c r="N63" s="31"/>
      <c r="O63" s="13"/>
    </row>
    <row r="64" spans="1:15" x14ac:dyDescent="0.2">
      <c r="A64" s="93"/>
      <c r="B64" s="39" t="s">
        <v>1004</v>
      </c>
      <c r="C64" s="13"/>
      <c r="D64" s="31"/>
      <c r="E64" s="13"/>
      <c r="F64" s="31"/>
      <c r="G64" s="13"/>
      <c r="H64" s="31"/>
      <c r="I64" s="13"/>
      <c r="J64" s="31"/>
      <c r="K64" s="13"/>
      <c r="L64" s="31"/>
      <c r="M64" s="13"/>
      <c r="N64" s="31"/>
      <c r="O64" s="13"/>
    </row>
    <row r="65" spans="1:15" x14ac:dyDescent="0.2">
      <c r="A65" s="93"/>
      <c r="B65" s="39" t="s">
        <v>1005</v>
      </c>
      <c r="C65" s="13"/>
      <c r="D65" s="31"/>
      <c r="E65" s="13"/>
      <c r="F65" s="31"/>
      <c r="G65" s="13"/>
      <c r="H65" s="31"/>
      <c r="I65" s="13"/>
      <c r="J65" s="31"/>
      <c r="K65" s="13"/>
      <c r="L65" s="31"/>
      <c r="M65" s="13"/>
      <c r="N65" s="31"/>
      <c r="O65" s="13"/>
    </row>
    <row r="66" spans="1:15" ht="26.25" customHeight="1" x14ac:dyDescent="0.2">
      <c r="A66" s="93"/>
      <c r="B66" s="39" t="s">
        <v>1006</v>
      </c>
      <c r="C66" s="13"/>
      <c r="D66" s="31"/>
      <c r="E66" s="13"/>
      <c r="F66" s="31"/>
      <c r="G66" s="13"/>
      <c r="H66" s="31"/>
      <c r="I66" s="13"/>
      <c r="J66" s="31"/>
      <c r="K66" s="13"/>
      <c r="L66" s="31"/>
      <c r="M66" s="13"/>
      <c r="N66" s="31"/>
      <c r="O66" s="13"/>
    </row>
    <row r="67" spans="1:15" ht="25.5" x14ac:dyDescent="0.2">
      <c r="A67" s="93"/>
      <c r="B67" s="39" t="s">
        <v>1007</v>
      </c>
      <c r="C67" s="13"/>
      <c r="D67" s="31"/>
      <c r="E67" s="13"/>
      <c r="F67" s="31"/>
      <c r="G67" s="13"/>
      <c r="H67" s="31"/>
      <c r="I67" s="13"/>
      <c r="J67" s="31"/>
      <c r="K67" s="13"/>
      <c r="L67" s="31"/>
      <c r="M67" s="13"/>
      <c r="N67" s="31"/>
      <c r="O67" s="13"/>
    </row>
    <row r="68" spans="1:15" x14ac:dyDescent="0.2">
      <c r="A68" s="32"/>
      <c r="B68" s="48" t="s">
        <v>49</v>
      </c>
      <c r="C68" s="20"/>
      <c r="D68" s="36">
        <f>D3+D7+D25+D37+D51+D58</f>
        <v>0</v>
      </c>
      <c r="E68" s="20"/>
      <c r="F68" s="36">
        <f>F3+F7+F25+F37+F51+F58</f>
        <v>0</v>
      </c>
      <c r="G68" s="20"/>
      <c r="H68" s="36">
        <f>H3+H7+H25+H37+H51+H58</f>
        <v>0</v>
      </c>
      <c r="I68" s="20"/>
      <c r="J68" s="36">
        <f>J3+J7+J25+J37+J51+J58</f>
        <v>0</v>
      </c>
      <c r="K68" s="20"/>
      <c r="L68" s="36">
        <f>L3+L7+L25+L37+L51+L58</f>
        <v>0</v>
      </c>
      <c r="M68" s="20"/>
      <c r="N68" s="36">
        <f>N3+N7+N25+N37+N51+N58</f>
        <v>0</v>
      </c>
    </row>
    <row r="69" spans="1:15" x14ac:dyDescent="0.2">
      <c r="A69" s="32"/>
      <c r="B69" s="48" t="s">
        <v>50</v>
      </c>
      <c r="C69" s="20"/>
      <c r="D69" s="36">
        <f>D68/(COUNTIF(D3:D63,"&gt;0")+0.00000001)</f>
        <v>0</v>
      </c>
      <c r="E69" s="20"/>
      <c r="F69" s="36">
        <f>F68/(COUNTIF(F3:F63,"&gt;0")+0.00000001)</f>
        <v>0</v>
      </c>
      <c r="G69" s="20"/>
      <c r="H69" s="36">
        <f>H68/(COUNTIF(H3:H63,"&gt;0")+0.00000001)</f>
        <v>0</v>
      </c>
      <c r="I69" s="20"/>
      <c r="J69" s="36">
        <f>J68/(COUNTIF(J3:J63,"&gt;0")+0.00000001)</f>
        <v>0</v>
      </c>
      <c r="K69" s="20"/>
      <c r="L69" s="36">
        <f>L68/(COUNTIF(L3:L63,"&gt;0")+0.00000001)</f>
        <v>0</v>
      </c>
      <c r="M69" s="20"/>
      <c r="N69" s="36">
        <f>N68/(COUNTIF(N3:N63,"&gt;0")+0.00000001)</f>
        <v>0</v>
      </c>
      <c r="O69" s="13"/>
    </row>
    <row r="70" spans="1:15" x14ac:dyDescent="0.2">
      <c r="A70" s="32"/>
      <c r="B70" s="48" t="s">
        <v>51</v>
      </c>
      <c r="C70" s="20"/>
      <c r="D70" s="36">
        <f>D69/5*100</f>
        <v>0</v>
      </c>
      <c r="E70" s="20"/>
      <c r="F70" s="36">
        <f>F69/5*100</f>
        <v>0</v>
      </c>
      <c r="G70" s="20"/>
      <c r="H70" s="36">
        <f>H69/5*100</f>
        <v>0</v>
      </c>
      <c r="I70" s="20"/>
      <c r="J70" s="36">
        <f>J69/5*100</f>
        <v>0</v>
      </c>
      <c r="K70" s="20"/>
      <c r="L70" s="36">
        <f>L69/5*100</f>
        <v>0</v>
      </c>
      <c r="M70" s="20"/>
      <c r="N70" s="36">
        <f>N69/5*100</f>
        <v>0</v>
      </c>
      <c r="O70" s="13"/>
    </row>
    <row r="71" spans="1:15" x14ac:dyDescent="0.2">
      <c r="A71" s="45" t="s">
        <v>41</v>
      </c>
      <c r="B71" s="41"/>
      <c r="C71" s="32"/>
      <c r="D71" s="32"/>
      <c r="E71" s="32"/>
      <c r="F71" s="32"/>
      <c r="G71" s="32"/>
      <c r="H71" s="32"/>
      <c r="I71" s="32"/>
      <c r="J71" s="32"/>
      <c r="K71" s="32"/>
      <c r="L71" s="32"/>
      <c r="M71" s="32"/>
      <c r="N71" s="32"/>
      <c r="O71" s="13"/>
    </row>
    <row r="72" spans="1:15" x14ac:dyDescent="0.2">
      <c r="A72" s="32" t="s">
        <v>71</v>
      </c>
      <c r="B72" s="41"/>
      <c r="C72" s="32"/>
      <c r="D72" s="32"/>
      <c r="E72" s="32"/>
      <c r="F72" s="32"/>
      <c r="G72" s="32"/>
      <c r="H72" s="32"/>
      <c r="I72" s="32"/>
      <c r="J72" s="32"/>
      <c r="K72" s="32"/>
      <c r="L72" s="32"/>
      <c r="M72" s="32"/>
      <c r="N72" s="32"/>
      <c r="O72" s="13"/>
    </row>
    <row r="73" spans="1:15" x14ac:dyDescent="0.2">
      <c r="A73" s="32" t="s">
        <v>42</v>
      </c>
      <c r="B73" s="41"/>
      <c r="C73" s="32"/>
      <c r="D73" s="32"/>
      <c r="E73" s="32"/>
      <c r="F73" s="32"/>
      <c r="G73" s="32"/>
      <c r="H73" s="32"/>
      <c r="I73" s="32"/>
      <c r="J73" s="32"/>
      <c r="K73" s="32"/>
      <c r="L73" s="32"/>
      <c r="M73" s="32"/>
      <c r="N73" s="32"/>
      <c r="O73" s="13"/>
    </row>
    <row r="74" spans="1:15" x14ac:dyDescent="0.2">
      <c r="A74" s="32" t="s">
        <v>43</v>
      </c>
      <c r="B74" s="41"/>
      <c r="C74" s="32"/>
      <c r="D74" s="32"/>
      <c r="E74" s="32"/>
      <c r="F74" s="32"/>
      <c r="G74" s="32"/>
      <c r="H74" s="32"/>
      <c r="I74" s="32"/>
      <c r="J74" s="32"/>
      <c r="K74" s="32"/>
      <c r="L74" s="32"/>
      <c r="M74" s="32"/>
      <c r="N74" s="32"/>
      <c r="O74" s="13"/>
    </row>
    <row r="75" spans="1:15" x14ac:dyDescent="0.2">
      <c r="A75" s="32" t="s">
        <v>44</v>
      </c>
      <c r="B75" s="41"/>
      <c r="C75" s="32"/>
      <c r="D75" s="32"/>
      <c r="E75" s="32"/>
      <c r="F75" s="32"/>
      <c r="G75" s="32"/>
      <c r="H75" s="32"/>
      <c r="I75" s="32"/>
      <c r="J75" s="32"/>
      <c r="K75" s="32"/>
      <c r="L75" s="32"/>
      <c r="M75" s="32"/>
      <c r="N75" s="32"/>
      <c r="O75" s="13"/>
    </row>
    <row r="76" spans="1:15" x14ac:dyDescent="0.2">
      <c r="A76" s="32" t="s">
        <v>45</v>
      </c>
      <c r="B76" s="41"/>
      <c r="C76" s="32"/>
      <c r="D76" s="32"/>
      <c r="E76" s="32"/>
      <c r="F76" s="32"/>
      <c r="G76" s="32"/>
      <c r="H76" s="32"/>
      <c r="I76" s="32"/>
      <c r="J76" s="32"/>
      <c r="K76" s="32"/>
      <c r="L76" s="32"/>
      <c r="M76" s="32"/>
      <c r="N76" s="32"/>
      <c r="O76" s="13"/>
    </row>
    <row r="77" spans="1:15" x14ac:dyDescent="0.2">
      <c r="A77" s="32" t="s">
        <v>46</v>
      </c>
      <c r="B77" s="41"/>
      <c r="C77" s="32"/>
      <c r="D77" s="32"/>
      <c r="E77" s="32"/>
      <c r="F77" s="32"/>
      <c r="G77" s="32"/>
      <c r="H77" s="32"/>
      <c r="I77" s="32"/>
      <c r="J77" s="32"/>
      <c r="K77" s="32"/>
      <c r="L77" s="32"/>
      <c r="M77" s="32"/>
      <c r="N77" s="32"/>
      <c r="O77" s="13"/>
    </row>
    <row r="78" spans="1:15" x14ac:dyDescent="0.2">
      <c r="A78" s="45" t="s">
        <v>99</v>
      </c>
      <c r="B78" s="41"/>
      <c r="C78" s="118" t="str">
        <f>Front!H1</f>
        <v>Date</v>
      </c>
      <c r="D78" s="119"/>
      <c r="E78" s="118" t="str">
        <f>Front!I1</f>
        <v>Date</v>
      </c>
      <c r="F78" s="119"/>
      <c r="G78" s="118" t="str">
        <f>Front!J1</f>
        <v>Date</v>
      </c>
      <c r="H78" s="119"/>
      <c r="I78" s="118" t="str">
        <f>Front!K1</f>
        <v>Date</v>
      </c>
      <c r="J78" s="119"/>
      <c r="K78" s="118" t="str">
        <f>Front!L1</f>
        <v>Date</v>
      </c>
      <c r="L78" s="119"/>
      <c r="M78" s="118" t="str">
        <f>Front!M1</f>
        <v>Date</v>
      </c>
      <c r="N78" s="119"/>
      <c r="O78" s="17" t="s">
        <v>67</v>
      </c>
    </row>
    <row r="79" spans="1:15" ht="26.25" customHeight="1" x14ac:dyDescent="0.2">
      <c r="A79" s="33"/>
      <c r="B79" s="80"/>
      <c r="C79" s="47" t="s">
        <v>19</v>
      </c>
      <c r="D79" s="47" t="s">
        <v>20</v>
      </c>
      <c r="E79" s="47" t="s">
        <v>19</v>
      </c>
      <c r="F79" s="47" t="s">
        <v>20</v>
      </c>
      <c r="G79" s="47" t="s">
        <v>19</v>
      </c>
      <c r="H79" s="47" t="s">
        <v>20</v>
      </c>
      <c r="I79" s="47" t="s">
        <v>19</v>
      </c>
      <c r="J79" s="47" t="s">
        <v>20</v>
      </c>
      <c r="K79" s="47" t="s">
        <v>19</v>
      </c>
      <c r="L79" s="47" t="s">
        <v>20</v>
      </c>
      <c r="M79" s="47" t="s">
        <v>19</v>
      </c>
      <c r="N79" s="47" t="s">
        <v>20</v>
      </c>
      <c r="O79" s="13"/>
    </row>
    <row r="80" spans="1:15" x14ac:dyDescent="0.2">
      <c r="A80" s="33" t="s">
        <v>63</v>
      </c>
      <c r="B80" s="80"/>
      <c r="C80" s="12"/>
      <c r="D80" s="36">
        <f>SUM(C81:C83)/(COUNTIF(C81:C83,"&gt;0")+0.00000001)</f>
        <v>0</v>
      </c>
      <c r="E80" s="12"/>
      <c r="F80" s="36">
        <f>SUM(E81:E83)/(COUNTIF(E81:E83,"&gt;0")+0.00000001)</f>
        <v>0</v>
      </c>
      <c r="G80" s="12"/>
      <c r="H80" s="36">
        <f>SUM(G81:G83)/(COUNTIF(G81:G83,"&gt;0")+0.00000001)</f>
        <v>0</v>
      </c>
      <c r="I80" s="12"/>
      <c r="J80" s="36">
        <f>SUM(I81:I83)/(COUNTIF(I81:I83,"&gt;0")+0.00000001)</f>
        <v>0</v>
      </c>
      <c r="K80" s="12"/>
      <c r="L80" s="36">
        <f>SUM(K81:K83)/(COUNTIF(K81:K83,"&gt;0")+0.00000001)</f>
        <v>0</v>
      </c>
      <c r="M80" s="12"/>
      <c r="N80" s="36">
        <f>SUM(M81:M83)/(COUNTIF(M81:M83,"&gt;0")+0.00000001)</f>
        <v>0</v>
      </c>
      <c r="O80" s="13"/>
    </row>
    <row r="81" spans="1:15" x14ac:dyDescent="0.2">
      <c r="A81" s="33"/>
      <c r="B81" s="80" t="s">
        <v>130</v>
      </c>
      <c r="C81" s="13"/>
      <c r="D81" s="31"/>
      <c r="E81" s="13"/>
      <c r="F81" s="31"/>
      <c r="G81" s="13"/>
      <c r="H81" s="31"/>
      <c r="I81" s="13"/>
      <c r="J81" s="31"/>
      <c r="K81" s="13"/>
      <c r="L81" s="31"/>
      <c r="M81" s="13"/>
      <c r="N81" s="31"/>
      <c r="O81" s="13"/>
    </row>
    <row r="82" spans="1:15" x14ac:dyDescent="0.2">
      <c r="A82" s="33"/>
      <c r="B82" s="80" t="s">
        <v>131</v>
      </c>
      <c r="C82" s="13"/>
      <c r="D82" s="31"/>
      <c r="E82" s="13"/>
      <c r="F82" s="31"/>
      <c r="G82" s="13"/>
      <c r="H82" s="31"/>
      <c r="I82" s="13"/>
      <c r="J82" s="31"/>
      <c r="K82" s="13"/>
      <c r="L82" s="31"/>
      <c r="M82" s="13"/>
      <c r="N82" s="31"/>
      <c r="O82" s="13"/>
    </row>
    <row r="83" spans="1:15" ht="25.5" x14ac:dyDescent="0.2">
      <c r="A83" s="33"/>
      <c r="B83" s="80" t="s">
        <v>975</v>
      </c>
      <c r="C83" s="13"/>
      <c r="D83" s="31"/>
      <c r="E83" s="13"/>
      <c r="F83" s="31"/>
      <c r="G83" s="13"/>
      <c r="H83" s="31"/>
      <c r="I83" s="13"/>
      <c r="J83" s="31"/>
      <c r="K83" s="13"/>
      <c r="L83" s="31"/>
      <c r="M83" s="13"/>
      <c r="N83" s="31"/>
      <c r="O83" s="13"/>
    </row>
    <row r="84" spans="1:15" x14ac:dyDescent="0.2">
      <c r="A84" s="33" t="s">
        <v>64</v>
      </c>
      <c r="B84" s="80"/>
      <c r="C84" s="12"/>
      <c r="D84" s="36">
        <f>SUM(C85:C101)/(COUNTIF(C85:C101,"&gt;0")+0.00000001)</f>
        <v>0</v>
      </c>
      <c r="E84" s="12"/>
      <c r="F84" s="36">
        <f>SUM(E85:E101)/(COUNTIF(E85:E101,"&gt;0")+0.00000001)</f>
        <v>0</v>
      </c>
      <c r="G84" s="12"/>
      <c r="H84" s="36">
        <f>SUM(G85:G101)/(COUNTIF(G85:G101,"&gt;0")+0.00000001)</f>
        <v>0</v>
      </c>
      <c r="I84" s="12"/>
      <c r="J84" s="36">
        <f>SUM(I85:I101)/(COUNTIF(I85:I101,"&gt;0")+0.00000001)</f>
        <v>0</v>
      </c>
      <c r="K84" s="12"/>
      <c r="L84" s="36">
        <f>SUM(K85:K101)/(COUNTIF(K85:K101,"&gt;0")+0.00000001)</f>
        <v>0</v>
      </c>
      <c r="M84" s="12"/>
      <c r="N84" s="36">
        <f>SUM(M85:M101)/(COUNTIF(M85:M101,"&gt;0")+0.00000001)</f>
        <v>0</v>
      </c>
      <c r="O84" s="13"/>
    </row>
    <row r="85" spans="1:15" ht="51" x14ac:dyDescent="0.2">
      <c r="A85" s="33"/>
      <c r="B85" s="80" t="s">
        <v>132</v>
      </c>
      <c r="C85" s="13"/>
      <c r="D85" s="31"/>
      <c r="E85" s="13"/>
      <c r="F85" s="31"/>
      <c r="G85" s="13"/>
      <c r="H85" s="31"/>
      <c r="I85" s="13"/>
      <c r="J85" s="31"/>
      <c r="K85" s="13"/>
      <c r="L85" s="31"/>
      <c r="M85" s="13"/>
      <c r="N85" s="31"/>
      <c r="O85" s="13"/>
    </row>
    <row r="86" spans="1:15" ht="25.5" x14ac:dyDescent="0.2">
      <c r="A86" s="33"/>
      <c r="B86" s="80" t="s">
        <v>976</v>
      </c>
      <c r="C86" s="13"/>
      <c r="D86" s="31"/>
      <c r="E86" s="13"/>
      <c r="F86" s="31"/>
      <c r="G86" s="13"/>
      <c r="H86" s="31"/>
      <c r="I86" s="13"/>
      <c r="J86" s="31"/>
      <c r="K86" s="13"/>
      <c r="L86" s="31"/>
      <c r="M86" s="13"/>
      <c r="N86" s="31"/>
      <c r="O86" s="13"/>
    </row>
    <row r="87" spans="1:15" ht="38.25" x14ac:dyDescent="0.2">
      <c r="A87" s="33"/>
      <c r="B87" s="80" t="s">
        <v>977</v>
      </c>
      <c r="C87" s="13"/>
      <c r="D87" s="31"/>
      <c r="E87" s="13"/>
      <c r="F87" s="31"/>
      <c r="G87" s="13"/>
      <c r="H87" s="31"/>
      <c r="I87" s="13"/>
      <c r="J87" s="31"/>
      <c r="K87" s="13"/>
      <c r="L87" s="31"/>
      <c r="M87" s="13"/>
      <c r="N87" s="31"/>
      <c r="O87" s="13"/>
    </row>
    <row r="88" spans="1:15" ht="25.5" x14ac:dyDescent="0.2">
      <c r="A88" s="93"/>
      <c r="B88" s="80" t="s">
        <v>978</v>
      </c>
      <c r="C88" s="13"/>
      <c r="D88" s="31"/>
      <c r="E88" s="13"/>
      <c r="F88" s="31"/>
      <c r="G88" s="13"/>
      <c r="H88" s="31"/>
      <c r="I88" s="13"/>
      <c r="J88" s="31"/>
      <c r="K88" s="13"/>
      <c r="L88" s="31"/>
      <c r="M88" s="13"/>
      <c r="N88" s="31"/>
      <c r="O88" s="13"/>
    </row>
    <row r="89" spans="1:15" ht="38.25" x14ac:dyDescent="0.2">
      <c r="A89" s="93"/>
      <c r="B89" s="80" t="s">
        <v>979</v>
      </c>
      <c r="C89" s="13"/>
      <c r="D89" s="31"/>
      <c r="E89" s="13"/>
      <c r="F89" s="31"/>
      <c r="G89" s="13"/>
      <c r="H89" s="31"/>
      <c r="I89" s="13"/>
      <c r="J89" s="31"/>
      <c r="K89" s="13"/>
      <c r="L89" s="31"/>
      <c r="M89" s="13"/>
      <c r="N89" s="31"/>
      <c r="O89" s="13"/>
    </row>
    <row r="90" spans="1:15" ht="25.5" x14ac:dyDescent="0.2">
      <c r="A90" s="93"/>
      <c r="B90" s="80" t="s">
        <v>980</v>
      </c>
      <c r="C90" s="13"/>
      <c r="D90" s="31"/>
      <c r="E90" s="13"/>
      <c r="F90" s="31"/>
      <c r="G90" s="13"/>
      <c r="H90" s="31"/>
      <c r="I90" s="13"/>
      <c r="J90" s="31"/>
      <c r="K90" s="13"/>
      <c r="L90" s="31"/>
      <c r="M90" s="13"/>
      <c r="N90" s="31"/>
      <c r="O90" s="13"/>
    </row>
    <row r="91" spans="1:15" ht="25.5" x14ac:dyDescent="0.2">
      <c r="A91" s="93"/>
      <c r="B91" s="80" t="s">
        <v>981</v>
      </c>
      <c r="C91" s="13"/>
      <c r="D91" s="31"/>
      <c r="E91" s="13"/>
      <c r="F91" s="31"/>
      <c r="G91" s="13"/>
      <c r="H91" s="31"/>
      <c r="I91" s="13"/>
      <c r="J91" s="31"/>
      <c r="K91" s="13"/>
      <c r="L91" s="31"/>
      <c r="M91" s="13"/>
      <c r="N91" s="31"/>
      <c r="O91" s="13"/>
    </row>
    <row r="92" spans="1:15" ht="25.5" x14ac:dyDescent="0.2">
      <c r="A92" s="33"/>
      <c r="B92" s="80" t="s">
        <v>133</v>
      </c>
      <c r="C92" s="13"/>
      <c r="D92" s="31"/>
      <c r="E92" s="13"/>
      <c r="F92" s="31"/>
      <c r="G92" s="13"/>
      <c r="H92" s="31"/>
      <c r="I92" s="13"/>
      <c r="J92" s="31"/>
      <c r="K92" s="13"/>
      <c r="L92" s="31"/>
      <c r="M92" s="13"/>
      <c r="N92" s="31"/>
      <c r="O92" s="13"/>
    </row>
    <row r="93" spans="1:15" x14ac:dyDescent="0.2">
      <c r="A93" s="33"/>
      <c r="B93" s="80" t="s">
        <v>134</v>
      </c>
      <c r="C93" s="13"/>
      <c r="D93" s="31"/>
      <c r="E93" s="13"/>
      <c r="F93" s="31"/>
      <c r="G93" s="13"/>
      <c r="H93" s="31"/>
      <c r="I93" s="13"/>
      <c r="J93" s="31"/>
      <c r="K93" s="13"/>
      <c r="L93" s="31"/>
      <c r="M93" s="13"/>
      <c r="N93" s="31"/>
      <c r="O93" s="13"/>
    </row>
    <row r="94" spans="1:15" x14ac:dyDescent="0.2">
      <c r="A94" s="33"/>
      <c r="B94" s="80" t="s">
        <v>135</v>
      </c>
      <c r="C94" s="13"/>
      <c r="D94" s="31"/>
      <c r="E94" s="13"/>
      <c r="F94" s="31"/>
      <c r="G94" s="13"/>
      <c r="H94" s="31"/>
      <c r="I94" s="13"/>
      <c r="J94" s="31"/>
      <c r="K94" s="13"/>
      <c r="L94" s="31"/>
      <c r="M94" s="13"/>
      <c r="N94" s="31"/>
      <c r="O94" s="13"/>
    </row>
    <row r="95" spans="1:15" ht="25.5" x14ac:dyDescent="0.2">
      <c r="A95" s="93"/>
      <c r="B95" s="80" t="s">
        <v>982</v>
      </c>
      <c r="C95" s="13"/>
      <c r="D95" s="31"/>
      <c r="E95" s="13"/>
      <c r="F95" s="31"/>
      <c r="G95" s="13"/>
      <c r="H95" s="31"/>
      <c r="I95" s="13"/>
      <c r="J95" s="31"/>
      <c r="K95" s="13"/>
      <c r="L95" s="31"/>
      <c r="M95" s="13"/>
      <c r="N95" s="31"/>
      <c r="O95" s="13"/>
    </row>
    <row r="96" spans="1:15" ht="25.5" x14ac:dyDescent="0.2">
      <c r="A96" s="33"/>
      <c r="B96" s="80" t="s">
        <v>983</v>
      </c>
      <c r="C96" s="13"/>
      <c r="D96" s="31"/>
      <c r="E96" s="13"/>
      <c r="F96" s="31"/>
      <c r="G96" s="13"/>
      <c r="H96" s="31"/>
      <c r="I96" s="13"/>
      <c r="J96" s="31"/>
      <c r="K96" s="13"/>
      <c r="L96" s="31"/>
      <c r="M96" s="13"/>
      <c r="N96" s="31"/>
      <c r="O96" s="13"/>
    </row>
    <row r="97" spans="1:15" x14ac:dyDescent="0.2">
      <c r="A97" s="93"/>
      <c r="B97" s="80" t="s">
        <v>984</v>
      </c>
      <c r="C97" s="13"/>
      <c r="D97" s="31"/>
      <c r="E97" s="13"/>
      <c r="F97" s="31"/>
      <c r="G97" s="13"/>
      <c r="H97" s="31"/>
      <c r="I97" s="13"/>
      <c r="J97" s="31"/>
      <c r="K97" s="13"/>
      <c r="L97" s="31"/>
      <c r="M97" s="13"/>
      <c r="N97" s="31"/>
      <c r="O97" s="13"/>
    </row>
    <row r="98" spans="1:15" x14ac:dyDescent="0.2">
      <c r="A98" s="33"/>
      <c r="B98" s="80" t="s">
        <v>136</v>
      </c>
      <c r="C98" s="13"/>
      <c r="D98" s="31"/>
      <c r="E98" s="13"/>
      <c r="F98" s="31"/>
      <c r="G98" s="13"/>
      <c r="H98" s="31"/>
      <c r="I98" s="13"/>
      <c r="J98" s="31"/>
      <c r="K98" s="13"/>
      <c r="L98" s="31"/>
      <c r="M98" s="13"/>
      <c r="N98" s="31"/>
      <c r="O98" s="13"/>
    </row>
    <row r="99" spans="1:15" ht="25.5" x14ac:dyDescent="0.2">
      <c r="A99" s="33"/>
      <c r="B99" s="80" t="s">
        <v>137</v>
      </c>
      <c r="C99" s="13"/>
      <c r="D99" s="31"/>
      <c r="E99" s="13"/>
      <c r="F99" s="31"/>
      <c r="G99" s="13"/>
      <c r="H99" s="31"/>
      <c r="I99" s="13"/>
      <c r="J99" s="31"/>
      <c r="K99" s="13"/>
      <c r="L99" s="31"/>
      <c r="M99" s="13"/>
      <c r="N99" s="31"/>
      <c r="O99" s="13"/>
    </row>
    <row r="100" spans="1:15" x14ac:dyDescent="0.2">
      <c r="A100" s="93"/>
      <c r="B100" s="80" t="s">
        <v>985</v>
      </c>
      <c r="C100" s="13"/>
      <c r="D100" s="31"/>
      <c r="E100" s="13"/>
      <c r="F100" s="31"/>
      <c r="G100" s="13"/>
      <c r="H100" s="31"/>
      <c r="I100" s="13"/>
      <c r="J100" s="31"/>
      <c r="K100" s="13"/>
      <c r="L100" s="31"/>
      <c r="M100" s="13"/>
      <c r="N100" s="31"/>
      <c r="O100" s="13"/>
    </row>
    <row r="101" spans="1:15" ht="38.25" x14ac:dyDescent="0.2">
      <c r="A101" s="33"/>
      <c r="B101" s="80" t="s">
        <v>986</v>
      </c>
      <c r="C101" s="13"/>
      <c r="D101" s="31"/>
      <c r="E101" s="13"/>
      <c r="F101" s="31"/>
      <c r="G101" s="13"/>
      <c r="H101" s="31"/>
      <c r="I101" s="13"/>
      <c r="J101" s="31"/>
      <c r="K101" s="13"/>
      <c r="L101" s="31"/>
      <c r="M101" s="13"/>
      <c r="N101" s="31"/>
      <c r="O101" s="13"/>
    </row>
    <row r="102" spans="1:15" x14ac:dyDescent="0.2">
      <c r="A102" s="33" t="s">
        <v>0</v>
      </c>
      <c r="B102" s="80"/>
      <c r="C102" s="12"/>
      <c r="D102" s="36">
        <f>SUM(C103:C113)/(COUNTIF(C103:C113,"&gt;0")+0.00000001)</f>
        <v>0</v>
      </c>
      <c r="E102" s="12"/>
      <c r="F102" s="36">
        <f>SUM(E103:E113)/(COUNTIF(E103:E113,"&gt;0")+0.00000001)</f>
        <v>0</v>
      </c>
      <c r="G102" s="12"/>
      <c r="H102" s="36">
        <f>SUM(G103:G113)/(COUNTIF(G103:G113,"&gt;0")+0.00000001)</f>
        <v>0</v>
      </c>
      <c r="I102" s="12"/>
      <c r="J102" s="36">
        <f>SUM(I103:I113)/(COUNTIF(I103:I113,"&gt;0")+0.00000001)</f>
        <v>0</v>
      </c>
      <c r="K102" s="12"/>
      <c r="L102" s="36">
        <f>SUM(K103:K113)/(COUNTIF(K103:K113,"&gt;0")+0.00000001)</f>
        <v>0</v>
      </c>
      <c r="M102" s="12"/>
      <c r="N102" s="36">
        <f>SUM(M103:M113)/(COUNTIF(M103:M113,"&gt;0")+0.00000001)</f>
        <v>0</v>
      </c>
      <c r="O102" s="13"/>
    </row>
    <row r="103" spans="1:15" x14ac:dyDescent="0.2">
      <c r="A103" s="33"/>
      <c r="B103" s="80" t="s">
        <v>138</v>
      </c>
      <c r="C103" s="13"/>
      <c r="D103" s="31"/>
      <c r="E103" s="13"/>
      <c r="F103" s="31"/>
      <c r="G103" s="13"/>
      <c r="H103" s="31"/>
      <c r="I103" s="13"/>
      <c r="J103" s="31"/>
      <c r="K103" s="13"/>
      <c r="L103" s="31"/>
      <c r="M103" s="13"/>
      <c r="N103" s="31"/>
      <c r="O103" s="13"/>
    </row>
    <row r="104" spans="1:15" ht="25.5" x14ac:dyDescent="0.2">
      <c r="A104" s="33"/>
      <c r="B104" s="80" t="s">
        <v>151</v>
      </c>
      <c r="C104" s="13"/>
      <c r="D104" s="31"/>
      <c r="E104" s="13"/>
      <c r="F104" s="31"/>
      <c r="G104" s="13"/>
      <c r="H104" s="31"/>
      <c r="I104" s="13"/>
      <c r="J104" s="31"/>
      <c r="K104" s="13"/>
      <c r="L104" s="31"/>
      <c r="M104" s="13"/>
      <c r="N104" s="31"/>
      <c r="O104" s="13"/>
    </row>
    <row r="105" spans="1:15" ht="25.5" x14ac:dyDescent="0.2">
      <c r="A105" s="33"/>
      <c r="B105" s="80" t="s">
        <v>987</v>
      </c>
      <c r="C105" s="13"/>
      <c r="D105" s="31"/>
      <c r="E105" s="13"/>
      <c r="F105" s="31"/>
      <c r="G105" s="13"/>
      <c r="H105" s="31"/>
      <c r="I105" s="13"/>
      <c r="J105" s="31"/>
      <c r="K105" s="13"/>
      <c r="L105" s="31"/>
      <c r="M105" s="13"/>
      <c r="N105" s="31"/>
      <c r="O105" s="13"/>
    </row>
    <row r="106" spans="1:15" x14ac:dyDescent="0.2">
      <c r="A106" s="93"/>
      <c r="B106" s="80" t="s">
        <v>988</v>
      </c>
      <c r="C106" s="13"/>
      <c r="D106" s="31"/>
      <c r="E106" s="13"/>
      <c r="F106" s="31"/>
      <c r="G106" s="13"/>
      <c r="H106" s="31"/>
      <c r="I106" s="13"/>
      <c r="J106" s="31"/>
      <c r="K106" s="13"/>
      <c r="L106" s="31"/>
      <c r="M106" s="13"/>
      <c r="N106" s="31"/>
      <c r="O106" s="13"/>
    </row>
    <row r="107" spans="1:15" x14ac:dyDescent="0.2">
      <c r="A107" s="33"/>
      <c r="B107" s="80" t="s">
        <v>139</v>
      </c>
      <c r="C107" s="13"/>
      <c r="D107" s="31"/>
      <c r="E107" s="13"/>
      <c r="F107" s="31"/>
      <c r="G107" s="13"/>
      <c r="H107" s="31"/>
      <c r="I107" s="13"/>
      <c r="J107" s="31"/>
      <c r="K107" s="13"/>
      <c r="L107" s="31"/>
      <c r="M107" s="13"/>
      <c r="N107" s="31"/>
      <c r="O107" s="13"/>
    </row>
    <row r="108" spans="1:15" ht="25.5" x14ac:dyDescent="0.2">
      <c r="A108" s="33"/>
      <c r="B108" s="80" t="s">
        <v>989</v>
      </c>
      <c r="C108" s="13"/>
      <c r="D108" s="31"/>
      <c r="E108" s="13"/>
      <c r="F108" s="31"/>
      <c r="G108" s="13"/>
      <c r="H108" s="31"/>
      <c r="I108" s="13"/>
      <c r="J108" s="31"/>
      <c r="K108" s="13"/>
      <c r="L108" s="31"/>
      <c r="M108" s="13"/>
      <c r="N108" s="31"/>
      <c r="O108" s="13"/>
    </row>
    <row r="109" spans="1:15" x14ac:dyDescent="0.2">
      <c r="A109" s="33"/>
      <c r="B109" s="80" t="s">
        <v>140</v>
      </c>
      <c r="C109" s="13"/>
      <c r="D109" s="31"/>
      <c r="E109" s="13"/>
      <c r="F109" s="31"/>
      <c r="G109" s="13"/>
      <c r="H109" s="31"/>
      <c r="I109" s="13"/>
      <c r="J109" s="31"/>
      <c r="K109" s="13"/>
      <c r="L109" s="31"/>
      <c r="M109" s="13"/>
      <c r="N109" s="31"/>
      <c r="O109" s="13"/>
    </row>
    <row r="110" spans="1:15" ht="38.25" x14ac:dyDescent="0.2">
      <c r="A110" s="33"/>
      <c r="B110" s="80" t="s">
        <v>990</v>
      </c>
      <c r="C110" s="13"/>
      <c r="D110" s="31"/>
      <c r="E110" s="13"/>
      <c r="F110" s="31"/>
      <c r="G110" s="13"/>
      <c r="H110" s="31"/>
      <c r="I110" s="13"/>
      <c r="J110" s="31"/>
      <c r="K110" s="13"/>
      <c r="L110" s="31"/>
      <c r="M110" s="13"/>
      <c r="N110" s="31"/>
      <c r="O110" s="13"/>
    </row>
    <row r="111" spans="1:15" ht="25.5" x14ac:dyDescent="0.2">
      <c r="A111" s="33"/>
      <c r="B111" s="80" t="s">
        <v>141</v>
      </c>
      <c r="C111" s="13"/>
      <c r="D111" s="31"/>
      <c r="E111" s="13"/>
      <c r="F111" s="31"/>
      <c r="G111" s="13"/>
      <c r="H111" s="31"/>
      <c r="I111" s="13"/>
      <c r="J111" s="31"/>
      <c r="K111" s="13"/>
      <c r="L111" s="31"/>
      <c r="M111" s="13"/>
      <c r="N111" s="31"/>
      <c r="O111" s="13"/>
    </row>
    <row r="112" spans="1:15" x14ac:dyDescent="0.2">
      <c r="A112" s="33"/>
      <c r="B112" s="80" t="s">
        <v>142</v>
      </c>
      <c r="C112" s="13"/>
      <c r="D112" s="31"/>
      <c r="E112" s="13"/>
      <c r="F112" s="31"/>
      <c r="G112" s="13"/>
      <c r="H112" s="31"/>
      <c r="I112" s="13"/>
      <c r="J112" s="31"/>
      <c r="K112" s="13"/>
      <c r="L112" s="31"/>
      <c r="M112" s="13"/>
      <c r="N112" s="31"/>
      <c r="O112" s="13"/>
    </row>
    <row r="113" spans="1:15" x14ac:dyDescent="0.2">
      <c r="A113" s="33"/>
      <c r="B113" s="80" t="s">
        <v>143</v>
      </c>
      <c r="C113" s="13"/>
      <c r="D113" s="31"/>
      <c r="E113" s="13"/>
      <c r="F113" s="31"/>
      <c r="G113" s="13"/>
      <c r="H113" s="31"/>
      <c r="I113" s="13"/>
      <c r="J113" s="31"/>
      <c r="K113" s="13"/>
      <c r="L113" s="31"/>
      <c r="M113" s="13"/>
      <c r="N113" s="31"/>
      <c r="O113" s="13"/>
    </row>
    <row r="114" spans="1:15" x14ac:dyDescent="0.2">
      <c r="A114" s="33" t="s">
        <v>103</v>
      </c>
      <c r="B114" s="80"/>
      <c r="C114" s="12"/>
      <c r="D114" s="36">
        <f>SUM(C115:C127)/(COUNTIF(C115:C127,"&gt;0")+0.00000001)</f>
        <v>0</v>
      </c>
      <c r="E114" s="12"/>
      <c r="F114" s="36">
        <f>SUM(E115:E127)/(COUNTIF(E115:E127,"&gt;0")+0.00000001)</f>
        <v>0</v>
      </c>
      <c r="G114" s="12"/>
      <c r="H114" s="36">
        <f>SUM(G115:G127)/(COUNTIF(G115:G127,"&gt;0")+0.00000001)</f>
        <v>0</v>
      </c>
      <c r="I114" s="12"/>
      <c r="J114" s="36">
        <f>SUM(I115:I127)/(COUNTIF(I115:I127,"&gt;0")+0.00000001)</f>
        <v>0</v>
      </c>
      <c r="K114" s="12"/>
      <c r="L114" s="36">
        <f>SUM(K115:K127)/(COUNTIF(K115:K127,"&gt;0")+0.00000001)</f>
        <v>0</v>
      </c>
      <c r="M114" s="12"/>
      <c r="N114" s="36">
        <f>SUM(M115:M127)/(COUNTIF(M115:M127,"&gt;0")+0.00000001)</f>
        <v>0</v>
      </c>
      <c r="O114" s="13"/>
    </row>
    <row r="115" spans="1:15" x14ac:dyDescent="0.2">
      <c r="A115" s="33"/>
      <c r="B115" s="80" t="s">
        <v>138</v>
      </c>
      <c r="C115" s="13"/>
      <c r="D115" s="31"/>
      <c r="E115" s="13"/>
      <c r="F115" s="31"/>
      <c r="G115" s="13"/>
      <c r="H115" s="31"/>
      <c r="I115" s="13"/>
      <c r="J115" s="31"/>
      <c r="K115" s="13"/>
      <c r="L115" s="31"/>
      <c r="M115" s="13"/>
      <c r="N115" s="31"/>
      <c r="O115" s="13"/>
    </row>
    <row r="116" spans="1:15" ht="25.5" x14ac:dyDescent="0.2">
      <c r="A116" s="33"/>
      <c r="B116" s="80" t="s">
        <v>148</v>
      </c>
      <c r="C116" s="13"/>
      <c r="D116" s="31"/>
      <c r="E116" s="13"/>
      <c r="F116" s="31"/>
      <c r="G116" s="13"/>
      <c r="H116" s="31"/>
      <c r="I116" s="13"/>
      <c r="J116" s="31"/>
      <c r="K116" s="13"/>
      <c r="L116" s="31"/>
      <c r="M116" s="13"/>
      <c r="N116" s="31"/>
      <c r="O116" s="13"/>
    </row>
    <row r="117" spans="1:15" ht="25.5" x14ac:dyDescent="0.2">
      <c r="A117" s="33"/>
      <c r="B117" s="80" t="s">
        <v>149</v>
      </c>
      <c r="C117" s="13"/>
      <c r="D117" s="31"/>
      <c r="E117" s="13"/>
      <c r="F117" s="31"/>
      <c r="G117" s="13"/>
      <c r="H117" s="31"/>
      <c r="I117" s="13"/>
      <c r="J117" s="31"/>
      <c r="K117" s="13"/>
      <c r="L117" s="31"/>
      <c r="M117" s="13"/>
      <c r="N117" s="31"/>
      <c r="O117" s="13"/>
    </row>
    <row r="118" spans="1:15" ht="25.5" x14ac:dyDescent="0.2">
      <c r="A118" s="33"/>
      <c r="B118" s="80" t="s">
        <v>144</v>
      </c>
      <c r="C118" s="13"/>
      <c r="D118" s="31"/>
      <c r="E118" s="13"/>
      <c r="F118" s="31"/>
      <c r="G118" s="13"/>
      <c r="H118" s="31"/>
      <c r="I118" s="13"/>
      <c r="J118" s="31"/>
      <c r="K118" s="13"/>
      <c r="L118" s="31"/>
      <c r="M118" s="13"/>
      <c r="N118" s="31"/>
      <c r="O118" s="13"/>
    </row>
    <row r="119" spans="1:15" ht="25.5" x14ac:dyDescent="0.2">
      <c r="A119" s="33"/>
      <c r="B119" s="80" t="s">
        <v>150</v>
      </c>
      <c r="C119" s="13"/>
      <c r="D119" s="31"/>
      <c r="E119" s="13"/>
      <c r="F119" s="31"/>
      <c r="G119" s="13"/>
      <c r="H119" s="31"/>
      <c r="I119" s="13"/>
      <c r="J119" s="31"/>
      <c r="K119" s="13"/>
      <c r="L119" s="31"/>
      <c r="M119" s="13"/>
      <c r="N119" s="31"/>
      <c r="O119" s="13"/>
    </row>
    <row r="120" spans="1:15" x14ac:dyDescent="0.2">
      <c r="A120" s="33"/>
      <c r="B120" s="80" t="s">
        <v>991</v>
      </c>
      <c r="C120" s="13"/>
      <c r="D120" s="31"/>
      <c r="E120" s="13"/>
      <c r="F120" s="31"/>
      <c r="G120" s="13"/>
      <c r="H120" s="31"/>
      <c r="I120" s="13"/>
      <c r="J120" s="31"/>
      <c r="K120" s="13"/>
      <c r="L120" s="31"/>
      <c r="M120" s="13"/>
      <c r="N120" s="31"/>
      <c r="O120" s="13"/>
    </row>
    <row r="121" spans="1:15" ht="38.25" x14ac:dyDescent="0.2">
      <c r="A121" s="33"/>
      <c r="B121" s="80" t="s">
        <v>992</v>
      </c>
      <c r="C121" s="13"/>
      <c r="D121" s="31"/>
      <c r="E121" s="13"/>
      <c r="F121" s="31"/>
      <c r="G121" s="13"/>
      <c r="H121" s="31"/>
      <c r="I121" s="13"/>
      <c r="J121" s="31"/>
      <c r="K121" s="13"/>
      <c r="L121" s="31"/>
      <c r="M121" s="13"/>
      <c r="N121" s="31"/>
      <c r="O121" s="13"/>
    </row>
    <row r="122" spans="1:15" x14ac:dyDescent="0.2">
      <c r="A122" s="93"/>
      <c r="B122" s="80" t="s">
        <v>993</v>
      </c>
      <c r="C122" s="13"/>
      <c r="D122" s="31"/>
      <c r="E122" s="13"/>
      <c r="F122" s="31"/>
      <c r="G122" s="13"/>
      <c r="H122" s="31"/>
      <c r="I122" s="13"/>
      <c r="J122" s="31"/>
      <c r="K122" s="13"/>
      <c r="L122" s="31"/>
      <c r="M122" s="13"/>
      <c r="N122" s="31"/>
      <c r="O122" s="13"/>
    </row>
    <row r="123" spans="1:15" ht="25.5" x14ac:dyDescent="0.2">
      <c r="A123" s="33"/>
      <c r="B123" s="80" t="s">
        <v>994</v>
      </c>
      <c r="C123" s="13"/>
      <c r="D123" s="31"/>
      <c r="E123" s="13"/>
      <c r="F123" s="31"/>
      <c r="G123" s="13"/>
      <c r="H123" s="31"/>
      <c r="I123" s="13"/>
      <c r="J123" s="31"/>
      <c r="K123" s="13"/>
      <c r="L123" s="31"/>
      <c r="M123" s="13"/>
      <c r="N123" s="31"/>
      <c r="O123" s="13"/>
    </row>
    <row r="124" spans="1:15" x14ac:dyDescent="0.2">
      <c r="A124" s="33"/>
      <c r="B124" s="80" t="s">
        <v>145</v>
      </c>
      <c r="C124" s="13"/>
      <c r="D124" s="31"/>
      <c r="E124" s="13"/>
      <c r="F124" s="31"/>
      <c r="G124" s="13"/>
      <c r="H124" s="31"/>
      <c r="I124" s="13"/>
      <c r="J124" s="31"/>
      <c r="K124" s="13"/>
      <c r="L124" s="31"/>
      <c r="M124" s="13"/>
      <c r="N124" s="31"/>
      <c r="O124" s="13"/>
    </row>
    <row r="125" spans="1:15" x14ac:dyDescent="0.2">
      <c r="A125" s="33"/>
      <c r="B125" s="80" t="s">
        <v>146</v>
      </c>
      <c r="C125" s="13"/>
      <c r="D125" s="31"/>
      <c r="E125" s="13"/>
      <c r="F125" s="31"/>
      <c r="G125" s="13"/>
      <c r="H125" s="31"/>
      <c r="I125" s="13"/>
      <c r="J125" s="31"/>
      <c r="K125" s="13"/>
      <c r="L125" s="31"/>
      <c r="M125" s="13"/>
      <c r="N125" s="31"/>
      <c r="O125" s="13"/>
    </row>
    <row r="126" spans="1:15" x14ac:dyDescent="0.2">
      <c r="A126" s="33"/>
      <c r="B126" s="80" t="s">
        <v>995</v>
      </c>
      <c r="C126" s="13"/>
      <c r="D126" s="31"/>
      <c r="E126" s="13"/>
      <c r="F126" s="31"/>
      <c r="G126" s="13"/>
      <c r="H126" s="31"/>
      <c r="I126" s="13"/>
      <c r="J126" s="31"/>
      <c r="K126" s="13"/>
      <c r="L126" s="31"/>
      <c r="M126" s="13"/>
      <c r="N126" s="31"/>
      <c r="O126" s="13"/>
    </row>
    <row r="127" spans="1:15" x14ac:dyDescent="0.2">
      <c r="A127" s="93"/>
      <c r="B127" s="80" t="s">
        <v>143</v>
      </c>
      <c r="C127" s="13"/>
      <c r="D127" s="31"/>
      <c r="E127" s="13"/>
      <c r="F127" s="31"/>
      <c r="G127" s="13"/>
      <c r="H127" s="31"/>
      <c r="I127" s="13"/>
      <c r="J127" s="31"/>
      <c r="K127" s="13"/>
      <c r="L127" s="31"/>
      <c r="M127" s="13"/>
      <c r="N127" s="31"/>
      <c r="O127" s="13"/>
    </row>
    <row r="128" spans="1:15" x14ac:dyDescent="0.2">
      <c r="A128" s="33" t="s">
        <v>1</v>
      </c>
      <c r="B128" s="80"/>
      <c r="C128" s="12"/>
      <c r="D128" s="36">
        <f>SUM(C129:C134)/(COUNTIF(C129:C134,"&gt;0")+0.00000001)</f>
        <v>0</v>
      </c>
      <c r="E128" s="12"/>
      <c r="F128" s="36">
        <f>SUM(E129:E134)/(COUNTIF(E129:E134,"&gt;0")+0.00000001)</f>
        <v>0</v>
      </c>
      <c r="G128" s="12"/>
      <c r="H128" s="36">
        <f>SUM(G129:G134)/(COUNTIF(G129:G134,"&gt;0")+0.00000001)</f>
        <v>0</v>
      </c>
      <c r="I128" s="12"/>
      <c r="J128" s="36">
        <f>SUM(I129:I134)/(COUNTIF(I129:I134,"&gt;0")+0.00000001)</f>
        <v>0</v>
      </c>
      <c r="K128" s="12"/>
      <c r="L128" s="36">
        <f>SUM(K129:K134)/(COUNTIF(K129:K134,"&gt;0")+0.00000001)</f>
        <v>0</v>
      </c>
      <c r="M128" s="12"/>
      <c r="N128" s="36">
        <f>SUM(M129:M134)/(COUNTIF(M129:M134,"&gt;0")+0.00000001)</f>
        <v>0</v>
      </c>
      <c r="O128" s="13"/>
    </row>
    <row r="129" spans="1:15" x14ac:dyDescent="0.2">
      <c r="A129" s="33"/>
      <c r="B129" s="80" t="s">
        <v>138</v>
      </c>
      <c r="C129" s="13"/>
      <c r="D129" s="31"/>
      <c r="E129" s="13"/>
      <c r="F129" s="31"/>
      <c r="G129" s="13"/>
      <c r="H129" s="31"/>
      <c r="I129" s="13"/>
      <c r="J129" s="31"/>
      <c r="K129" s="13"/>
      <c r="L129" s="31"/>
      <c r="M129" s="13"/>
      <c r="N129" s="31"/>
      <c r="O129" s="13"/>
    </row>
    <row r="130" spans="1:15" ht="25.5" x14ac:dyDescent="0.2">
      <c r="A130" s="33"/>
      <c r="B130" s="80" t="s">
        <v>996</v>
      </c>
      <c r="C130" s="13"/>
      <c r="D130" s="31"/>
      <c r="E130" s="13"/>
      <c r="F130" s="31"/>
      <c r="G130" s="13"/>
      <c r="H130" s="31"/>
      <c r="I130" s="13"/>
      <c r="J130" s="31"/>
      <c r="K130" s="13"/>
      <c r="L130" s="31"/>
      <c r="M130" s="13"/>
      <c r="N130" s="31"/>
      <c r="O130" s="13"/>
    </row>
    <row r="131" spans="1:15" x14ac:dyDescent="0.2">
      <c r="A131" s="93"/>
      <c r="B131" s="80" t="s">
        <v>997</v>
      </c>
      <c r="C131" s="13"/>
      <c r="D131" s="31"/>
      <c r="E131" s="13"/>
      <c r="F131" s="31"/>
      <c r="G131" s="13"/>
      <c r="H131" s="31"/>
      <c r="I131" s="13"/>
      <c r="J131" s="31"/>
      <c r="K131" s="13"/>
      <c r="L131" s="31"/>
      <c r="M131" s="13"/>
      <c r="N131" s="31"/>
      <c r="O131" s="13"/>
    </row>
    <row r="132" spans="1:15" ht="25.5" x14ac:dyDescent="0.2">
      <c r="A132" s="33"/>
      <c r="B132" s="80" t="s">
        <v>989</v>
      </c>
      <c r="C132" s="13"/>
      <c r="D132" s="31"/>
      <c r="E132" s="13"/>
      <c r="F132" s="31"/>
      <c r="G132" s="13"/>
      <c r="H132" s="31"/>
      <c r="I132" s="13"/>
      <c r="J132" s="31"/>
      <c r="K132" s="13"/>
      <c r="L132" s="31"/>
      <c r="M132" s="13"/>
      <c r="N132" s="31"/>
      <c r="O132" s="13"/>
    </row>
    <row r="133" spans="1:15" x14ac:dyDescent="0.2">
      <c r="A133" s="33"/>
      <c r="B133" s="80" t="s">
        <v>147</v>
      </c>
      <c r="C133" s="13"/>
      <c r="D133" s="31"/>
      <c r="E133" s="13"/>
      <c r="F133" s="31"/>
      <c r="G133" s="13"/>
      <c r="H133" s="31"/>
      <c r="I133" s="13"/>
      <c r="J133" s="31"/>
      <c r="K133" s="13"/>
      <c r="L133" s="31"/>
      <c r="M133" s="13"/>
      <c r="N133" s="31"/>
      <c r="O133" s="13"/>
    </row>
    <row r="134" spans="1:15" x14ac:dyDescent="0.2">
      <c r="A134" s="33"/>
      <c r="B134" s="80" t="s">
        <v>143</v>
      </c>
      <c r="C134" s="13"/>
      <c r="D134" s="31"/>
      <c r="E134" s="13"/>
      <c r="F134" s="31"/>
      <c r="G134" s="13"/>
      <c r="H134" s="31"/>
      <c r="I134" s="13"/>
      <c r="J134" s="31"/>
      <c r="K134" s="13"/>
      <c r="L134" s="31"/>
      <c r="M134" s="13"/>
      <c r="N134" s="31"/>
      <c r="O134" s="13"/>
    </row>
    <row r="135" spans="1:15" x14ac:dyDescent="0.2">
      <c r="A135" s="33" t="s">
        <v>998</v>
      </c>
      <c r="B135" s="80"/>
      <c r="C135" s="12"/>
      <c r="D135" s="36">
        <f>SUM(C136:C144)/(COUNTIF(C136:C144,"&gt;0")+0.00000001)</f>
        <v>0</v>
      </c>
      <c r="E135" s="12"/>
      <c r="F135" s="36">
        <f>SUM(E136:E144)/(COUNTIF(E136:E144,"&gt;0")+0.00000001)</f>
        <v>0</v>
      </c>
      <c r="G135" s="12"/>
      <c r="H135" s="36">
        <f>SUM(G136:G144)/(COUNTIF(G136:G144,"&gt;0")+0.00000001)</f>
        <v>0</v>
      </c>
      <c r="I135" s="12"/>
      <c r="J135" s="36">
        <f>SUM(I136:I144)/(COUNTIF(I136:I144,"&gt;0")+0.00000001)</f>
        <v>0</v>
      </c>
      <c r="K135" s="12"/>
      <c r="L135" s="36">
        <f>SUM(K136:K144)/(COUNTIF(K136:K144,"&gt;0")+0.00000001)</f>
        <v>0</v>
      </c>
      <c r="M135" s="12"/>
      <c r="N135" s="36">
        <f>SUM(M136:M144)/(COUNTIF(M136:M144,"&gt;0")+0.00000001)</f>
        <v>0</v>
      </c>
      <c r="O135" s="13"/>
    </row>
    <row r="136" spans="1:15" ht="25.5" x14ac:dyDescent="0.2">
      <c r="A136" s="93"/>
      <c r="B136" s="80" t="s">
        <v>999</v>
      </c>
      <c r="C136" s="13"/>
      <c r="D136" s="31"/>
      <c r="E136" s="13"/>
      <c r="F136" s="31"/>
      <c r="G136" s="13"/>
      <c r="H136" s="31"/>
      <c r="I136" s="13"/>
      <c r="J136" s="31"/>
      <c r="K136" s="13"/>
      <c r="L136" s="31"/>
      <c r="M136" s="13"/>
      <c r="N136" s="31"/>
      <c r="O136" s="13"/>
    </row>
    <row r="137" spans="1:15" x14ac:dyDescent="0.2">
      <c r="A137" s="93"/>
      <c r="B137" s="39" t="s">
        <v>1000</v>
      </c>
      <c r="C137" s="13"/>
      <c r="D137" s="31"/>
      <c r="E137" s="13"/>
      <c r="F137" s="31"/>
      <c r="G137" s="13"/>
      <c r="H137" s="31"/>
      <c r="I137" s="13"/>
      <c r="J137" s="31"/>
      <c r="K137" s="13"/>
      <c r="L137" s="31"/>
      <c r="M137" s="13"/>
      <c r="N137" s="31"/>
      <c r="O137" s="13"/>
    </row>
    <row r="138" spans="1:15" ht="25.5" x14ac:dyDescent="0.2">
      <c r="A138" s="93"/>
      <c r="B138" s="39" t="s">
        <v>1001</v>
      </c>
      <c r="C138" s="13"/>
      <c r="D138" s="31"/>
      <c r="E138" s="13"/>
      <c r="F138" s="31"/>
      <c r="G138" s="13"/>
      <c r="H138" s="31"/>
      <c r="I138" s="13"/>
      <c r="J138" s="31"/>
      <c r="K138" s="13"/>
      <c r="L138" s="31"/>
      <c r="M138" s="13"/>
      <c r="N138" s="31"/>
      <c r="O138" s="13"/>
    </row>
    <row r="139" spans="1:15" ht="25.5" x14ac:dyDescent="0.2">
      <c r="A139" s="93"/>
      <c r="B139" s="39" t="s">
        <v>1002</v>
      </c>
      <c r="C139" s="13"/>
      <c r="D139" s="31"/>
      <c r="E139" s="13"/>
      <c r="F139" s="31"/>
      <c r="G139" s="13"/>
      <c r="H139" s="31"/>
      <c r="I139" s="13"/>
      <c r="J139" s="31"/>
      <c r="K139" s="13"/>
      <c r="L139" s="31"/>
      <c r="M139" s="13"/>
      <c r="N139" s="31"/>
      <c r="O139" s="13"/>
    </row>
    <row r="140" spans="1:15" x14ac:dyDescent="0.2">
      <c r="A140" s="93"/>
      <c r="B140" s="39" t="s">
        <v>1003</v>
      </c>
      <c r="C140" s="13"/>
      <c r="D140" s="31"/>
      <c r="E140" s="13"/>
      <c r="F140" s="31"/>
      <c r="G140" s="13"/>
      <c r="H140" s="31"/>
      <c r="I140" s="13"/>
      <c r="J140" s="31"/>
      <c r="K140" s="13"/>
      <c r="L140" s="31"/>
      <c r="M140" s="13"/>
      <c r="N140" s="31"/>
      <c r="O140" s="13"/>
    </row>
    <row r="141" spans="1:15" x14ac:dyDescent="0.2">
      <c r="A141" s="93"/>
      <c r="B141" s="39" t="s">
        <v>1004</v>
      </c>
      <c r="C141" s="13"/>
      <c r="D141" s="31"/>
      <c r="E141" s="13"/>
      <c r="F141" s="31"/>
      <c r="G141" s="13"/>
      <c r="H141" s="31"/>
      <c r="I141" s="13"/>
      <c r="J141" s="31"/>
      <c r="K141" s="13"/>
      <c r="L141" s="31"/>
      <c r="M141" s="13"/>
      <c r="N141" s="31"/>
      <c r="O141" s="13"/>
    </row>
    <row r="142" spans="1:15" x14ac:dyDescent="0.2">
      <c r="A142" s="93"/>
      <c r="B142" s="39" t="s">
        <v>1005</v>
      </c>
      <c r="C142" s="13"/>
      <c r="D142" s="31"/>
      <c r="E142" s="13"/>
      <c r="F142" s="31"/>
      <c r="G142" s="13"/>
      <c r="H142" s="31"/>
      <c r="I142" s="13"/>
      <c r="J142" s="31"/>
      <c r="K142" s="13"/>
      <c r="L142" s="31"/>
      <c r="M142" s="13"/>
      <c r="N142" s="31"/>
      <c r="O142" s="13"/>
    </row>
    <row r="143" spans="1:15" ht="38.25" x14ac:dyDescent="0.2">
      <c r="A143" s="93"/>
      <c r="B143" s="39" t="s">
        <v>1006</v>
      </c>
      <c r="C143" s="13"/>
      <c r="D143" s="31"/>
      <c r="E143" s="13"/>
      <c r="F143" s="31"/>
      <c r="G143" s="13"/>
      <c r="H143" s="31"/>
      <c r="I143" s="13"/>
      <c r="J143" s="31"/>
      <c r="K143" s="13"/>
      <c r="L143" s="31"/>
      <c r="M143" s="13"/>
      <c r="N143" s="31"/>
      <c r="O143" s="13"/>
    </row>
    <row r="144" spans="1:15" ht="25.5" x14ac:dyDescent="0.2">
      <c r="A144" s="93"/>
      <c r="B144" s="39" t="s">
        <v>1007</v>
      </c>
      <c r="C144" s="13"/>
      <c r="D144" s="31"/>
      <c r="E144" s="13"/>
      <c r="F144" s="31"/>
      <c r="G144" s="13"/>
      <c r="H144" s="31"/>
      <c r="I144" s="13"/>
      <c r="J144" s="31"/>
      <c r="K144" s="13"/>
      <c r="L144" s="31"/>
      <c r="M144" s="13"/>
      <c r="N144" s="31"/>
      <c r="O144" s="13"/>
    </row>
    <row r="145" spans="1:15" x14ac:dyDescent="0.2">
      <c r="A145" s="32"/>
      <c r="B145" s="48" t="s">
        <v>49</v>
      </c>
      <c r="C145" s="20"/>
      <c r="D145" s="36">
        <f>D80+D84+D102+D114+D128+D135</f>
        <v>0</v>
      </c>
      <c r="E145" s="20"/>
      <c r="F145" s="36">
        <f>F80+F84+F102+F114+F128+F135</f>
        <v>0</v>
      </c>
      <c r="G145" s="20"/>
      <c r="H145" s="36">
        <f>H80+H84+H102+H114+H128+H135</f>
        <v>0</v>
      </c>
      <c r="I145" s="20"/>
      <c r="J145" s="36">
        <f>J80+J84+J102+J114+J128+J135</f>
        <v>0</v>
      </c>
      <c r="K145" s="20"/>
      <c r="L145" s="36">
        <f>L80+L84+L102+L114+L128+L135</f>
        <v>0</v>
      </c>
      <c r="M145" s="20"/>
      <c r="N145" s="36">
        <f>N80+N84+N102+N114+N128+N135</f>
        <v>0</v>
      </c>
    </row>
    <row r="146" spans="1:15" x14ac:dyDescent="0.2">
      <c r="A146" s="32"/>
      <c r="B146" s="48" t="s">
        <v>50</v>
      </c>
      <c r="C146" s="20"/>
      <c r="D146" s="36">
        <f>D145/(COUNTIF(D80:D140,"&gt;0")+0.00000001)</f>
        <v>0</v>
      </c>
      <c r="E146" s="20"/>
      <c r="F146" s="36">
        <f>F145/(COUNTIF(F80:F140,"&gt;0")+0.00000001)</f>
        <v>0</v>
      </c>
      <c r="G146" s="20"/>
      <c r="H146" s="36">
        <f>H145/(COUNTIF(H80:H140,"&gt;0")+0.00000001)</f>
        <v>0</v>
      </c>
      <c r="I146" s="20"/>
      <c r="J146" s="36">
        <f>J145/(COUNTIF(J80:J140,"&gt;0")+0.00000001)</f>
        <v>0</v>
      </c>
      <c r="K146" s="20"/>
      <c r="L146" s="36">
        <f>L145/(COUNTIF(L80:L140,"&gt;0")+0.00000001)</f>
        <v>0</v>
      </c>
      <c r="M146" s="20"/>
      <c r="N146" s="36">
        <f>N145/(COUNTIF(N80:N140,"&gt;0")+0.00000001)</f>
        <v>0</v>
      </c>
      <c r="O146" s="13"/>
    </row>
    <row r="147" spans="1:15" x14ac:dyDescent="0.2">
      <c r="A147" s="32"/>
      <c r="B147" s="48" t="s">
        <v>51</v>
      </c>
      <c r="C147" s="20"/>
      <c r="D147" s="36">
        <f>D146/5*100</f>
        <v>0</v>
      </c>
      <c r="E147" s="20"/>
      <c r="F147" s="36">
        <f>F146/5*100</f>
        <v>0</v>
      </c>
      <c r="G147" s="20"/>
      <c r="H147" s="36">
        <f>H146/5*100</f>
        <v>0</v>
      </c>
      <c r="I147" s="20"/>
      <c r="J147" s="36">
        <f>J146/5*100</f>
        <v>0</v>
      </c>
      <c r="K147" s="20"/>
      <c r="L147" s="36">
        <f>L146/5*100</f>
        <v>0</v>
      </c>
      <c r="M147" s="20"/>
      <c r="N147" s="36">
        <f>N146/5*100</f>
        <v>0</v>
      </c>
      <c r="O147" s="13"/>
    </row>
    <row r="148" spans="1:15" x14ac:dyDescent="0.2">
      <c r="A148" s="45" t="s">
        <v>41</v>
      </c>
      <c r="B148" s="41"/>
      <c r="C148" s="32"/>
      <c r="D148" s="32"/>
      <c r="E148" s="32"/>
      <c r="F148" s="32"/>
      <c r="G148" s="32"/>
      <c r="H148" s="32"/>
      <c r="I148" s="32"/>
      <c r="J148" s="32"/>
      <c r="K148" s="32"/>
      <c r="L148" s="32"/>
      <c r="M148" s="32"/>
      <c r="N148" s="32"/>
      <c r="O148" s="13"/>
    </row>
    <row r="149" spans="1:15" x14ac:dyDescent="0.2">
      <c r="A149" s="32" t="s">
        <v>71</v>
      </c>
      <c r="B149" s="41"/>
      <c r="C149" s="32"/>
      <c r="D149" s="32"/>
      <c r="E149" s="32"/>
      <c r="F149" s="32"/>
      <c r="G149" s="32"/>
      <c r="H149" s="32"/>
      <c r="I149" s="32"/>
      <c r="J149" s="32"/>
      <c r="K149" s="32"/>
      <c r="L149" s="32"/>
      <c r="M149" s="32"/>
      <c r="N149" s="32"/>
      <c r="O149" s="13"/>
    </row>
    <row r="150" spans="1:15" x14ac:dyDescent="0.2">
      <c r="A150" s="32" t="s">
        <v>42</v>
      </c>
      <c r="B150" s="41"/>
      <c r="C150" s="32"/>
      <c r="D150" s="32"/>
      <c r="E150" s="32"/>
      <c r="F150" s="32"/>
      <c r="G150" s="32"/>
      <c r="H150" s="32"/>
      <c r="I150" s="32"/>
      <c r="J150" s="32"/>
      <c r="K150" s="32"/>
      <c r="L150" s="32"/>
      <c r="M150" s="32"/>
      <c r="N150" s="32"/>
      <c r="O150" s="13"/>
    </row>
    <row r="151" spans="1:15" x14ac:dyDescent="0.2">
      <c r="A151" s="32" t="s">
        <v>43</v>
      </c>
      <c r="B151" s="41"/>
      <c r="C151" s="32"/>
      <c r="D151" s="32"/>
      <c r="E151" s="32"/>
      <c r="F151" s="32"/>
      <c r="G151" s="32"/>
      <c r="H151" s="32"/>
      <c r="I151" s="32"/>
      <c r="J151" s="32"/>
      <c r="K151" s="32"/>
      <c r="L151" s="32"/>
      <c r="M151" s="32"/>
      <c r="N151" s="32"/>
      <c r="O151" s="13"/>
    </row>
    <row r="152" spans="1:15" x14ac:dyDescent="0.2">
      <c r="A152" s="32" t="s">
        <v>44</v>
      </c>
      <c r="B152" s="41"/>
      <c r="C152" s="32"/>
      <c r="D152" s="32"/>
      <c r="E152" s="32"/>
      <c r="F152" s="32"/>
      <c r="G152" s="32"/>
      <c r="H152" s="32"/>
      <c r="I152" s="32"/>
      <c r="J152" s="32"/>
      <c r="K152" s="32"/>
      <c r="L152" s="32"/>
      <c r="M152" s="32"/>
      <c r="N152" s="32"/>
      <c r="O152" s="13"/>
    </row>
    <row r="153" spans="1:15" x14ac:dyDescent="0.2">
      <c r="A153" s="32" t="s">
        <v>45</v>
      </c>
      <c r="B153" s="41"/>
      <c r="C153" s="32"/>
      <c r="D153" s="32"/>
      <c r="E153" s="32"/>
      <c r="F153" s="32"/>
      <c r="G153" s="32"/>
      <c r="H153" s="32"/>
      <c r="I153" s="32"/>
      <c r="J153" s="32"/>
      <c r="K153" s="32"/>
      <c r="L153" s="32"/>
      <c r="M153" s="32"/>
      <c r="N153" s="32"/>
      <c r="O153" s="13"/>
    </row>
    <row r="154" spans="1:15" x14ac:dyDescent="0.2">
      <c r="A154" s="32" t="s">
        <v>46</v>
      </c>
      <c r="B154" s="41"/>
      <c r="C154" s="32"/>
      <c r="D154" s="32"/>
      <c r="E154" s="32"/>
      <c r="F154" s="32"/>
      <c r="G154" s="32"/>
      <c r="H154" s="32"/>
      <c r="I154" s="32"/>
      <c r="J154" s="32"/>
      <c r="K154" s="32"/>
      <c r="L154" s="32"/>
      <c r="M154" s="32"/>
      <c r="N154" s="32"/>
      <c r="O154" s="13"/>
    </row>
  </sheetData>
  <sheetProtection password="DD16" sheet="1" objects="1" scenarios="1"/>
  <mergeCells count="12">
    <mergeCell ref="M1:N1"/>
    <mergeCell ref="C78:D78"/>
    <mergeCell ref="E78:F78"/>
    <mergeCell ref="G78:H78"/>
    <mergeCell ref="I78:J78"/>
    <mergeCell ref="K78:L78"/>
    <mergeCell ref="M78:N78"/>
    <mergeCell ref="C1:D1"/>
    <mergeCell ref="E1:F1"/>
    <mergeCell ref="G1:H1"/>
    <mergeCell ref="I1:J1"/>
    <mergeCell ref="K1:L1"/>
  </mergeCells>
  <phoneticPr fontId="0" type="noConversion"/>
  <dataValidations count="1">
    <dataValidation type="decimal" allowBlank="1" showInputMessage="1" showErrorMessage="1" sqref="M81:M144 C81:C144 E81:E144 G81:G144 I81:I144 K81:K144 I4:I67 G4:G67 E4:E67 C4:C67 M4:M67 K4:K67" xr:uid="{00000000-0002-0000-0F00-000000000000}">
      <formula1>0</formula1>
      <formula2>5</formula2>
    </dataValidation>
  </dataValidation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D317"/>
  <sheetViews>
    <sheetView workbookViewId="0"/>
  </sheetViews>
  <sheetFormatPr defaultColWidth="9.140625" defaultRowHeight="15" x14ac:dyDescent="0.2"/>
  <cols>
    <col min="1" max="1" width="10.85546875" style="63" bestFit="1" customWidth="1"/>
    <col min="2" max="5" width="9.140625" style="63"/>
    <col min="6" max="6" width="10.42578125" style="63" bestFit="1" customWidth="1"/>
    <col min="7" max="16384" width="9.140625" style="63"/>
  </cols>
  <sheetData>
    <row r="1" spans="1:19" ht="15.75" x14ac:dyDescent="0.25">
      <c r="A1" s="62"/>
      <c r="B1" s="75" t="s">
        <v>515</v>
      </c>
      <c r="C1" s="75"/>
      <c r="D1" s="74"/>
      <c r="E1" s="74"/>
      <c r="F1" s="74"/>
      <c r="O1" s="72" t="s">
        <v>509</v>
      </c>
      <c r="P1" s="72" t="s">
        <v>511</v>
      </c>
      <c r="Q1" s="72" t="s">
        <v>510</v>
      </c>
      <c r="R1" s="72" t="s">
        <v>513</v>
      </c>
      <c r="S1" s="72" t="s">
        <v>508</v>
      </c>
    </row>
    <row r="2" spans="1:19" ht="15.75" x14ac:dyDescent="0.25">
      <c r="A2" s="75" t="s">
        <v>519</v>
      </c>
      <c r="B2" s="75"/>
      <c r="C2" s="74"/>
      <c r="D2" s="74"/>
      <c r="E2" s="74"/>
      <c r="F2" s="74"/>
      <c r="G2" s="74"/>
      <c r="H2" s="74"/>
      <c r="I2" s="74"/>
      <c r="J2" s="74"/>
      <c r="K2" s="74"/>
      <c r="L2" s="74"/>
      <c r="M2" s="74"/>
      <c r="N2" s="74"/>
      <c r="O2" s="73">
        <f>Front!B20</f>
        <v>0</v>
      </c>
      <c r="P2" s="72">
        <f>Front!B18</f>
        <v>0</v>
      </c>
      <c r="Q2" s="72">
        <f t="shared" ref="Q2:Q13" si="0">ROUND(P2,2)</f>
        <v>0</v>
      </c>
      <c r="R2" s="73">
        <f t="shared" ref="R2:R13" si="1">ROUND(O2,2)</f>
        <v>0</v>
      </c>
      <c r="S2" s="72">
        <f>Front!B19</f>
        <v>1</v>
      </c>
    </row>
    <row r="3" spans="1:19" ht="15.75" x14ac:dyDescent="0.25">
      <c r="A3" s="65" t="str">
        <f>CONCATENATE(A150," ",K3,"%")</f>
        <v>O&amp;M WHEELCHAIR INVENTORY TOTAL SCORE:  0%</v>
      </c>
      <c r="J3" s="66">
        <f>Front!B18</f>
        <v>0</v>
      </c>
      <c r="K3" s="66">
        <f>ROUND(J3,2)</f>
        <v>0</v>
      </c>
      <c r="O3" s="73">
        <f>Front!C20</f>
        <v>0</v>
      </c>
      <c r="P3" s="72">
        <f>Front!C18</f>
        <v>0</v>
      </c>
      <c r="Q3" s="72">
        <f t="shared" si="0"/>
        <v>0</v>
      </c>
      <c r="R3" s="73">
        <f t="shared" si="1"/>
        <v>0</v>
      </c>
      <c r="S3" s="72">
        <f>Front!C19</f>
        <v>1</v>
      </c>
    </row>
    <row r="4" spans="1:19" x14ac:dyDescent="0.2">
      <c r="A4" s="67"/>
      <c r="O4" s="73">
        <f>Front!D20</f>
        <v>0</v>
      </c>
      <c r="P4" s="72">
        <f>Front!D18</f>
        <v>0</v>
      </c>
      <c r="Q4" s="72">
        <f t="shared" si="0"/>
        <v>0</v>
      </c>
      <c r="R4" s="73">
        <f t="shared" si="1"/>
        <v>0</v>
      </c>
      <c r="S4" s="72">
        <f>Front!D19</f>
        <v>1</v>
      </c>
    </row>
    <row r="5" spans="1:19" ht="15.75" x14ac:dyDescent="0.25">
      <c r="A5" s="65" t="str">
        <f>CONCATENATE(A151," ",H5,"%")</f>
        <v>Concepts Score: 0%</v>
      </c>
      <c r="G5" s="68">
        <f>Front!B3</f>
        <v>0</v>
      </c>
      <c r="H5" s="69">
        <f>ROUND(G5,1)</f>
        <v>0</v>
      </c>
      <c r="I5" s="74" t="s">
        <v>517</v>
      </c>
      <c r="J5" s="74"/>
      <c r="K5" s="74"/>
      <c r="L5" s="74"/>
      <c r="M5" s="74"/>
      <c r="O5" s="73">
        <f>Front!E20</f>
        <v>0</v>
      </c>
      <c r="P5" s="72">
        <f>Front!E18</f>
        <v>0</v>
      </c>
      <c r="Q5" s="72">
        <f t="shared" si="0"/>
        <v>0</v>
      </c>
      <c r="R5" s="73">
        <f t="shared" si="1"/>
        <v>0</v>
      </c>
      <c r="S5" s="72">
        <f>Front!E19</f>
        <v>1</v>
      </c>
    </row>
    <row r="6" spans="1:19" x14ac:dyDescent="0.2">
      <c r="A6" s="67" t="str">
        <f>CONCATENATE($A1," ",G152," ",N152,", ",O152,", ",P152,", ",Q152)</f>
        <v xml:space="preserve"> did well with the skills that made up the area(s) of , , , </v>
      </c>
      <c r="O6" s="73">
        <f>Front!F20</f>
        <v>0</v>
      </c>
      <c r="P6" s="73">
        <f>Front!F18</f>
        <v>0</v>
      </c>
      <c r="Q6" s="72">
        <f t="shared" si="0"/>
        <v>0</v>
      </c>
      <c r="R6" s="73">
        <f t="shared" si="1"/>
        <v>0</v>
      </c>
      <c r="S6" s="72">
        <f>Front!F19</f>
        <v>1</v>
      </c>
    </row>
    <row r="7" spans="1:19" x14ac:dyDescent="0.2">
      <c r="A7" s="67" t="str">
        <f>CONCATENATE($A1," ",G153," ",N153,", ",O153,", ",P153,", ",Q153)</f>
        <v xml:space="preserve"> had room for improvement with the skills that made up the area(s) of , , , </v>
      </c>
      <c r="O7" s="73">
        <f>Front!G20</f>
        <v>0</v>
      </c>
      <c r="P7" s="72">
        <f>Front!G18</f>
        <v>0</v>
      </c>
      <c r="Q7" s="72">
        <f t="shared" si="0"/>
        <v>0</v>
      </c>
      <c r="R7" s="73">
        <f t="shared" si="1"/>
        <v>0</v>
      </c>
      <c r="S7" s="72">
        <f>Front!G19</f>
        <v>1</v>
      </c>
    </row>
    <row r="8" spans="1:19" x14ac:dyDescent="0.2">
      <c r="A8" s="67" t="str">
        <f>CONCATENATE($A1," ",G154," ",N154,", ",O154,", ",P154,", ",Q154)</f>
        <v xml:space="preserve"> hadn't had the opportunity to work on the skills in the area(s) of , , , </v>
      </c>
      <c r="O8" s="73">
        <f>Front!H20</f>
        <v>0</v>
      </c>
      <c r="P8" s="72">
        <f>Front!H18</f>
        <v>0</v>
      </c>
      <c r="Q8" s="72">
        <f t="shared" si="0"/>
        <v>0</v>
      </c>
      <c r="R8" s="73">
        <f t="shared" si="1"/>
        <v>0</v>
      </c>
      <c r="S8" s="72">
        <f>Front!H19</f>
        <v>1</v>
      </c>
    </row>
    <row r="9" spans="1:19" x14ac:dyDescent="0.2">
      <c r="A9" s="67" t="str">
        <f>CONCATENATE($A1," ",G155," ",N155,", ",O155,", ",P155,", ",Q155)</f>
        <v xml:space="preserve"> didn't need the skills in the area(s) of Vocabulary, Laterality, Parallel/Perpendicular, Time And Distance</v>
      </c>
      <c r="O9" s="73">
        <f>Front!I20</f>
        <v>0</v>
      </c>
      <c r="P9" s="72">
        <f>Front!I18</f>
        <v>0</v>
      </c>
      <c r="Q9" s="72">
        <f t="shared" si="0"/>
        <v>0</v>
      </c>
      <c r="R9" s="73">
        <f t="shared" si="1"/>
        <v>0</v>
      </c>
      <c r="S9" s="72">
        <f>Front!I19</f>
        <v>1</v>
      </c>
    </row>
    <row r="10" spans="1:19" x14ac:dyDescent="0.2">
      <c r="A10" s="67"/>
      <c r="O10" s="73">
        <f>Front!J20</f>
        <v>0</v>
      </c>
      <c r="P10" s="72">
        <f>Front!J18</f>
        <v>0</v>
      </c>
      <c r="Q10" s="72">
        <f t="shared" si="0"/>
        <v>0</v>
      </c>
      <c r="R10" s="73">
        <f t="shared" si="1"/>
        <v>0</v>
      </c>
      <c r="S10" s="72">
        <f>Front!J19</f>
        <v>1</v>
      </c>
    </row>
    <row r="11" spans="1:19" ht="15.75" x14ac:dyDescent="0.25">
      <c r="A11" s="65" t="str">
        <f>CONCATENATE(A156," ",H11,"%")</f>
        <v>Movement Score: 0%</v>
      </c>
      <c r="G11" s="68">
        <f>Front!B4</f>
        <v>0</v>
      </c>
      <c r="H11" s="69">
        <f>ROUND(G11,1)</f>
        <v>0</v>
      </c>
      <c r="O11" s="73">
        <f>Front!K20</f>
        <v>0</v>
      </c>
      <c r="P11" s="72">
        <f>Front!K18</f>
        <v>0</v>
      </c>
      <c r="Q11" s="72">
        <f t="shared" si="0"/>
        <v>0</v>
      </c>
      <c r="R11" s="73">
        <f t="shared" si="1"/>
        <v>0</v>
      </c>
      <c r="S11" s="72">
        <f>Front!K19</f>
        <v>1</v>
      </c>
    </row>
    <row r="12" spans="1:19" x14ac:dyDescent="0.2">
      <c r="A12" s="67" t="str">
        <f>CONCATENATE($A1," ",G157," ",N157,", ",O157,", ",P157,", ",Q157,", ",R157,", ",S157,", ",T157,", ",U157,", ",V157,", ",W157,", ",X157)</f>
        <v xml:space="preserve"> did well with the skills that made up the area(s) of , , , , , , , , , , </v>
      </c>
      <c r="O12" s="73">
        <f>Front!L20</f>
        <v>0</v>
      </c>
      <c r="P12" s="72">
        <f>Front!L18</f>
        <v>0</v>
      </c>
      <c r="Q12" s="72">
        <f t="shared" si="0"/>
        <v>0</v>
      </c>
      <c r="R12" s="73">
        <f t="shared" si="1"/>
        <v>0</v>
      </c>
      <c r="S12" s="72">
        <f>Front!L19</f>
        <v>1</v>
      </c>
    </row>
    <row r="13" spans="1:19" x14ac:dyDescent="0.2">
      <c r="A13" s="67" t="str">
        <f>CONCATENATE($A1," ",G158," ",N158,", ",O158,", ",P158,", ",Q158,", ",R158,", ",S158,", ",T158,", ",U158,", ",V158,", ",W158,", ",X158)</f>
        <v xml:space="preserve"> had room for improvement with the skills that made up the area(s) of , , , , , , , , , , </v>
      </c>
      <c r="O13" s="73">
        <f>Front!M20</f>
        <v>0</v>
      </c>
      <c r="P13" s="72">
        <f>Front!M18</f>
        <v>0</v>
      </c>
      <c r="Q13" s="72">
        <f t="shared" si="0"/>
        <v>0</v>
      </c>
      <c r="R13" s="73">
        <f t="shared" si="1"/>
        <v>0</v>
      </c>
      <c r="S13" s="72">
        <f>Front!M19</f>
        <v>1</v>
      </c>
    </row>
    <row r="14" spans="1:19" x14ac:dyDescent="0.2">
      <c r="A14" s="67" t="str">
        <f>CONCATENATE($A1," ",G159," ",N159,", ",O159,", ",P159,", ",Q159,", ",R159,", ",S159,", ",T159,", ",U159,", ",V159,", ",W159,", ",X159)</f>
        <v xml:space="preserve"> hadn't had the opportunity to work on the skills in the area(s) of , , , , , , , , , , </v>
      </c>
      <c r="O14" s="63" t="s">
        <v>516</v>
      </c>
    </row>
    <row r="15" spans="1:19" x14ac:dyDescent="0.2">
      <c r="A15" s="67" t="str">
        <f>CONCATENATE($A1," ",G160," ",N160,", ",O160,", ",P160,", ",Q160,", ",R160,", ",S160,", ",T160,", ",U160,", ",V160,", ",W160,", ",X160)</f>
        <v xml:space="preserve"> didn't need the skills in the area(s) of Wheelchair Basics, Maintaining Body Alignment While Propelling The Chair, Wheelchair Movement, Balance, Turns, Navigating Tight Spaces, Object Skills, Manual Chair Specific Skills, Scooter Specific Skills, Power Chair Specific Skills, Transferring</v>
      </c>
    </row>
    <row r="16" spans="1:19" ht="15.75" x14ac:dyDescent="0.25">
      <c r="A16" s="67"/>
      <c r="G16" s="75" t="s">
        <v>520</v>
      </c>
      <c r="H16" s="74"/>
      <c r="I16" s="74"/>
      <c r="J16" s="74"/>
      <c r="K16" s="74"/>
      <c r="L16" s="74"/>
      <c r="M16" s="74"/>
      <c r="N16" s="74"/>
      <c r="O16" s="74"/>
      <c r="P16" s="74"/>
      <c r="Q16" s="74"/>
      <c r="R16" s="74"/>
      <c r="S16" s="74"/>
    </row>
    <row r="17" spans="1:19" ht="15.75" x14ac:dyDescent="0.25">
      <c r="A17" s="65" t="str">
        <f>CONCATENATE(A168," ",H17,"%")</f>
        <v>Single Room O&amp;M Score: 0%</v>
      </c>
      <c r="G17" s="68">
        <f>Front!B5</f>
        <v>0</v>
      </c>
      <c r="H17" s="69">
        <f>ROUND(G17,1)</f>
        <v>0</v>
      </c>
    </row>
    <row r="18" spans="1:19" x14ac:dyDescent="0.2">
      <c r="A18" s="67" t="str">
        <f>CONCATENATE($A1," ",G169," ",N169,", ",O169,", ",P169,", ",Q169,", ",R169)</f>
        <v xml:space="preserve"> did well with the skills that made up the area(s) of , , , , </v>
      </c>
    </row>
    <row r="19" spans="1:19" x14ac:dyDescent="0.2">
      <c r="A19" s="67" t="str">
        <f>CONCATENATE($A1," ",G170," ",N170,", ",O170,", ",P170,", ",Q170,", ",R170)</f>
        <v xml:space="preserve"> had room for improvement with the skills that made up the area(s) of , , , , </v>
      </c>
    </row>
    <row r="20" spans="1:19" x14ac:dyDescent="0.2">
      <c r="A20" s="67" t="str">
        <f>CONCATENATE($A1," ",G171," ",N171,", ",O171,", ",P171,", ",Q171,", ",R171)</f>
        <v xml:space="preserve"> hadn't had the opportunity to work on the skills in the area(s) of , , , , </v>
      </c>
    </row>
    <row r="21" spans="1:19" x14ac:dyDescent="0.2">
      <c r="A21" s="67" t="str">
        <f>CONCATENATE($A1," ",G172," ",N172,", ",O172,", ",P172,", ",Q172,", ",R172)</f>
        <v xml:space="preserve"> didn't need the skills in the area(s) of Familiar Rooms, Unfamiliar Rooms, Seating (Rows), Seating (Tables), Locating Dropped Objects</v>
      </c>
    </row>
    <row r="22" spans="1:19" ht="15.75" x14ac:dyDescent="0.25">
      <c r="A22" s="67"/>
      <c r="G22" s="75" t="s">
        <v>521</v>
      </c>
      <c r="H22" s="74"/>
      <c r="I22" s="74"/>
      <c r="J22" s="74"/>
      <c r="K22" s="74"/>
      <c r="L22" s="74"/>
      <c r="M22" s="74"/>
      <c r="N22" s="74"/>
      <c r="O22" s="74"/>
      <c r="P22" s="74"/>
      <c r="Q22" s="74"/>
      <c r="R22" s="74"/>
      <c r="S22" s="74"/>
    </row>
    <row r="23" spans="1:19" ht="15.75" x14ac:dyDescent="0.25">
      <c r="A23" s="65" t="str">
        <f>CONCATENATE(A174," ",H23,"%")</f>
        <v>Indoor O&amp;M Score: 0%</v>
      </c>
      <c r="G23" s="68">
        <f>Front!B6</f>
        <v>0</v>
      </c>
      <c r="H23" s="69">
        <f>ROUND(G23,1)</f>
        <v>0</v>
      </c>
    </row>
    <row r="24" spans="1:19" x14ac:dyDescent="0.2">
      <c r="A24" s="67" t="str">
        <f>CONCATENATE($A1," ",G175," ",N175,", ",O175,", ",P175,", ",Q175,", ",R175,", ",S175,", ",T175,", ",U175)</f>
        <v xml:space="preserve"> did well with the skills that made up the area(s) of , , , , , , , </v>
      </c>
    </row>
    <row r="25" spans="1:19" x14ac:dyDescent="0.2">
      <c r="A25" s="67" t="str">
        <f>CONCATENATE($A1," ",G176," ",N176,", ",O176,", ",P176,", ",Q176,", ",R176,", ",S176,", ",T176,", ",U176)</f>
        <v xml:space="preserve"> had room for improvement with the skills that made up the area(s) of , , , , , , , </v>
      </c>
    </row>
    <row r="26" spans="1:19" x14ac:dyDescent="0.2">
      <c r="A26" s="67" t="str">
        <f>CONCATENATE($A1," ",G177," ",N177,", ",O177,", ",P177,", ",Q177,", ",R177,", ",S177,", ",T177,", ",U177)</f>
        <v xml:space="preserve"> hadn't had the opportunity to work on the skills in the area(s) of , , , , , , , </v>
      </c>
    </row>
    <row r="27" spans="1:19" x14ac:dyDescent="0.2">
      <c r="A27" s="67" t="str">
        <f>CONCATENATE($A1," ",G178," ",N178,", ",O178,", ",P178,", ",Q178,", ",R178,", ",S178,", ",T178,", ",U178)</f>
        <v xml:space="preserve"> didn't need the skills in the area(s) of Hand Trailing, Navigating Open Spaces, Doors, Stairs (Emergency Use Only), Elevators, Moving Sidewalks, Turnstiles, Emergency Drills/Situations</v>
      </c>
    </row>
    <row r="28" spans="1:19" ht="15.75" x14ac:dyDescent="0.25">
      <c r="A28" s="67"/>
      <c r="G28" s="75" t="s">
        <v>522</v>
      </c>
      <c r="H28" s="74"/>
      <c r="I28" s="74"/>
      <c r="J28" s="74"/>
      <c r="K28" s="74"/>
      <c r="L28" s="74"/>
      <c r="M28" s="74"/>
      <c r="N28" s="74"/>
      <c r="O28" s="74"/>
      <c r="P28" s="74"/>
      <c r="Q28" s="74"/>
      <c r="R28" s="74"/>
      <c r="S28" s="74"/>
    </row>
    <row r="29" spans="1:19" ht="15.75" x14ac:dyDescent="0.25">
      <c r="A29" s="65" t="str">
        <f>CONCATENATE(A183," ",H29,"%")</f>
        <v>Self Protection Score: 0%</v>
      </c>
      <c r="G29" s="68">
        <f>Front!B7</f>
        <v>0</v>
      </c>
      <c r="H29" s="69">
        <f>ROUND(G29,1)</f>
        <v>0</v>
      </c>
    </row>
    <row r="30" spans="1:19" x14ac:dyDescent="0.2">
      <c r="A30" s="67" t="str">
        <f>CONCATENATE($A1," ",G183," ",N183,", ",O183,", ",P183)</f>
        <v xml:space="preserve"> did well with the skills that made up the area(s) of , , </v>
      </c>
    </row>
    <row r="31" spans="1:19" x14ac:dyDescent="0.2">
      <c r="A31" s="67" t="str">
        <f>CONCATENATE($A1," ",G184," ",N184,", ",O184,", ",P184)</f>
        <v xml:space="preserve"> had room for improvement with the skills that made up the area(s) of , , </v>
      </c>
    </row>
    <row r="32" spans="1:19" x14ac:dyDescent="0.2">
      <c r="A32" s="67" t="str">
        <f>CONCATENATE($A1," ",G185," ",N185,", ",O185,", ",P185)</f>
        <v xml:space="preserve"> hadn't had the opportunity to work on the skills in the area(s) of , , </v>
      </c>
    </row>
    <row r="33" spans="1:8" x14ac:dyDescent="0.2">
      <c r="A33" s="67" t="str">
        <f>CONCATENATE($A1," ",G186," ",N186,", ",O186,", ",P186)</f>
        <v xml:space="preserve"> didn't need the skills in the area(s) of Upper Hand Protective Technique, Lower Forearm Protective Technique, Protective Clothing</v>
      </c>
    </row>
    <row r="34" spans="1:8" x14ac:dyDescent="0.2">
      <c r="A34" s="67"/>
    </row>
    <row r="35" spans="1:8" ht="15.75" x14ac:dyDescent="0.25">
      <c r="A35" s="65" t="str">
        <f>CONCATENATE(A187," ",H35,"%")</f>
        <v>Guided Travel Score: 0%</v>
      </c>
      <c r="G35" s="68">
        <f>Front!B8</f>
        <v>0</v>
      </c>
      <c r="H35" s="69">
        <f>ROUND(G35,1)</f>
        <v>0</v>
      </c>
    </row>
    <row r="36" spans="1:8" x14ac:dyDescent="0.2">
      <c r="A36" s="67" t="str">
        <f>CONCATENATE($A1," ",G188," ",N188,", ",O188,", ",P188,", ",Q188)</f>
        <v xml:space="preserve"> did well with the skills that made up the area(s) of , , , </v>
      </c>
    </row>
    <row r="37" spans="1:8" x14ac:dyDescent="0.2">
      <c r="A37" s="67" t="str">
        <f>CONCATENATE($A1," ",G189," ",N189,", ",O189,", ",P189,", ",Q189)</f>
        <v xml:space="preserve"> had room for improvement with the skills that made up the area(s) of , , , </v>
      </c>
    </row>
    <row r="38" spans="1:8" x14ac:dyDescent="0.2">
      <c r="A38" s="67" t="str">
        <f>CONCATENATE($A1," ",G190," ",N190,", ",O190,", ",P190,", ",Q190)</f>
        <v xml:space="preserve"> hadn't had the opportunity to work on the skills in the area(s) of , , , </v>
      </c>
    </row>
    <row r="39" spans="1:8" x14ac:dyDescent="0.2">
      <c r="A39" s="67" t="str">
        <f>CONCATENATE($A1," ",G191," ",N191,", ",O191,", ",P191,", ",Q191)</f>
        <v xml:space="preserve"> didn't need the skills in the area(s) of Human Guide, Staying With Another (No Direct Contact), Menus, Getting Rides</v>
      </c>
    </row>
    <row r="40" spans="1:8" x14ac:dyDescent="0.2">
      <c r="A40" s="67"/>
    </row>
    <row r="41" spans="1:8" ht="15.75" x14ac:dyDescent="0.25">
      <c r="A41" s="65" t="str">
        <f>CONCATENATE(A192," ",H41,"%")</f>
        <v>Cane Skills Score: 0%</v>
      </c>
      <c r="G41" s="68">
        <f>Front!B9</f>
        <v>0</v>
      </c>
      <c r="H41" s="69">
        <f>ROUND(G41,1)</f>
        <v>0</v>
      </c>
    </row>
    <row r="42" spans="1:8" x14ac:dyDescent="0.2">
      <c r="A42" s="67" t="str">
        <f>CONCATENATE($A1," ",G193," ",N193,", ",O193,", ",P193,", ",Q193,", ",R193,", ",S193,", ",T193,", ",U193,", ",V193)</f>
        <v xml:space="preserve"> did well with the skills that made up the area(s) of , , , , , , , , </v>
      </c>
    </row>
    <row r="43" spans="1:8" x14ac:dyDescent="0.2">
      <c r="A43" s="67" t="str">
        <f>CONCATENATE($A1," ",G194," ",N194,", ",O194,", ",P194,", ",Q194,", ",R194,", ",S194,", ",T194,", ",U194,", ",V194)</f>
        <v xml:space="preserve"> had room for improvement with the skills that made up the area(s) of , , , , , , , , </v>
      </c>
    </row>
    <row r="44" spans="1:8" x14ac:dyDescent="0.2">
      <c r="A44" s="67" t="str">
        <f>CONCATENATE($A1," ",G195," ",N195,", ",O195,", ",P195,", ",Q195,", ",R195,", ",S195,", ",T195,", ",U195,", ",V195)</f>
        <v xml:space="preserve"> hadn't had the opportunity to work on the skills in the area(s) of , , , , , , , , </v>
      </c>
    </row>
    <row r="45" spans="1:8" x14ac:dyDescent="0.2">
      <c r="A45" s="67" t="str">
        <f>CONCATENATE($A1," ",G196," ",N196,", ",O196,", ",P196,", ",Q196,", ",R196,", ",S196,", ",T196,", ",U196,", ",V196)</f>
        <v xml:space="preserve"> didn't need the skills in the area(s) of Basic Skills, Types Of Grips, Wheelchair Specific Cane Skills, Constant Contact, Diagonal/Diagonal Trail, Two Point Touch/Touch Trail, Touch And Drag, Three Point Touch, Verification Technique</v>
      </c>
    </row>
    <row r="46" spans="1:8" x14ac:dyDescent="0.2">
      <c r="A46" s="67"/>
    </row>
    <row r="47" spans="1:8" ht="15.75" x14ac:dyDescent="0.25">
      <c r="A47" s="65" t="str">
        <f>CONCATENATE(A202," ",H47,"%")</f>
        <v>Sidewalk Travel Score: 0%</v>
      </c>
      <c r="G47" s="66">
        <f>Front!B10</f>
        <v>0</v>
      </c>
      <c r="H47" s="69">
        <f>ROUND(G47,1)</f>
        <v>0</v>
      </c>
    </row>
    <row r="48" spans="1:8" x14ac:dyDescent="0.2">
      <c r="A48" s="67" t="str">
        <f>CONCATENATE($A1," ",G202," ",N202,", ",O202,", ",P202,", ",Q202,", ",R202)</f>
        <v xml:space="preserve"> did well with the skills that made up the area(s) of , , , , </v>
      </c>
    </row>
    <row r="49" spans="1:8" x14ac:dyDescent="0.2">
      <c r="A49" s="67" t="str">
        <f>CONCATENATE($A1," ",G203," ",N203,", ",O203,", ",P203,", ",Q203,", ",R203)</f>
        <v xml:space="preserve"> had room for improvement with the skills that made up the area(s) of , , , , </v>
      </c>
    </row>
    <row r="50" spans="1:8" x14ac:dyDescent="0.2">
      <c r="A50" s="67" t="str">
        <f>CONCATENATE($A1," ",G204," ",N204,", ",O204,", ",P204,", ",Q204,", ",R204)</f>
        <v xml:space="preserve"> hadn't had the opportunity to work on the skills in the area(s) of , , , , </v>
      </c>
    </row>
    <row r="51" spans="1:8" x14ac:dyDescent="0.2">
      <c r="A51" s="67" t="str">
        <f>CONCATENATE($A1," ",G205," ",N205,", ",O205,", ",P205,", ",Q205,", ",R205)</f>
        <v xml:space="preserve"> didn't need the skills in the area(s) of Travel On Sidewalks, Travel On Irregular Sidewalks, Negotiating Curb Ramps, Negotiating Building Ramps, Correcting for Veering On Sidewalks</v>
      </c>
    </row>
    <row r="52" spans="1:8" x14ac:dyDescent="0.2">
      <c r="A52" s="67"/>
    </row>
    <row r="53" spans="1:8" ht="15.75" x14ac:dyDescent="0.25">
      <c r="A53" s="65" t="str">
        <f>CONCATENATE(A208," ",H53,"%")</f>
        <v>Street Crossings Score: 0%</v>
      </c>
      <c r="G53" s="66">
        <f>Front!B11</f>
        <v>0</v>
      </c>
      <c r="H53" s="69">
        <f>ROUND(G53,1)</f>
        <v>0</v>
      </c>
    </row>
    <row r="54" spans="1:8" x14ac:dyDescent="0.2">
      <c r="A54" s="67" t="str">
        <f>CONCATENATE($A1," ",G209," ",N209,", ",O209,", ",P209,", ",Q209,", ",R209,", ",S209,", ",T209,", ",U209,", ",V209,", ",W209,", ",X209,", ",Y209,", ",Z209,", ",AA209,", ",AB209,", ",AC209,", ",AD209)</f>
        <v xml:space="preserve"> did well with the skills that made up the area(s) of , , , , , , , , , , , , , , , , </v>
      </c>
    </row>
    <row r="55" spans="1:8" x14ac:dyDescent="0.2">
      <c r="A55" s="67" t="str">
        <f>CONCATENATE($A1," ",G210," ",N210,", ",O210,", ",P210,", ",Q210,", ",R210,", ",S210,", ",T210,", ",U210,", ",V210,", ",W210,", ",X210,", ",Y210,", ",Z210,", ",AA210,", ",AB210,", ",AC210,", ",AD210)</f>
        <v xml:space="preserve"> had room for improvement with the skills that made up the area(s) of , , , , , , , , , , , , , , , , </v>
      </c>
    </row>
    <row r="56" spans="1:8" x14ac:dyDescent="0.2">
      <c r="A56" s="67" t="str">
        <f>CONCATENATE($A1," ",G211," ",N211,", ",O211,", ",P211,", ",Q211,", ",R211,", ",S211,", ",T211,", ",U211,", ",V211,", ",W211,", ",X211,", ",Y211,", ",Z211,", ",AA211,", ",AB211,", ",AC211,", ",AD211)</f>
        <v xml:space="preserve"> hadn't had the opportunity to work on the skills in the area(s) of , , , , , , , , , , , , , , , , </v>
      </c>
    </row>
    <row r="57" spans="1:8" x14ac:dyDescent="0.2">
      <c r="A57" s="67" t="str">
        <f>CONCATENATE($A1," ",G212," ",N212,", ",O212,", ",P212,", ",Q212,", ",R212,", ",S212,", ",T212,", ",U212,", ",V212,", ",W212,", ",X212,", ",Y212,", ",Z212,", ",AA212,", ",AB212,", ",AC212,", ",AD212)</f>
        <v xml:space="preserve"> didn't need the skills in the area(s) of Anticipating Street Crossings, Wheelchair Specific Street Crossing Skills, Maintaining Line Of Travel &amp; Body Alignment, Re-establishing Body Alignment, Analyzing Intersections, Plus Intersections, T Intersections, Y Intersections, Roundabouts, Significantly Offset Intersections, Atypical Intersections, Newly Developed Intersections, Channelized Right Turn Lanes, Veering, Understanding Drivers’ Perspectives, Pedestrian Signals, </v>
      </c>
    </row>
    <row r="58" spans="1:8" x14ac:dyDescent="0.2">
      <c r="A58" s="67"/>
    </row>
    <row r="59" spans="1:8" ht="15.75" x14ac:dyDescent="0.25">
      <c r="A59" s="65" t="str">
        <f>CONCATENATE(A226," ",H59,"%")</f>
        <v>Orientation Skills and GPS Score: 0%</v>
      </c>
      <c r="G59" s="66">
        <f>Front!B12</f>
        <v>0</v>
      </c>
      <c r="H59" s="69">
        <f>ROUND(G59,1)</f>
        <v>0</v>
      </c>
    </row>
    <row r="60" spans="1:8" x14ac:dyDescent="0.2">
      <c r="A60" s="67" t="str">
        <f>CONCATENATE($A1," ",G227," ",N227,", ",O227,", ",P227,", ",Q227,", ",R227,", ",S227,", ",T227,", ",U227,", ",V227,", ",W227,", ",X227)</f>
        <v xml:space="preserve"> did well with the skills that made up the area(s) of , , , , , , , , , , </v>
      </c>
    </row>
    <row r="61" spans="1:8" x14ac:dyDescent="0.2">
      <c r="A61" s="67" t="str">
        <f>CONCATENATE($A1," ",G228," ",N228,", ",O228,", ",P228,", ",Q228,", ",R228,", ",S228,", ",T228,", ",U228,", ",V228,", ",W228,", ",X228)</f>
        <v xml:space="preserve"> had room for improvement with the skills that made up the area(s) of , , , , , , , , , , </v>
      </c>
    </row>
    <row r="62" spans="1:8" x14ac:dyDescent="0.2">
      <c r="A62" s="67" t="str">
        <f>CONCATENATE($A1," ",G229," ",N229,", ",O229,", ",P229,", ",Q229,", ",R229,", ",S229,", ",T229,", ",U229,", ",V229,", ",W229,", ",X229)</f>
        <v xml:space="preserve"> hadn't had the opportunity to work on the skills in the area(s) of , , , , , , , , , , </v>
      </c>
    </row>
    <row r="63" spans="1:8" x14ac:dyDescent="0.2">
      <c r="A63" s="67" t="str">
        <f>CONCATENATE($A1," ",G230," ",N230,", ",O230,", ",P230,", ",Q230,", ",R230,", ",S230,", ",T230,", ",U230,", ",V230,", ",W230,", ",X230)</f>
        <v xml:space="preserve"> didn't need the skills in the area(s) of Cardinality, Landmarks, Clues, Indoor Numbering Systems, Outdoor Numbering Systems, Route Creation, Grid System, Divisors And Block Numbering, Transferability, GPS, Maps</v>
      </c>
    </row>
    <row r="64" spans="1:8" x14ac:dyDescent="0.2">
      <c r="A64" s="67"/>
    </row>
    <row r="65" spans="1:8" ht="15.75" x14ac:dyDescent="0.25">
      <c r="A65" s="65" t="str">
        <f>CONCATENATE(A238," ",H65,"%")</f>
        <v>Public Transportation Score: 0%</v>
      </c>
      <c r="G65" s="66">
        <f>Front!B13</f>
        <v>0</v>
      </c>
      <c r="H65" s="69">
        <f>ROUND(G65,1)</f>
        <v>0</v>
      </c>
    </row>
    <row r="66" spans="1:8" x14ac:dyDescent="0.2">
      <c r="A66" s="67" t="str">
        <f>CONCATENATE($A1," ",G239," ",N239,", ",O239,", ",P239,", ",Q239,", ",R239,", ",S239,", ",T239,", ",U239)</f>
        <v xml:space="preserve"> did well with the skills that made up the area(s) of , , , , , , , </v>
      </c>
    </row>
    <row r="67" spans="1:8" x14ac:dyDescent="0.2">
      <c r="A67" s="67" t="str">
        <f>CONCATENATE($A1," ",G240," ",N240,", ",O240,", ",P240,", ",Q240,", ",R240,", ",S240,", ",T240,", ",U240)</f>
        <v xml:space="preserve"> had room for improvement with the skills that made up the area(s) of , , , , , , , </v>
      </c>
    </row>
    <row r="68" spans="1:8" x14ac:dyDescent="0.2">
      <c r="A68" s="67" t="str">
        <f>CONCATENATE($A1," ",G241," ",N241,", ",O241,", ",P241,", ",Q241,", ",R241,", ",S241,", ",T241,", ",U241)</f>
        <v xml:space="preserve"> hadn't had the opportunity to work on the skills in the area(s) of , , , , , , , </v>
      </c>
    </row>
    <row r="69" spans="1:8" x14ac:dyDescent="0.2">
      <c r="A69" s="67" t="str">
        <f>CONCATENATE($A1," ",G242," ",N242,", ",O242,", ",P242,", ",Q242,", ",R242,", ",S242,", ",T242,", ",U242)</f>
        <v xml:space="preserve"> didn't need the skills in the area(s) of Identifying Common Public Transportation Options, Lifts (vehicle, stage/porch), Intra-City Bus Travel, Inter-City Bus Travel, Taxi/Ride Service, Para Transit, Air Travel, Subway/Light Rail</v>
      </c>
    </row>
    <row r="70" spans="1:8" x14ac:dyDescent="0.2">
      <c r="A70" s="67"/>
    </row>
    <row r="71" spans="1:8" ht="15.75" x14ac:dyDescent="0.25">
      <c r="A71" s="65" t="str">
        <f>CONCATENATE(A247," ",H71,"%")</f>
        <v>Atypical O&amp;M Score: 0%</v>
      </c>
      <c r="G71" s="66">
        <f>Front!B14</f>
        <v>0</v>
      </c>
      <c r="H71" s="69">
        <f>ROUND(G71,1)</f>
        <v>0</v>
      </c>
    </row>
    <row r="72" spans="1:8" x14ac:dyDescent="0.2">
      <c r="A72" s="67" t="str">
        <f>CONCATENATE($A1," ",G248," ",N248,", ",O248,", ",P248,", ",Q248,", ",R248)</f>
        <v xml:space="preserve"> did well with the skills that made up the area(s) of , , , , </v>
      </c>
    </row>
    <row r="73" spans="1:8" x14ac:dyDescent="0.2">
      <c r="A73" s="67" t="str">
        <f>CONCATENATE($A1," ",G249," ",N249,", ",O249,", ",P249,", ",Q249,", ",R249)</f>
        <v xml:space="preserve"> had room for improvement with the skills that made up the area(s) of , , , , </v>
      </c>
    </row>
    <row r="74" spans="1:8" x14ac:dyDescent="0.2">
      <c r="A74" s="67" t="str">
        <f>CONCATENATE($A1," ",G250," ",N250,", ",O250,", ",P250,", ",Q250,", ",R250)</f>
        <v xml:space="preserve"> hadn't had the opportunity to work on the skills in the area(s) of , , , , </v>
      </c>
    </row>
    <row r="75" spans="1:8" x14ac:dyDescent="0.2">
      <c r="A75" s="67" t="str">
        <f>CONCATENATE($A1," ",G251," ",N251,", ",O251,", ",P251,", ",Q251,", ",R251)</f>
        <v xml:space="preserve"> didn't need the skills in the area(s) of Fences, Fields (Urban), Parks/Playgrounds, Outdoor Recreation, Inclement Weather</v>
      </c>
    </row>
    <row r="76" spans="1:8" x14ac:dyDescent="0.2">
      <c r="A76" s="67"/>
    </row>
    <row r="77" spans="1:8" ht="15.75" x14ac:dyDescent="0.25">
      <c r="A77" s="65" t="str">
        <f>CONCATENATE(A253," ",H77,"%")</f>
        <v>Rural Travel Score: 0%</v>
      </c>
      <c r="G77" s="66">
        <f>Front!B15</f>
        <v>0</v>
      </c>
      <c r="H77" s="69">
        <f>ROUND(G77,1)</f>
        <v>0</v>
      </c>
    </row>
    <row r="78" spans="1:8" x14ac:dyDescent="0.2">
      <c r="A78" s="67" t="str">
        <f>CONCATENATE($A1," ",G254," ",N254,", ",O254,", ",P254,", ",Q254,", ",R254)</f>
        <v xml:space="preserve"> did well with the skills that made up the area(s) of , , , , </v>
      </c>
    </row>
    <row r="79" spans="1:8" x14ac:dyDescent="0.2">
      <c r="A79" s="67" t="str">
        <f>CONCATENATE($A1," ",G255," ",N255,", ",O255,", ",P255,", ",Q255,", ",R255)</f>
        <v xml:space="preserve"> had room for improvement with the skills that made up the area(s) of , , , , </v>
      </c>
    </row>
    <row r="80" spans="1:8" x14ac:dyDescent="0.2">
      <c r="A80" s="67" t="str">
        <f>CONCATENATE($A1," ",G256," ",N256,", ",O256,", ",P256,", ",Q256,", ",R256)</f>
        <v xml:space="preserve"> hadn't had the opportunity to work on the skills in the area(s) of , , , , </v>
      </c>
    </row>
    <row r="81" spans="1:8" x14ac:dyDescent="0.2">
      <c r="A81" s="67" t="str">
        <f>CONCATENATE($A1," ",G257," ",N257,", ",O257,", ",P257,", ",Q257,", ",R257)</f>
        <v xml:space="preserve"> didn't need the skills in the area(s) of Understanding Unique Dangers Related To Rural Travel, Travel Along Rural Roads, Environmental Factors, Identifying And Going Around Items In Rural Areas, Rural Street Crossings</v>
      </c>
    </row>
    <row r="82" spans="1:8" x14ac:dyDescent="0.2">
      <c r="A82" s="67"/>
    </row>
    <row r="83" spans="1:8" ht="15.75" x14ac:dyDescent="0.25">
      <c r="A83" s="65" t="str">
        <f>CONCATENATE(A259," ",H83,"%")</f>
        <v>Vision Specific O&amp;M Skills Score: 0%</v>
      </c>
      <c r="G83" s="66">
        <f>Front!B16</f>
        <v>0</v>
      </c>
      <c r="H83" s="69">
        <f>ROUND(G83,1)</f>
        <v>0</v>
      </c>
    </row>
    <row r="84" spans="1:8" x14ac:dyDescent="0.2">
      <c r="A84" s="67" t="str">
        <f>CONCATENATE($A1," ",G260," ",N260,", ",O260,", ",P260,", ",Q260,", ",R260)</f>
        <v xml:space="preserve"> did well with the skills that made up the area(s) of , , , , </v>
      </c>
    </row>
    <row r="85" spans="1:8" x14ac:dyDescent="0.2">
      <c r="A85" s="67" t="str">
        <f>CONCATENATE($A1," ",G261," ",N261,", ",O261,", ",P261,", ",Q261,", ",R261)</f>
        <v xml:space="preserve"> had room for improvement with the skills that made up the area(s) of , , , , </v>
      </c>
    </row>
    <row r="86" spans="1:8" x14ac:dyDescent="0.2">
      <c r="A86" s="67" t="str">
        <f>CONCATENATE($A1," ",G262," ",N262,", ",O262,", ",P262,", ",Q262,", ",R262)</f>
        <v xml:space="preserve"> hadn't had the opportunity to work on the skills in the area(s) of , , , , </v>
      </c>
    </row>
    <row r="87" spans="1:8" x14ac:dyDescent="0.2">
      <c r="A87" s="67" t="str">
        <f>CONCATENATE($A1," ",G263," ",N263,", ",O263,", ",P263,", ",Q263,", ",R263)</f>
        <v xml:space="preserve"> didn't need the skills in the area(s) of Scanning Materials, Scanning Environments, Near Point Magnification, Distance Magnification, Visual Traveling</v>
      </c>
    </row>
    <row r="88" spans="1:8" x14ac:dyDescent="0.2">
      <c r="A88" s="67"/>
    </row>
    <row r="89" spans="1:8" ht="15.75" x14ac:dyDescent="0.25">
      <c r="A89" s="65" t="str">
        <f>CONCATENATE(A265," ",H89,"%")</f>
        <v>Community Score: 0%</v>
      </c>
      <c r="G89" s="66">
        <f>Front!B17</f>
        <v>0</v>
      </c>
      <c r="H89" s="69">
        <f>ROUND(G89,1)</f>
        <v>0</v>
      </c>
    </row>
    <row r="90" spans="1:8" x14ac:dyDescent="0.2">
      <c r="A90" s="67" t="str">
        <f>CONCATENATE($A1," ",G266," ",N266,", ",O266,", ",P266,", ",Q266,", ",R266,", ",S266)</f>
        <v xml:space="preserve"> did well with the skills that made up the area(s) of , , , , , </v>
      </c>
    </row>
    <row r="91" spans="1:8" x14ac:dyDescent="0.2">
      <c r="A91" s="67" t="str">
        <f>CONCATENATE($A1," ",G267," ",N267,", ",O267,", ",P267,", ",Q267,", ",R267,", ",S267)</f>
        <v xml:space="preserve"> had room for improvement with the skills that made up the area(s) of , , , , , </v>
      </c>
    </row>
    <row r="92" spans="1:8" x14ac:dyDescent="0.2">
      <c r="A92" s="67" t="str">
        <f>CONCATENATE($A1," ",G268," ",N268,", ",O268,", ",P268,", ",Q268,", ",R268,", ",S268)</f>
        <v xml:space="preserve"> hadn't had the opportunity to work on the skills in the area(s) of , , , , , </v>
      </c>
    </row>
    <row r="93" spans="1:8" x14ac:dyDescent="0.2">
      <c r="A93" s="67" t="str">
        <f>CONCATENATE($A1," ",G269," ",N269,", ",O269,", ",P269,", ",Q269,", ",R269,", ",S269)</f>
        <v xml:space="preserve"> didn't need the skills in the area(s) of Comparison Shopping From Home, Stores, Fast Food Restaurants, Cafeteria Restaurants, Sit Down Restaurants, Public Toilets</v>
      </c>
    </row>
    <row r="94" spans="1:8" x14ac:dyDescent="0.2">
      <c r="A94" s="67"/>
    </row>
    <row r="95" spans="1:8" ht="15.75" x14ac:dyDescent="0.25">
      <c r="A95" s="65" t="s">
        <v>493</v>
      </c>
    </row>
    <row r="96" spans="1:8" x14ac:dyDescent="0.2">
      <c r="A96" s="67" t="str">
        <f>CONCATENATE(A1," ",G276," ",K3,"% ",H276)</f>
        <v xml:space="preserve"> demonstrated 0% of the skills needed to travel independently as an adult.</v>
      </c>
    </row>
    <row r="97" spans="1:1" x14ac:dyDescent="0.2">
      <c r="A97" s="67" t="str">
        <f>CONCATENATE($A1," ",G277," ",N277,", ",O277,", ",P277,", ",Q277,", ",R277,", ",S277,", ",T277,", ",U277,", ",V277,", ",W277,", ",X277,", ",Y277,", ",Z277,", ",AA277,", ",AB277)</f>
        <v xml:space="preserve"> did well with the skills that made up the domain(s) of , , , , , , , , , , , , , , </v>
      </c>
    </row>
    <row r="98" spans="1:1" x14ac:dyDescent="0.2">
      <c r="A98" s="67" t="str">
        <f>CONCATENATE($A1," ",G278," ",N278,", ",O278,", ",P278,", ",Q278,", ",R278,", ",S278,", ",T278,", ",U278,", ",V278,", ",W278,", ",X278,", ",Y278,", ",Z278,", ",AA278,", ",AB278)</f>
        <v xml:space="preserve"> had room for improvement with the skills that made up the domain(s) of , , , , , , , , , , , , , , </v>
      </c>
    </row>
    <row r="99" spans="1:1" x14ac:dyDescent="0.2">
      <c r="A99" s="67" t="str">
        <f>CONCATENATE($A1," ",G279," ",N279,", ",O279,", ",P279,", ",Q279,", ",R279,", ",S279,", ",T279,", ",U279,", ",V279,", ",W279,", ",X279,", ",Y279,", ",Z279,", ",AA279,", ",AB279)</f>
        <v xml:space="preserve"> hadn't had the opportunity to work on the skills that made up the domain(s) of , , , , , , , , , , , , , , </v>
      </c>
    </row>
    <row r="100" spans="1:1" x14ac:dyDescent="0.2">
      <c r="A100" s="67" t="str">
        <f>CONCATENATE($A1," ",G280," ",N280,", ",O280,", ",P280,", ",Q280,", ",R280,", ",S280,", ",T280,", ",U280,", ",V280,", ",W280,", ",X280,", ",Y280,", ",Z280,", ",AA280,", ",AB280)</f>
        <v xml:space="preserve"> had no need for the skills that made up the domain(s) of Concepts, Movement, Single Room O&amp;M, Indoor O&amp;M, Self Protection, Guided Travel, Cane Skills, Sidewalk Travel, Street Crossings, Orientation Skills &amp; GPS, Public Transportation, Atypical O&amp;M, Rural Travel, Vision Specific O&amp;M Skills, Community </v>
      </c>
    </row>
    <row r="110" spans="1:1" ht="15.75" x14ac:dyDescent="0.25">
      <c r="A110" s="66" t="s">
        <v>496</v>
      </c>
    </row>
    <row r="111" spans="1:1" x14ac:dyDescent="0.2">
      <c r="A111" s="67" t="str">
        <f>CONCATENATE($A97," ",A98," ",A99,", ",A100)</f>
        <v xml:space="preserve"> did well with the skills that made up the domain(s) of , , , , , , , , , , , , , ,   had room for improvement with the skills that made up the domain(s) of , , , , , , , , , , , , , ,   hadn't had the opportunity to work on the skills that made up the domain(s) of , , , , , , , , , , , , , , ,  had no need for the skills that made up the domain(s) of Concepts, Movement, Single Room O&amp;M, Indoor O&amp;M, Self Protection, Guided Travel, Cane Skills, Sidewalk Travel, Street Crossings, Orientation Skills &amp; GPS, Public Transportation, Atypical O&amp;M, Rural Travel, Vision Specific O&amp;M Skills, Community </v>
      </c>
    </row>
    <row r="113" spans="1:22" ht="15.75" x14ac:dyDescent="0.25">
      <c r="A113" s="66" t="s">
        <v>497</v>
      </c>
    </row>
    <row r="114" spans="1:22" x14ac:dyDescent="0.2">
      <c r="A114" s="67" t="str">
        <f>A97</f>
        <v xml:space="preserve"> did well with the skills that made up the domain(s) of , , , , , , , , , , , , , , </v>
      </c>
    </row>
    <row r="116" spans="1:22" ht="15.75" x14ac:dyDescent="0.25">
      <c r="A116" s="66" t="s">
        <v>498</v>
      </c>
    </row>
    <row r="117" spans="1:22" x14ac:dyDescent="0.2">
      <c r="A117" s="67" t="str">
        <f>A98</f>
        <v xml:space="preserve"> had room for improvement with the skills that made up the domain(s) of , , , , , , , , , , , , , , </v>
      </c>
    </row>
    <row r="119" spans="1:22" ht="15.75" x14ac:dyDescent="0.25">
      <c r="A119" s="66" t="s">
        <v>69</v>
      </c>
    </row>
    <row r="120" spans="1:22" x14ac:dyDescent="0.2">
      <c r="A120" s="67" t="str">
        <f>CONCATENATE($A1," ",A293," ",K3,"% ",A294," ",(ROUNDUP(K3+5,0)),"% ",A295)</f>
        <v xml:space="preserve"> will demonstrate improved skills in Orientation &amp; Mobility by increasing the score on the O&amp;M Inventory from 0% to a minimum of 5% by the next annual IEP date.</v>
      </c>
    </row>
    <row r="125" spans="1:22" ht="15.75" x14ac:dyDescent="0.25">
      <c r="A125" s="66" t="s">
        <v>502</v>
      </c>
    </row>
    <row r="126" spans="1:22" x14ac:dyDescent="0.2">
      <c r="A126" s="67" t="s">
        <v>514</v>
      </c>
    </row>
    <row r="128" spans="1:22" x14ac:dyDescent="0.2">
      <c r="A128" s="76"/>
      <c r="B128" s="76"/>
      <c r="C128" s="76"/>
      <c r="D128" s="76"/>
      <c r="E128" s="76"/>
      <c r="F128" s="76"/>
      <c r="G128" s="76"/>
      <c r="H128" s="76"/>
      <c r="I128" s="76"/>
      <c r="J128" s="76"/>
      <c r="K128" s="76"/>
      <c r="L128" s="76"/>
      <c r="M128" s="76"/>
      <c r="N128" s="76"/>
      <c r="O128" s="76"/>
      <c r="P128" s="76"/>
      <c r="Q128" s="76"/>
      <c r="R128" s="76"/>
      <c r="S128" s="76"/>
      <c r="T128" s="76"/>
      <c r="U128" s="76"/>
      <c r="V128" s="76"/>
    </row>
    <row r="129" spans="1:22" x14ac:dyDescent="0.2">
      <c r="A129" s="76"/>
      <c r="B129" s="76"/>
      <c r="C129" s="76"/>
      <c r="D129" s="76"/>
      <c r="E129" s="76"/>
      <c r="F129" s="76"/>
      <c r="G129" s="76"/>
      <c r="H129" s="76"/>
      <c r="I129" s="76"/>
      <c r="J129" s="76"/>
      <c r="K129" s="76"/>
      <c r="L129" s="76"/>
      <c r="M129" s="76"/>
      <c r="N129" s="76"/>
      <c r="O129" s="76"/>
      <c r="P129" s="76"/>
      <c r="Q129" s="76"/>
      <c r="R129" s="76"/>
      <c r="S129" s="76"/>
      <c r="T129" s="76"/>
      <c r="U129" s="76"/>
      <c r="V129" s="76"/>
    </row>
    <row r="130" spans="1:22" x14ac:dyDescent="0.2">
      <c r="A130" s="76"/>
      <c r="B130" s="76"/>
      <c r="C130" s="76"/>
      <c r="D130" s="76"/>
      <c r="E130" s="76"/>
      <c r="F130" s="76"/>
      <c r="G130" s="76"/>
      <c r="H130" s="76"/>
      <c r="I130" s="76"/>
      <c r="J130" s="76"/>
      <c r="K130" s="76"/>
      <c r="L130" s="76"/>
      <c r="M130" s="76"/>
      <c r="N130" s="76"/>
      <c r="O130" s="76"/>
      <c r="P130" s="76"/>
      <c r="Q130" s="76"/>
      <c r="R130" s="76"/>
      <c r="S130" s="76"/>
      <c r="T130" s="76"/>
      <c r="U130" s="76"/>
      <c r="V130" s="76"/>
    </row>
    <row r="131" spans="1:22" x14ac:dyDescent="0.2">
      <c r="A131" s="76"/>
      <c r="B131" s="76"/>
      <c r="C131" s="76"/>
      <c r="D131" s="76"/>
      <c r="E131" s="76"/>
      <c r="F131" s="76"/>
      <c r="G131" s="76"/>
      <c r="H131" s="76"/>
      <c r="I131" s="76"/>
      <c r="J131" s="76"/>
      <c r="K131" s="76"/>
      <c r="L131" s="76"/>
      <c r="M131" s="76"/>
      <c r="N131" s="76"/>
      <c r="O131" s="76"/>
      <c r="P131" s="76"/>
      <c r="Q131" s="76"/>
      <c r="R131" s="76"/>
      <c r="S131" s="76"/>
      <c r="T131" s="76"/>
      <c r="U131" s="76"/>
      <c r="V131" s="76"/>
    </row>
    <row r="132" spans="1:22" x14ac:dyDescent="0.2">
      <c r="A132" s="76"/>
      <c r="B132" s="76"/>
      <c r="C132" s="76"/>
      <c r="D132" s="76"/>
      <c r="E132" s="76"/>
      <c r="F132" s="76"/>
      <c r="G132" s="76"/>
      <c r="H132" s="76"/>
      <c r="I132" s="76"/>
      <c r="J132" s="76"/>
      <c r="K132" s="76"/>
      <c r="L132" s="76"/>
      <c r="M132" s="76"/>
      <c r="N132" s="76"/>
      <c r="O132" s="76"/>
      <c r="P132" s="76"/>
      <c r="Q132" s="76"/>
      <c r="R132" s="76"/>
      <c r="S132" s="76"/>
      <c r="T132" s="76"/>
      <c r="U132" s="76"/>
      <c r="V132" s="76"/>
    </row>
    <row r="133" spans="1:22" x14ac:dyDescent="0.2">
      <c r="A133" s="76"/>
      <c r="B133" s="76"/>
      <c r="C133" s="76"/>
      <c r="D133" s="76"/>
      <c r="E133" s="76"/>
      <c r="F133" s="76"/>
      <c r="G133" s="76"/>
      <c r="H133" s="76"/>
      <c r="I133" s="76"/>
      <c r="J133" s="76"/>
      <c r="K133" s="76"/>
      <c r="L133" s="76"/>
      <c r="M133" s="76"/>
      <c r="N133" s="76"/>
      <c r="O133" s="76"/>
      <c r="P133" s="76"/>
      <c r="Q133" s="76"/>
      <c r="R133" s="76"/>
      <c r="S133" s="76"/>
      <c r="T133" s="76"/>
      <c r="U133" s="76"/>
      <c r="V133" s="76"/>
    </row>
    <row r="134" spans="1:22" x14ac:dyDescent="0.2">
      <c r="A134" s="76"/>
      <c r="B134" s="76"/>
      <c r="C134" s="76"/>
      <c r="D134" s="76"/>
      <c r="E134" s="76"/>
      <c r="F134" s="76"/>
      <c r="G134" s="76"/>
      <c r="H134" s="76"/>
      <c r="I134" s="76"/>
      <c r="J134" s="76"/>
      <c r="K134" s="76"/>
      <c r="L134" s="76"/>
      <c r="M134" s="76"/>
      <c r="N134" s="76"/>
      <c r="O134" s="76"/>
      <c r="P134" s="76"/>
      <c r="Q134" s="76"/>
      <c r="R134" s="76"/>
      <c r="S134" s="76"/>
      <c r="T134" s="76"/>
      <c r="U134" s="76"/>
      <c r="V134" s="76"/>
    </row>
    <row r="135" spans="1:22" x14ac:dyDescent="0.2">
      <c r="A135" s="76"/>
      <c r="B135" s="76"/>
      <c r="C135" s="76"/>
      <c r="D135" s="76"/>
      <c r="E135" s="76"/>
      <c r="F135" s="76"/>
      <c r="G135" s="76"/>
      <c r="H135" s="76"/>
      <c r="I135" s="76"/>
      <c r="J135" s="76"/>
      <c r="K135" s="76"/>
      <c r="L135" s="76"/>
      <c r="M135" s="76"/>
      <c r="N135" s="76"/>
      <c r="O135" s="76"/>
      <c r="P135" s="76"/>
      <c r="Q135" s="76"/>
      <c r="R135" s="76"/>
      <c r="S135" s="76"/>
      <c r="T135" s="76"/>
      <c r="U135" s="76"/>
      <c r="V135" s="76"/>
    </row>
    <row r="136" spans="1:22" x14ac:dyDescent="0.2">
      <c r="A136" s="76"/>
      <c r="B136" s="76"/>
      <c r="C136" s="76"/>
      <c r="D136" s="76"/>
      <c r="E136" s="76"/>
      <c r="F136" s="76"/>
      <c r="G136" s="76"/>
      <c r="H136" s="76"/>
      <c r="I136" s="76"/>
      <c r="J136" s="76"/>
      <c r="K136" s="76"/>
      <c r="L136" s="76"/>
      <c r="M136" s="76"/>
      <c r="N136" s="76"/>
      <c r="O136" s="76"/>
      <c r="P136" s="76"/>
      <c r="Q136" s="76"/>
      <c r="R136" s="76"/>
      <c r="S136" s="76"/>
      <c r="T136" s="76"/>
      <c r="U136" s="76"/>
      <c r="V136" s="76"/>
    </row>
    <row r="137" spans="1:22" x14ac:dyDescent="0.2">
      <c r="A137" s="76"/>
      <c r="B137" s="76"/>
      <c r="C137" s="76"/>
      <c r="D137" s="76"/>
      <c r="E137" s="76"/>
      <c r="F137" s="76"/>
      <c r="G137" s="76"/>
      <c r="H137" s="76"/>
      <c r="I137" s="76"/>
      <c r="J137" s="76"/>
      <c r="K137" s="76"/>
      <c r="L137" s="76"/>
      <c r="M137" s="76"/>
      <c r="N137" s="76"/>
      <c r="O137" s="76"/>
      <c r="P137" s="76"/>
      <c r="Q137" s="76"/>
      <c r="R137" s="76"/>
      <c r="S137" s="76"/>
      <c r="T137" s="76"/>
      <c r="U137" s="76"/>
      <c r="V137" s="76"/>
    </row>
    <row r="138" spans="1:22" x14ac:dyDescent="0.2">
      <c r="A138" s="76"/>
      <c r="B138" s="76"/>
      <c r="C138" s="76"/>
      <c r="D138" s="76"/>
      <c r="E138" s="76"/>
      <c r="F138" s="76"/>
      <c r="G138" s="76"/>
      <c r="H138" s="76"/>
      <c r="I138" s="76"/>
      <c r="J138" s="76"/>
      <c r="K138" s="76"/>
      <c r="L138" s="76"/>
      <c r="M138" s="76"/>
      <c r="N138" s="76"/>
      <c r="O138" s="76"/>
      <c r="P138" s="76"/>
      <c r="Q138" s="76"/>
      <c r="R138" s="76"/>
      <c r="S138" s="76"/>
      <c r="T138" s="76"/>
      <c r="U138" s="76"/>
      <c r="V138" s="76"/>
    </row>
    <row r="139" spans="1:22" x14ac:dyDescent="0.2">
      <c r="A139" s="76"/>
      <c r="B139" s="76"/>
      <c r="C139" s="76"/>
      <c r="D139" s="76"/>
      <c r="E139" s="76"/>
      <c r="F139" s="76"/>
      <c r="G139" s="76"/>
      <c r="H139" s="76"/>
      <c r="I139" s="76"/>
      <c r="J139" s="76"/>
      <c r="K139" s="76"/>
      <c r="L139" s="76"/>
      <c r="M139" s="76"/>
      <c r="N139" s="76"/>
      <c r="O139" s="76"/>
      <c r="P139" s="76"/>
      <c r="Q139" s="76"/>
      <c r="R139" s="76"/>
      <c r="S139" s="76"/>
      <c r="T139" s="76"/>
      <c r="U139" s="76"/>
      <c r="V139" s="76"/>
    </row>
    <row r="140" spans="1:22" x14ac:dyDescent="0.2">
      <c r="A140" s="76"/>
      <c r="B140" s="76"/>
      <c r="C140" s="76"/>
      <c r="D140" s="76"/>
      <c r="E140" s="76"/>
      <c r="F140" s="76"/>
      <c r="G140" s="76"/>
      <c r="H140" s="76"/>
      <c r="I140" s="76"/>
      <c r="J140" s="76"/>
      <c r="K140" s="76"/>
      <c r="L140" s="76"/>
      <c r="M140" s="76"/>
      <c r="N140" s="76"/>
      <c r="O140" s="76"/>
      <c r="P140" s="76"/>
      <c r="Q140" s="76"/>
      <c r="R140" s="76"/>
      <c r="S140" s="76"/>
      <c r="T140" s="76"/>
      <c r="U140" s="76"/>
      <c r="V140" s="76"/>
    </row>
    <row r="141" spans="1:22" x14ac:dyDescent="0.2">
      <c r="A141" s="76"/>
      <c r="B141" s="76"/>
      <c r="C141" s="76"/>
      <c r="D141" s="76"/>
      <c r="E141" s="76"/>
      <c r="F141" s="76"/>
      <c r="G141" s="76"/>
      <c r="H141" s="76"/>
      <c r="I141" s="76"/>
      <c r="J141" s="76"/>
      <c r="K141" s="76"/>
      <c r="L141" s="76"/>
      <c r="M141" s="76"/>
      <c r="N141" s="76"/>
      <c r="O141" s="76"/>
      <c r="P141" s="76"/>
      <c r="Q141" s="76"/>
      <c r="R141" s="76"/>
      <c r="S141" s="76"/>
      <c r="T141" s="76"/>
      <c r="U141" s="76"/>
      <c r="V141" s="76"/>
    </row>
    <row r="142" spans="1:22" x14ac:dyDescent="0.2">
      <c r="A142" s="76"/>
      <c r="B142" s="76"/>
      <c r="C142" s="76"/>
      <c r="D142" s="76"/>
      <c r="E142" s="76"/>
      <c r="F142" s="76"/>
      <c r="G142" s="76"/>
      <c r="H142" s="76"/>
      <c r="I142" s="76"/>
      <c r="J142" s="76"/>
      <c r="K142" s="76"/>
      <c r="L142" s="76"/>
      <c r="M142" s="76"/>
      <c r="N142" s="76"/>
      <c r="O142" s="76"/>
      <c r="P142" s="76"/>
      <c r="Q142" s="76"/>
      <c r="R142" s="76"/>
      <c r="S142" s="76"/>
      <c r="T142" s="76"/>
      <c r="U142" s="76"/>
      <c r="V142" s="76"/>
    </row>
    <row r="143" spans="1:22" x14ac:dyDescent="0.2">
      <c r="A143" s="76"/>
      <c r="B143" s="76"/>
      <c r="C143" s="76"/>
      <c r="D143" s="76"/>
      <c r="E143" s="76"/>
      <c r="F143" s="76"/>
      <c r="G143" s="76"/>
      <c r="H143" s="76"/>
      <c r="I143" s="76"/>
      <c r="J143" s="76"/>
      <c r="K143" s="76"/>
      <c r="L143" s="76"/>
      <c r="M143" s="76"/>
      <c r="N143" s="76"/>
      <c r="O143" s="76"/>
      <c r="P143" s="76"/>
      <c r="Q143" s="76"/>
      <c r="R143" s="76"/>
      <c r="S143" s="76"/>
      <c r="T143" s="76"/>
      <c r="U143" s="76"/>
      <c r="V143" s="76"/>
    </row>
    <row r="144" spans="1:22" x14ac:dyDescent="0.2">
      <c r="A144" s="76"/>
      <c r="B144" s="76"/>
      <c r="C144" s="76"/>
      <c r="D144" s="76"/>
      <c r="E144" s="76"/>
      <c r="F144" s="76"/>
      <c r="G144" s="76"/>
      <c r="H144" s="76"/>
      <c r="I144" s="76"/>
      <c r="J144" s="76"/>
      <c r="K144" s="76"/>
      <c r="L144" s="76"/>
      <c r="M144" s="76"/>
      <c r="N144" s="76"/>
      <c r="O144" s="76"/>
      <c r="P144" s="76"/>
      <c r="Q144" s="76"/>
      <c r="R144" s="76"/>
      <c r="S144" s="76"/>
      <c r="T144" s="76"/>
      <c r="U144" s="76"/>
      <c r="V144" s="76"/>
    </row>
    <row r="145" spans="1:29" x14ac:dyDescent="0.2">
      <c r="A145" s="76"/>
      <c r="B145" s="76"/>
      <c r="C145" s="76"/>
      <c r="D145" s="76"/>
      <c r="E145" s="76"/>
      <c r="F145" s="76"/>
      <c r="G145" s="76"/>
      <c r="H145" s="76"/>
      <c r="I145" s="76"/>
      <c r="J145" s="76"/>
      <c r="K145" s="76"/>
      <c r="L145" s="76"/>
      <c r="M145" s="76"/>
      <c r="N145" s="76"/>
      <c r="O145" s="76"/>
      <c r="P145" s="76"/>
      <c r="Q145" s="76"/>
      <c r="R145" s="76"/>
      <c r="S145" s="76"/>
      <c r="T145" s="76"/>
      <c r="U145" s="76"/>
      <c r="V145" s="76"/>
    </row>
    <row r="146" spans="1:29" x14ac:dyDescent="0.2">
      <c r="A146" s="76"/>
      <c r="B146" s="76"/>
      <c r="C146" s="76"/>
      <c r="D146" s="76"/>
      <c r="E146" s="76"/>
      <c r="F146" s="76"/>
      <c r="G146" s="76"/>
      <c r="H146" s="76"/>
      <c r="I146" s="76"/>
      <c r="J146" s="76"/>
      <c r="K146" s="76"/>
      <c r="L146" s="76"/>
      <c r="M146" s="76"/>
      <c r="N146" s="76"/>
      <c r="O146" s="76"/>
      <c r="P146" s="76"/>
      <c r="Q146" s="76"/>
      <c r="R146" s="76"/>
      <c r="S146" s="76"/>
      <c r="T146" s="76"/>
      <c r="U146" s="76"/>
      <c r="V146" s="76"/>
    </row>
    <row r="147" spans="1:29" x14ac:dyDescent="0.2">
      <c r="A147" s="76"/>
      <c r="B147" s="76"/>
      <c r="C147" s="76"/>
      <c r="D147" s="76"/>
      <c r="E147" s="76"/>
      <c r="F147" s="76"/>
      <c r="G147" s="76"/>
      <c r="H147" s="76"/>
      <c r="I147" s="76"/>
      <c r="J147" s="76"/>
      <c r="K147" s="76"/>
      <c r="L147" s="76"/>
      <c r="M147" s="76"/>
      <c r="N147" s="76"/>
      <c r="O147" s="76"/>
      <c r="P147" s="76"/>
      <c r="Q147" s="76"/>
      <c r="R147" s="76"/>
      <c r="S147" s="76"/>
      <c r="T147" s="76"/>
      <c r="U147" s="76"/>
      <c r="V147" s="76"/>
    </row>
    <row r="149" spans="1:29" x14ac:dyDescent="0.2">
      <c r="A149" s="74" t="s">
        <v>518</v>
      </c>
      <c r="B149" s="74"/>
      <c r="C149" s="74"/>
      <c r="D149" s="74"/>
      <c r="E149" s="74"/>
      <c r="F149" s="74"/>
      <c r="G149" s="74"/>
      <c r="H149" s="74"/>
      <c r="I149" s="74"/>
    </row>
    <row r="150" spans="1:29" ht="15.75" x14ac:dyDescent="0.25">
      <c r="A150" s="66" t="s">
        <v>1038</v>
      </c>
    </row>
    <row r="151" spans="1:29" ht="15.75" x14ac:dyDescent="0.25">
      <c r="A151" s="66" t="s">
        <v>398</v>
      </c>
    </row>
    <row r="152" spans="1:29" x14ac:dyDescent="0.2">
      <c r="A152" s="63" t="s">
        <v>399</v>
      </c>
      <c r="F152" s="63">
        <f>Concept!D3</f>
        <v>0</v>
      </c>
      <c r="G152" s="63" t="s">
        <v>489</v>
      </c>
      <c r="N152" s="63" t="str">
        <f>IF(F152&gt;3.99,A152,"")</f>
        <v/>
      </c>
      <c r="O152" s="63" t="str">
        <f>IF(F153&gt;3.99,A153,"")</f>
        <v/>
      </c>
      <c r="P152" s="63" t="str">
        <f>IF(F154&gt;3.99,A154,"")</f>
        <v/>
      </c>
      <c r="Q152" s="63" t="str">
        <f>IF(F155&gt;3.99,A155,"")</f>
        <v/>
      </c>
      <c r="R152" s="63" t="str">
        <f>IF(F156&gt;4,E156,"")</f>
        <v/>
      </c>
    </row>
    <row r="153" spans="1:29" x14ac:dyDescent="0.2">
      <c r="A153" s="63" t="s">
        <v>400</v>
      </c>
      <c r="F153" s="63">
        <f>Concept!D9</f>
        <v>0</v>
      </c>
      <c r="G153" s="63" t="s">
        <v>486</v>
      </c>
      <c r="N153" s="63" t="str">
        <f>IF(AND($F152&gt;1.01,$F152&lt;3.99),$A152,"")</f>
        <v/>
      </c>
      <c r="O153" s="63" t="str">
        <f>IF(AND($F153&gt;1.01,$F153&lt;3.99),$A153,"")</f>
        <v/>
      </c>
      <c r="P153" s="63" t="str">
        <f>IF(AND($F154&gt;1.01,$F154&lt;3.99),$A154,"")</f>
        <v/>
      </c>
      <c r="Q153" s="63" t="str">
        <f>IF(AND($F155&gt;1.01,$F155&lt;3.99),$A155,"")</f>
        <v/>
      </c>
    </row>
    <row r="154" spans="1:29" x14ac:dyDescent="0.2">
      <c r="A154" s="63" t="s">
        <v>401</v>
      </c>
      <c r="F154" s="63">
        <f>Concept!D18</f>
        <v>0</v>
      </c>
      <c r="G154" s="63" t="s">
        <v>487</v>
      </c>
      <c r="N154" s="70" t="str">
        <f>IF(AND($F152&gt;0.99,$F152&lt;1.000001),$A152,"")</f>
        <v/>
      </c>
      <c r="O154" s="70" t="str">
        <f>IF(AND($F153&gt;0.99,$F153&lt;1.000001),$A153,"")</f>
        <v/>
      </c>
      <c r="P154" s="70" t="str">
        <f>IF(AND($F154&gt;0.99,$F154&lt;1.000001),$A154,"")</f>
        <v/>
      </c>
      <c r="Q154" s="70" t="str">
        <f>IF(AND($F155&gt;0.99,$F155&lt;1.000001),$A155,"")</f>
        <v/>
      </c>
      <c r="R154" s="70"/>
    </row>
    <row r="155" spans="1:29" x14ac:dyDescent="0.2">
      <c r="A155" s="63" t="s">
        <v>402</v>
      </c>
      <c r="F155" s="63">
        <f>Concept!D25</f>
        <v>0</v>
      </c>
      <c r="G155" s="63" t="s">
        <v>488</v>
      </c>
      <c r="N155" s="63" t="str">
        <f>IF($F152=0,$A152,"")</f>
        <v>Vocabulary</v>
      </c>
      <c r="O155" s="63" t="str">
        <f>IF($F153=0,$A153,"")</f>
        <v>Laterality</v>
      </c>
      <c r="P155" s="63" t="str">
        <f>IF($F154=0,$A154,"")</f>
        <v>Parallel/Perpendicular</v>
      </c>
      <c r="Q155" s="63" t="str">
        <f>IF($F155=0,$A155,"")</f>
        <v>Time And Distance</v>
      </c>
    </row>
    <row r="156" spans="1:29" ht="15.75" x14ac:dyDescent="0.25">
      <c r="A156" s="66" t="s">
        <v>405</v>
      </c>
    </row>
    <row r="157" spans="1:29" x14ac:dyDescent="0.2">
      <c r="A157" s="63" t="s">
        <v>1011</v>
      </c>
      <c r="F157" s="63">
        <f>Move!D3</f>
        <v>0</v>
      </c>
      <c r="G157" s="63" t="s">
        <v>489</v>
      </c>
      <c r="N157" s="70" t="str">
        <f>IF(F157&gt;3.99,A157,"")</f>
        <v/>
      </c>
      <c r="O157" s="70" t="str">
        <f>IF(F158&gt;3.99,A158,"")</f>
        <v/>
      </c>
      <c r="P157" s="70" t="str">
        <f>IF(F159&gt;3.99,A159,"")</f>
        <v/>
      </c>
      <c r="Q157" s="70" t="str">
        <f>IF(F160&gt;3.99,A160,"")</f>
        <v/>
      </c>
      <c r="R157" s="70" t="str">
        <f>IF(F161&gt;3.99,A161,"")</f>
        <v/>
      </c>
      <c r="S157" s="70" t="str">
        <f>IF(F162&gt;3.99,A162,"")</f>
        <v/>
      </c>
      <c r="T157" s="70" t="str">
        <f>IF(F163&gt;3.99,A163,"")</f>
        <v/>
      </c>
      <c r="U157" s="70" t="str">
        <f>IF(F164&gt;3.99,A164,"")</f>
        <v/>
      </c>
      <c r="V157" s="70" t="str">
        <f>IF(F165&gt;3.99,A165,"")</f>
        <v/>
      </c>
      <c r="W157" s="70" t="str">
        <f>IF(F166&gt;3.99,A166,"")</f>
        <v/>
      </c>
      <c r="X157" s="70" t="str">
        <f>IF(F167&gt;3.99,A167,"")</f>
        <v/>
      </c>
      <c r="Y157" s="70"/>
      <c r="Z157" s="70"/>
      <c r="AA157" s="70"/>
      <c r="AB157" s="70"/>
      <c r="AC157" s="70"/>
    </row>
    <row r="158" spans="1:29" x14ac:dyDescent="0.2">
      <c r="A158" s="63" t="s">
        <v>1010</v>
      </c>
      <c r="F158" s="63">
        <f>Move!D12</f>
        <v>0</v>
      </c>
      <c r="G158" s="63" t="s">
        <v>486</v>
      </c>
      <c r="N158" s="70" t="str">
        <f>IF(AND($F157&gt;1.01,$F157&lt;3.99),$A157,"")</f>
        <v/>
      </c>
      <c r="O158" s="70" t="str">
        <f>IF(AND($F158&gt;1.01,$F158&lt;3.99),$A158,"")</f>
        <v/>
      </c>
      <c r="P158" s="70" t="str">
        <f>IF(AND($F159&gt;1.01,$F159&lt;3.99),$A159,"")</f>
        <v/>
      </c>
      <c r="Q158" s="70" t="str">
        <f>IF(AND($F160&gt;1.01,$F160&lt;3.99),$A160,"")</f>
        <v/>
      </c>
      <c r="R158" s="70" t="str">
        <f>IF(AND($F161&gt;1.01,$F161&lt;3.99),$A161,"")</f>
        <v/>
      </c>
      <c r="S158" s="70" t="str">
        <f>IF(AND($F162&gt;1.01,$F162&lt;3.99),$A162,"")</f>
        <v/>
      </c>
      <c r="T158" s="70" t="str">
        <f>IF(AND($F163&gt;1.01,$F163&lt;3.99),$A163,"")</f>
        <v/>
      </c>
      <c r="U158" s="70" t="str">
        <f>IF(AND($F164&gt;1.01,$F164&lt;3.99),$A164,"")</f>
        <v/>
      </c>
      <c r="V158" s="70" t="str">
        <f>IF(AND($F165&gt;1.01,$F165&lt;3.99),$A165,"")</f>
        <v/>
      </c>
      <c r="W158" s="70" t="str">
        <f>IF(AND($F166&gt;1.01,$F166&lt;3.99),$A166,"")</f>
        <v/>
      </c>
      <c r="X158" s="70" t="str">
        <f>IF(AND($F167&gt;1.01,$F167&lt;3.99),$A167,"")</f>
        <v/>
      </c>
      <c r="Y158" s="70"/>
      <c r="Z158" s="70"/>
      <c r="AA158" s="70"/>
      <c r="AB158" s="70"/>
      <c r="AC158" s="70"/>
    </row>
    <row r="159" spans="1:29" x14ac:dyDescent="0.2">
      <c r="A159" s="63" t="s">
        <v>1012</v>
      </c>
      <c r="F159" s="63">
        <f>Move!D21</f>
        <v>0</v>
      </c>
      <c r="G159" s="63" t="s">
        <v>487</v>
      </c>
      <c r="N159" s="70" t="str">
        <f>IF(AND($F157&gt;0.99,$F157&lt;1.000001),$A157,"")</f>
        <v/>
      </c>
      <c r="O159" s="70" t="str">
        <f>IF(AND($F158&gt;0.99,$F158&lt;1.000001),$A158,"")</f>
        <v/>
      </c>
      <c r="P159" s="70" t="str">
        <f>IF(AND($F159&gt;0.99,$F159&lt;1.000001),$A159,"")</f>
        <v/>
      </c>
      <c r="Q159" s="70" t="str">
        <f>IF(AND($F160&gt;0.99,$F160&lt;1.000001),$A160,"")</f>
        <v/>
      </c>
      <c r="R159" s="70" t="str">
        <f>IF(AND($F161&gt;0.99,$F161&lt;1.000001),$A161,"")</f>
        <v/>
      </c>
      <c r="S159" s="70" t="str">
        <f>IF(AND($F162&gt;0.99,$F162&lt;1.000001),$A162,"")</f>
        <v/>
      </c>
      <c r="T159" s="70" t="str">
        <f>IF(AND($F163&gt;0.99,$F163&lt;1.000001),$A163,"")</f>
        <v/>
      </c>
      <c r="U159" s="70" t="str">
        <f>IF(AND($F164&gt;0.99,$F164&lt;1.000001),$A164,"")</f>
        <v/>
      </c>
      <c r="V159" s="70" t="str">
        <f>IF(AND($F165&gt;0.99,$F165&lt;1.000001),$A165,"")</f>
        <v/>
      </c>
      <c r="W159" s="70" t="str">
        <f>IF(AND($F166&gt;0.99,$F166&lt;1.000001),$A166,"")</f>
        <v/>
      </c>
      <c r="X159" s="70" t="str">
        <f>IF(AND($F167&gt;0.99,$F167&lt;1.000001),$A167,"")</f>
        <v/>
      </c>
      <c r="Y159" s="70"/>
      <c r="Z159" s="70"/>
      <c r="AA159" s="70"/>
      <c r="AB159" s="70"/>
      <c r="AC159" s="70"/>
    </row>
    <row r="160" spans="1:29" x14ac:dyDescent="0.2">
      <c r="A160" s="63" t="s">
        <v>403</v>
      </c>
      <c r="F160" s="63">
        <f>Move!D37</f>
        <v>0</v>
      </c>
      <c r="G160" s="63" t="s">
        <v>488</v>
      </c>
      <c r="N160" s="70" t="str">
        <f>IF($F157=0,$A157,"")</f>
        <v>Wheelchair Basics</v>
      </c>
      <c r="O160" s="70" t="str">
        <f>IF($F158=0,$A158,"")</f>
        <v>Maintaining Body Alignment While Propelling The Chair</v>
      </c>
      <c r="P160" s="70" t="str">
        <f>IF($F159=0,$A159,"")</f>
        <v>Wheelchair Movement</v>
      </c>
      <c r="Q160" s="70" t="str">
        <f>IF($F160=0,$A160,"")</f>
        <v>Balance</v>
      </c>
      <c r="R160" s="70" t="str">
        <f>IF($F161=0,$A161,"")</f>
        <v>Turns</v>
      </c>
      <c r="S160" s="71" t="str">
        <f>IF($F162=0,$A162,"")</f>
        <v>Navigating Tight Spaces</v>
      </c>
      <c r="T160" s="70" t="str">
        <f>IF($F163=0,$A163,"")</f>
        <v>Object Skills</v>
      </c>
      <c r="U160" s="70" t="str">
        <f>IF($F164=0,$A164,"")</f>
        <v>Manual Chair Specific Skills</v>
      </c>
      <c r="V160" s="70" t="str">
        <f>IF($F165=0,$A165,"")</f>
        <v>Scooter Specific Skills</v>
      </c>
      <c r="W160" s="70" t="str">
        <f>IF($F166=0,$A166,"")</f>
        <v>Power Chair Specific Skills</v>
      </c>
      <c r="X160" s="70" t="str">
        <f>IF($F167=0,$A167,"")</f>
        <v>Transferring</v>
      </c>
      <c r="Y160" s="70"/>
      <c r="Z160" s="70"/>
      <c r="AA160" s="70"/>
      <c r="AB160" s="70"/>
      <c r="AC160" s="70"/>
    </row>
    <row r="161" spans="1:21" x14ac:dyDescent="0.2">
      <c r="A161" s="63" t="s">
        <v>404</v>
      </c>
      <c r="F161" s="63">
        <f>Move!D45</f>
        <v>0</v>
      </c>
    </row>
    <row r="162" spans="1:21" x14ac:dyDescent="0.2">
      <c r="A162" s="63" t="s">
        <v>1013</v>
      </c>
      <c r="F162" s="63">
        <f>Move!D57</f>
        <v>0</v>
      </c>
    </row>
    <row r="163" spans="1:21" x14ac:dyDescent="0.2">
      <c r="A163" s="63" t="s">
        <v>1014</v>
      </c>
      <c r="F163" s="63">
        <f>Move!D67</f>
        <v>0</v>
      </c>
    </row>
    <row r="164" spans="1:21" x14ac:dyDescent="0.2">
      <c r="A164" s="63" t="s">
        <v>1015</v>
      </c>
      <c r="F164" s="63">
        <f>Move!D72</f>
        <v>0</v>
      </c>
    </row>
    <row r="165" spans="1:21" x14ac:dyDescent="0.2">
      <c r="A165" s="63" t="s">
        <v>1016</v>
      </c>
      <c r="F165" s="63">
        <f>Move!D79</f>
        <v>0</v>
      </c>
    </row>
    <row r="166" spans="1:21" x14ac:dyDescent="0.2">
      <c r="A166" s="63" t="s">
        <v>1017</v>
      </c>
      <c r="F166" s="63">
        <f>Move!D84</f>
        <v>0</v>
      </c>
    </row>
    <row r="167" spans="1:21" x14ac:dyDescent="0.2">
      <c r="A167" s="63" t="s">
        <v>1018</v>
      </c>
      <c r="F167" s="63">
        <f>Move!D90</f>
        <v>0</v>
      </c>
    </row>
    <row r="168" spans="1:21" ht="15.75" x14ac:dyDescent="0.25">
      <c r="A168" s="66" t="s">
        <v>473</v>
      </c>
    </row>
    <row r="169" spans="1:21" x14ac:dyDescent="0.2">
      <c r="A169" s="63" t="s">
        <v>406</v>
      </c>
      <c r="F169" s="63">
        <f>SingRm!D3</f>
        <v>0</v>
      </c>
      <c r="G169" s="63" t="s">
        <v>489</v>
      </c>
      <c r="N169" s="63" t="str">
        <f>IF(F169&gt;3.99,A169,"")</f>
        <v/>
      </c>
      <c r="O169" s="63" t="str">
        <f>IF(F170&gt;3.99,A170,"")</f>
        <v/>
      </c>
      <c r="P169" s="63" t="str">
        <f>IF(F171&gt;3.99,A171,"")</f>
        <v/>
      </c>
      <c r="Q169" s="63" t="str">
        <f>IF(F172&gt;3.99,A172,"")</f>
        <v/>
      </c>
      <c r="R169" s="63" t="str">
        <f>IF(F173&gt;3.99,A173,"")</f>
        <v/>
      </c>
    </row>
    <row r="170" spans="1:21" x14ac:dyDescent="0.2">
      <c r="A170" s="63" t="s">
        <v>407</v>
      </c>
      <c r="F170" s="63">
        <f>SingRm!D9</f>
        <v>0</v>
      </c>
      <c r="G170" s="63" t="s">
        <v>486</v>
      </c>
      <c r="N170" s="63" t="str">
        <f>IF(AND($F169&gt;1.01,$F169&lt;3.99),$A169,"")</f>
        <v/>
      </c>
      <c r="O170" s="63" t="str">
        <f>IF(AND($F170&gt;1.01,$F170&lt;3.99),$A170,"")</f>
        <v/>
      </c>
      <c r="P170" s="63" t="str">
        <f>IF(AND($F171&gt;1.01,$F171&lt;3.99),$A171,"")</f>
        <v/>
      </c>
      <c r="Q170" s="63" t="str">
        <f>IF(AND($F172&gt;1.01,$F172&lt;3.99),$A172,"")</f>
        <v/>
      </c>
      <c r="R170" s="63" t="str">
        <f>IF(AND($F173&gt;1.01,$F173&lt;3.99),$A173,"")</f>
        <v/>
      </c>
    </row>
    <row r="171" spans="1:21" x14ac:dyDescent="0.2">
      <c r="A171" s="63" t="s">
        <v>491</v>
      </c>
      <c r="F171" s="63">
        <f>SingRm!D16</f>
        <v>0</v>
      </c>
      <c r="G171" s="63" t="s">
        <v>487</v>
      </c>
      <c r="N171" s="70" t="str">
        <f>IF(AND($F169&gt;0.99,$F169&lt;1.000001),$A169,"")</f>
        <v/>
      </c>
      <c r="O171" s="70" t="str">
        <f>IF(AND($F170&gt;0.99,$F170&lt;1.000001),$A170,"")</f>
        <v/>
      </c>
      <c r="P171" s="70" t="str">
        <f>IF(AND($F171&gt;0.99,$F171&lt;1.000001),$A171,"")</f>
        <v/>
      </c>
      <c r="Q171" s="70" t="str">
        <f>IF(AND($F172&gt;0.99,$F172&lt;1.000001),$A172,"")</f>
        <v/>
      </c>
      <c r="R171" s="70" t="str">
        <f>IF(AND($F173&gt;0.99,$F173&lt;1.000001),$A173,"")</f>
        <v/>
      </c>
    </row>
    <row r="172" spans="1:21" x14ac:dyDescent="0.2">
      <c r="A172" s="63" t="s">
        <v>490</v>
      </c>
      <c r="F172" s="63">
        <f>SingRm!D23</f>
        <v>0</v>
      </c>
      <c r="G172" s="63" t="s">
        <v>488</v>
      </c>
      <c r="N172" s="63" t="str">
        <f>IF($F169=0,$A169,"")</f>
        <v>Familiar Rooms</v>
      </c>
      <c r="O172" s="63" t="str">
        <f>IF($F170=0,$A170,"")</f>
        <v>Unfamiliar Rooms</v>
      </c>
      <c r="P172" s="63" t="str">
        <f>IF($F171=0,$A171,"")</f>
        <v>Seating (Rows)</v>
      </c>
      <c r="Q172" s="63" t="str">
        <f>IF($F172=0,$A172,"")</f>
        <v>Seating (Tables)</v>
      </c>
      <c r="R172" s="63" t="str">
        <f>IF($F173=0,$A173,"")</f>
        <v>Locating Dropped Objects</v>
      </c>
    </row>
    <row r="173" spans="1:21" x14ac:dyDescent="0.2">
      <c r="A173" s="63" t="s">
        <v>408</v>
      </c>
      <c r="F173" s="63">
        <f>SingRm!D28</f>
        <v>0</v>
      </c>
    </row>
    <row r="174" spans="1:21" ht="15.75" x14ac:dyDescent="0.25">
      <c r="A174" s="66" t="s">
        <v>474</v>
      </c>
    </row>
    <row r="175" spans="1:21" x14ac:dyDescent="0.2">
      <c r="A175" s="63" t="s">
        <v>409</v>
      </c>
      <c r="F175" s="63">
        <f>Indoor!D3</f>
        <v>0</v>
      </c>
      <c r="G175" s="63" t="s">
        <v>489</v>
      </c>
      <c r="N175" s="70" t="str">
        <f>IF(F175&gt;3.99,A175,"")</f>
        <v/>
      </c>
      <c r="O175" s="70" t="str">
        <f>IF(F176&gt;3.99,A176,"")</f>
        <v/>
      </c>
      <c r="P175" s="70" t="str">
        <f>IF(F177&gt;3.99,A177,"")</f>
        <v/>
      </c>
      <c r="Q175" s="70" t="str">
        <f>IF(F178&gt;3.99,A178,"")</f>
        <v/>
      </c>
      <c r="R175" s="70" t="str">
        <f>IF(F179&gt;3.99,A179,"")</f>
        <v/>
      </c>
      <c r="S175" s="70" t="str">
        <f>IF(F180&gt;3.99,A180,"")</f>
        <v/>
      </c>
      <c r="T175" s="70" t="str">
        <f>IF(F181&gt;3.99,A181,"")</f>
        <v/>
      </c>
      <c r="U175" s="70" t="str">
        <f>IF(F182&gt;3.99,A182,"")</f>
        <v/>
      </c>
    </row>
    <row r="176" spans="1:21" x14ac:dyDescent="0.2">
      <c r="A176" s="63" t="s">
        <v>410</v>
      </c>
      <c r="F176" s="63">
        <f>Indoor!D6</f>
        <v>0</v>
      </c>
      <c r="G176" s="63" t="s">
        <v>486</v>
      </c>
      <c r="N176" s="70" t="str">
        <f>IF(AND($F175&gt;1.01,$F175&lt;3.99),$A175,"")</f>
        <v/>
      </c>
      <c r="O176" s="70" t="str">
        <f>IF(AND($F176&gt;1.01,$F176&lt;3.99),$A176,"")</f>
        <v/>
      </c>
      <c r="P176" s="70" t="str">
        <f>IF(AND($F177&gt;1.01,$F177&lt;3.99),$A177,"")</f>
        <v/>
      </c>
      <c r="Q176" s="70" t="str">
        <f>IF(AND($F178&gt;1.01,$F178&lt;3.99),$A178,"")</f>
        <v/>
      </c>
      <c r="R176" s="70" t="str">
        <f>IF(AND($F179&gt;1.01,$F179&lt;3.99),$A179,"")</f>
        <v/>
      </c>
      <c r="S176" s="70" t="str">
        <f>IF(AND($F180&gt;1.01,$F180&lt;3.99),$A180,"")</f>
        <v/>
      </c>
      <c r="T176" s="70" t="str">
        <f>IF(AND($F181&gt;1.01,$F181&lt;3.99),$A181,"")</f>
        <v/>
      </c>
      <c r="U176" s="70" t="str">
        <f>IF(AND($F182&gt;1.01,$F182&lt;3.99),$A182,"")</f>
        <v/>
      </c>
    </row>
    <row r="177" spans="1:22" x14ac:dyDescent="0.2">
      <c r="A177" s="63" t="s">
        <v>411</v>
      </c>
      <c r="F177" s="63">
        <f>Indoor!D9</f>
        <v>0</v>
      </c>
      <c r="G177" s="63" t="s">
        <v>487</v>
      </c>
      <c r="N177" s="70" t="str">
        <f>IF(AND($F175&gt;0.99,$F175&lt;1.000001),$A175,"")</f>
        <v/>
      </c>
      <c r="O177" s="70" t="str">
        <f>IF(AND($F176&gt;0.99,$F176&lt;1.000001),$A176,"")</f>
        <v/>
      </c>
      <c r="P177" s="70" t="str">
        <f>IF(AND($F177&gt;0.99,$F177&lt;1.000001),$A177,"")</f>
        <v/>
      </c>
      <c r="Q177" s="70" t="str">
        <f>IF(AND($F178&gt;0.99,$F178&lt;1.000001),$A178,"")</f>
        <v/>
      </c>
      <c r="R177" s="70" t="str">
        <f>IF(AND($F179&gt;0.99,$F179&lt;1.000001),$A179,"")</f>
        <v/>
      </c>
      <c r="S177" s="70" t="str">
        <f>IF(AND($F180&gt;0.99,$F180&lt;1.000001),$A180,"")</f>
        <v/>
      </c>
      <c r="T177" s="70" t="str">
        <f>IF(AND($F181&gt;0.99,$F181&lt;1.000001),$A181,"")</f>
        <v/>
      </c>
      <c r="U177" s="70" t="str">
        <f>IF(AND($F182&gt;0.99,$F182&lt;1.000001),$A182,"")</f>
        <v/>
      </c>
      <c r="V177" s="70"/>
    </row>
    <row r="178" spans="1:22" x14ac:dyDescent="0.2">
      <c r="A178" s="63" t="s">
        <v>1019</v>
      </c>
      <c r="F178" s="63">
        <f>Indoor!D31</f>
        <v>0</v>
      </c>
      <c r="G178" s="63" t="s">
        <v>488</v>
      </c>
      <c r="N178" s="70" t="str">
        <f>IF($F175=0,$A175,"")</f>
        <v>Hand Trailing</v>
      </c>
      <c r="O178" s="70" t="str">
        <f>IF($F176=0,$A176,"")</f>
        <v>Navigating Open Spaces</v>
      </c>
      <c r="P178" s="70" t="str">
        <f>IF($F177=0,$A177,"")</f>
        <v>Doors</v>
      </c>
      <c r="Q178" s="70" t="str">
        <f>IF($F178=0,$A178,"")</f>
        <v>Stairs (Emergency Use Only)</v>
      </c>
      <c r="R178" s="70" t="str">
        <f>IF($F179=0,$A179,"")</f>
        <v>Elevators</v>
      </c>
      <c r="S178" s="71" t="str">
        <f>IF($F180=0,$A180,"")</f>
        <v>Moving Sidewalks</v>
      </c>
      <c r="T178" s="70" t="str">
        <f>IF($F181=0,$A181,"")</f>
        <v>Turnstiles</v>
      </c>
      <c r="U178" s="70" t="str">
        <f>IF($F182=0,$A182,"")</f>
        <v>Emergency Drills/Situations</v>
      </c>
    </row>
    <row r="179" spans="1:22" x14ac:dyDescent="0.2">
      <c r="A179" s="63" t="s">
        <v>412</v>
      </c>
      <c r="F179" s="63">
        <f>Indoor!D36</f>
        <v>0</v>
      </c>
    </row>
    <row r="180" spans="1:22" x14ac:dyDescent="0.2">
      <c r="A180" s="63" t="s">
        <v>413</v>
      </c>
      <c r="F180" s="63">
        <f>Indoor!D52</f>
        <v>0</v>
      </c>
    </row>
    <row r="181" spans="1:22" x14ac:dyDescent="0.2">
      <c r="A181" s="63" t="s">
        <v>414</v>
      </c>
      <c r="F181" s="63">
        <f>Indoor!D62</f>
        <v>0</v>
      </c>
    </row>
    <row r="182" spans="1:22" x14ac:dyDescent="0.2">
      <c r="A182" s="63" t="s">
        <v>1020</v>
      </c>
      <c r="F182" s="63">
        <f>Indoor!D68</f>
        <v>0</v>
      </c>
    </row>
    <row r="183" spans="1:22" ht="15.75" x14ac:dyDescent="0.25">
      <c r="A183" s="66" t="s">
        <v>475</v>
      </c>
      <c r="G183" s="63" t="s">
        <v>489</v>
      </c>
      <c r="N183" s="63" t="str">
        <f>IF(F184&gt;3.99,A184,"")</f>
        <v/>
      </c>
      <c r="O183" s="63" t="str">
        <f>IF(F185&gt;3.99,A185,"")</f>
        <v/>
      </c>
      <c r="P183" s="63" t="str">
        <f>IF(F186&gt;3.99,A186,"")</f>
        <v/>
      </c>
    </row>
    <row r="184" spans="1:22" x14ac:dyDescent="0.2">
      <c r="A184" s="63" t="s">
        <v>415</v>
      </c>
      <c r="F184" s="63">
        <f>SelfPro!D3</f>
        <v>0</v>
      </c>
      <c r="G184" s="63" t="s">
        <v>486</v>
      </c>
      <c r="N184" s="63" t="str">
        <f>IF(AND($F184&gt;1.01,$F184&lt;3.99),$A184,"")</f>
        <v/>
      </c>
      <c r="O184" s="63" t="str">
        <f>IF(AND($F185&gt;1.01,$F185&lt;3.99),$A185,"")</f>
        <v/>
      </c>
      <c r="P184" s="63" t="str">
        <f>IF(AND($F186&gt;1.01,$F186&lt;3.99),$A186,"")</f>
        <v/>
      </c>
    </row>
    <row r="185" spans="1:22" x14ac:dyDescent="0.2">
      <c r="A185" s="63" t="s">
        <v>416</v>
      </c>
      <c r="F185" s="63">
        <f>SelfPro!D9</f>
        <v>0</v>
      </c>
      <c r="G185" s="63" t="s">
        <v>487</v>
      </c>
      <c r="N185" s="70" t="str">
        <f>IF(AND($F184&gt;0.99,$F184&lt;1.000001),$A184,"")</f>
        <v/>
      </c>
      <c r="O185" s="70" t="str">
        <f>IF(AND($F185&gt;0.99,$F185&lt;1.000001),$A185,"")</f>
        <v/>
      </c>
      <c r="P185" s="70" t="str">
        <f>IF(AND($F186&gt;0.99,$F186&lt;1.000001),$A186,"")</f>
        <v/>
      </c>
    </row>
    <row r="186" spans="1:22" x14ac:dyDescent="0.2">
      <c r="A186" s="63" t="s">
        <v>417</v>
      </c>
      <c r="F186" s="63">
        <f>SelfPro!D13</f>
        <v>0</v>
      </c>
      <c r="G186" s="63" t="s">
        <v>488</v>
      </c>
      <c r="N186" s="63" t="str">
        <f>IF($F184=0,$A184,"")</f>
        <v>Upper Hand Protective Technique</v>
      </c>
      <c r="O186" s="63" t="str">
        <f>IF($F185=0,$A185,"")</f>
        <v>Lower Forearm Protective Technique</v>
      </c>
      <c r="P186" s="63" t="str">
        <f>IF($F186=0,$A186,"")</f>
        <v>Protective Clothing</v>
      </c>
    </row>
    <row r="187" spans="1:22" ht="15.75" x14ac:dyDescent="0.25">
      <c r="A187" s="66" t="s">
        <v>476</v>
      </c>
    </row>
    <row r="188" spans="1:22" x14ac:dyDescent="0.2">
      <c r="A188" s="63" t="s">
        <v>418</v>
      </c>
      <c r="F188" s="63">
        <f>Guided!D3</f>
        <v>0</v>
      </c>
      <c r="G188" s="63" t="s">
        <v>489</v>
      </c>
      <c r="N188" s="63" t="str">
        <f>IF(F188&gt;3.99,A188,"")</f>
        <v/>
      </c>
      <c r="O188" s="63" t="str">
        <f>IF(F189&gt;3.99,A189,"")</f>
        <v/>
      </c>
      <c r="P188" s="63" t="str">
        <f>IF(F190&gt;3.99,A190,"")</f>
        <v/>
      </c>
      <c r="Q188" s="63" t="str">
        <f>IF(F191&gt;3.99,A191,"")</f>
        <v/>
      </c>
    </row>
    <row r="189" spans="1:22" x14ac:dyDescent="0.2">
      <c r="A189" s="63" t="s">
        <v>1008</v>
      </c>
      <c r="F189" s="63">
        <f>Guided!D16</f>
        <v>0</v>
      </c>
      <c r="G189" s="63" t="s">
        <v>486</v>
      </c>
      <c r="N189" s="63" t="str">
        <f>IF(AND($F188&gt;1.01,$F188&lt;3.99),$A188,"")</f>
        <v/>
      </c>
      <c r="O189" s="63" t="str">
        <f>IF(AND($F189&gt;1.01,$F189&lt;3.99),$A189,"")</f>
        <v/>
      </c>
      <c r="P189" s="63" t="str">
        <f>IF(AND($F190&gt;1.01,$F190&lt;3.99),$A190,"")</f>
        <v/>
      </c>
      <c r="Q189" s="63" t="str">
        <f>IF(AND($F191&gt;1.01,$F191&lt;3.99),$A191,"")</f>
        <v/>
      </c>
    </row>
    <row r="190" spans="1:22" x14ac:dyDescent="0.2">
      <c r="A190" s="63" t="s">
        <v>419</v>
      </c>
      <c r="F190" s="63">
        <f>Guided!D21</f>
        <v>0</v>
      </c>
      <c r="G190" s="63" t="s">
        <v>487</v>
      </c>
      <c r="N190" s="70" t="str">
        <f>IF(AND($F188&gt;0.99,$F188&lt;1.000001),$A188,"")</f>
        <v/>
      </c>
      <c r="O190" s="70" t="str">
        <f>IF(AND($F189&gt;0.99,$F189&lt;1.000001),$A189,"")</f>
        <v/>
      </c>
      <c r="P190" s="70" t="str">
        <f>IF(AND($F190&gt;0.99,$F190&lt;1.000001),$A190,"")</f>
        <v/>
      </c>
      <c r="Q190" s="70" t="str">
        <f>IF(AND($F191&gt;0.99,$F191&lt;1.000001),$A191,"")</f>
        <v/>
      </c>
    </row>
    <row r="191" spans="1:22" x14ac:dyDescent="0.2">
      <c r="A191" s="63" t="s">
        <v>420</v>
      </c>
      <c r="F191" s="63">
        <f>Guided!D25</f>
        <v>0</v>
      </c>
      <c r="G191" s="63" t="s">
        <v>488</v>
      </c>
      <c r="N191" s="63" t="str">
        <f>IF($F188=0,$A188,"")</f>
        <v>Human Guide</v>
      </c>
      <c r="O191" s="63" t="str">
        <f>IF($F189=0,$A189,"")</f>
        <v>Staying With Another (No Direct Contact)</v>
      </c>
      <c r="P191" s="63" t="str">
        <f>IF($F190=0,$A190,"")</f>
        <v>Menus</v>
      </c>
      <c r="Q191" s="63" t="str">
        <f>IF($F191=0,$A191,"")</f>
        <v>Getting Rides</v>
      </c>
    </row>
    <row r="192" spans="1:22" ht="15.75" x14ac:dyDescent="0.25">
      <c r="A192" s="66" t="s">
        <v>477</v>
      </c>
    </row>
    <row r="193" spans="1:22" x14ac:dyDescent="0.2">
      <c r="A193" s="63" t="s">
        <v>421</v>
      </c>
      <c r="F193" s="63">
        <f>Cane!D3</f>
        <v>0</v>
      </c>
      <c r="G193" s="63" t="s">
        <v>489</v>
      </c>
      <c r="N193" s="70" t="str">
        <f>IF(F193&gt;3.99,A193,"")</f>
        <v/>
      </c>
      <c r="O193" s="70" t="str">
        <f>IF(F194&gt;3.99,A194,"")</f>
        <v/>
      </c>
      <c r="P193" s="70" t="str">
        <f>IF(F195&gt;3.99,A195,"")</f>
        <v/>
      </c>
      <c r="Q193" s="70" t="str">
        <f>IF(F196&gt;3.99,A196,"")</f>
        <v/>
      </c>
      <c r="R193" s="70" t="str">
        <f>IF(F197&gt;3.99,A197,"")</f>
        <v/>
      </c>
      <c r="S193" s="70" t="str">
        <f>IF(F198&gt;3.99,A198,"")</f>
        <v/>
      </c>
      <c r="T193" s="70" t="str">
        <f>IF(F199&gt;3.99,A199,"")</f>
        <v/>
      </c>
      <c r="U193" s="70" t="str">
        <f>IF(F200&gt;3.99,A200,"")</f>
        <v/>
      </c>
      <c r="V193" s="70" t="str">
        <f>IF(F201&gt;3.99,A201,"")</f>
        <v/>
      </c>
    </row>
    <row r="194" spans="1:22" x14ac:dyDescent="0.2">
      <c r="A194" s="63" t="s">
        <v>422</v>
      </c>
      <c r="F194" s="63">
        <f>Cane!D11</f>
        <v>0</v>
      </c>
      <c r="G194" s="63" t="s">
        <v>486</v>
      </c>
      <c r="N194" s="70" t="str">
        <f>IF(AND($F193&gt;1.01,$F193&lt;3.99),$A193,"")</f>
        <v/>
      </c>
      <c r="O194" s="70" t="str">
        <f>IF(AND($F194&gt;1.01,$F194&lt;3.99),$A194,"")</f>
        <v/>
      </c>
      <c r="P194" s="70" t="str">
        <f>IF(AND($F195&gt;1.01,$F195&lt;3.99),$A195,"")</f>
        <v/>
      </c>
      <c r="Q194" s="70" t="str">
        <f>IF(AND($F196&gt;1.01,$F196&lt;3.99),$A196,"")</f>
        <v/>
      </c>
      <c r="R194" s="70" t="str">
        <f>IF(AND($F197&gt;1.01,$F197&lt;3.99),$A197,"")</f>
        <v/>
      </c>
      <c r="S194" s="70" t="str">
        <f>IF(AND($F198&gt;1.01,$F198&lt;3.99),$A198,"")</f>
        <v/>
      </c>
      <c r="T194" s="70" t="str">
        <f>IF(AND($F199&gt;1.01,$F199&lt;3.99),$A199,"")</f>
        <v/>
      </c>
      <c r="U194" s="70" t="str">
        <f>IF(AND($F200&gt;1.01,$F200&lt;3.99),$A200,"")</f>
        <v/>
      </c>
      <c r="V194" s="70" t="str">
        <f>IF(AND($F201&gt;1.01,$F201&lt;3.99),$A201,"")</f>
        <v/>
      </c>
    </row>
    <row r="195" spans="1:22" x14ac:dyDescent="0.2">
      <c r="A195" s="63" t="s">
        <v>1021</v>
      </c>
      <c r="F195" s="63">
        <f>Cane!D17</f>
        <v>0</v>
      </c>
      <c r="G195" s="63" t="s">
        <v>487</v>
      </c>
      <c r="N195" s="70" t="str">
        <f>IF(AND($F193&gt;0.99,$F193&lt;1.000001),$A193,"")</f>
        <v/>
      </c>
      <c r="O195" s="70" t="str">
        <f>IF(AND($F194&gt;0.99,$F194&lt;1.000001),$A194,"")</f>
        <v/>
      </c>
      <c r="P195" s="70" t="str">
        <f>IF(AND($F195&gt;0.99,$F195&lt;1.000001),$A195,"")</f>
        <v/>
      </c>
      <c r="Q195" s="70" t="str">
        <f>IF(AND($F196&gt;0.99,$F196&lt;1.000001),$A196,"")</f>
        <v/>
      </c>
      <c r="R195" s="70" t="str">
        <f>IF(AND($F197&gt;0.99,$F197&lt;1.000001),$A197,"")</f>
        <v/>
      </c>
      <c r="S195" s="70" t="str">
        <f>IF(AND($F198&gt;0.99,$F198&lt;1.000001),$A198,"")</f>
        <v/>
      </c>
      <c r="T195" s="70" t="str">
        <f>IF(AND($F199&gt;0.99,$F199&lt;1.000001),$A199,"")</f>
        <v/>
      </c>
      <c r="U195" s="70" t="str">
        <f>IF(AND($F200&gt;0.99,$F200&lt;1.000001),$A200,"")</f>
        <v/>
      </c>
      <c r="V195" s="70" t="str">
        <f>IF(AND($F201&gt;0.99,$F201&lt;1.000001),$A201,"")</f>
        <v/>
      </c>
    </row>
    <row r="196" spans="1:22" x14ac:dyDescent="0.2">
      <c r="A196" s="63" t="s">
        <v>423</v>
      </c>
      <c r="F196" s="63">
        <f>Cane!D24</f>
        <v>0</v>
      </c>
      <c r="G196" s="63" t="s">
        <v>488</v>
      </c>
      <c r="N196" s="70" t="str">
        <f>IF($F193=0,$A193,"")</f>
        <v>Basic Skills</v>
      </c>
      <c r="O196" s="70" t="str">
        <f>IF($F194=0,$A194,"")</f>
        <v>Types Of Grips</v>
      </c>
      <c r="P196" s="70" t="str">
        <f>IF($F195=0,$A195,"")</f>
        <v>Wheelchair Specific Cane Skills</v>
      </c>
      <c r="Q196" s="70" t="str">
        <f>IF($F196=0,$A196,"")</f>
        <v>Constant Contact</v>
      </c>
      <c r="R196" s="70" t="str">
        <f>IF($F197=0,$A197,"")</f>
        <v>Diagonal/Diagonal Trail</v>
      </c>
      <c r="S196" s="71" t="str">
        <f>IF($F198=0,$A198,"")</f>
        <v>Two Point Touch/Touch Trail</v>
      </c>
      <c r="T196" s="70" t="str">
        <f>IF($F199=0,$A199,"")</f>
        <v>Touch And Drag</v>
      </c>
      <c r="U196" s="70" t="str">
        <f>IF($F200=0,$A200,"")</f>
        <v>Three Point Touch</v>
      </c>
      <c r="V196" s="70" t="str">
        <f>IF($F201=0,$A201,"")</f>
        <v>Verification Technique</v>
      </c>
    </row>
    <row r="197" spans="1:22" x14ac:dyDescent="0.2">
      <c r="A197" s="63" t="s">
        <v>424</v>
      </c>
      <c r="F197" s="63">
        <f>Cane!D30</f>
        <v>0</v>
      </c>
    </row>
    <row r="198" spans="1:22" x14ac:dyDescent="0.2">
      <c r="A198" s="63" t="s">
        <v>425</v>
      </c>
      <c r="F198" s="63">
        <f>Cane!D36</f>
        <v>0</v>
      </c>
    </row>
    <row r="199" spans="1:22" x14ac:dyDescent="0.2">
      <c r="A199" s="63" t="s">
        <v>426</v>
      </c>
      <c r="F199" s="63">
        <f>Cane!D43</f>
        <v>0</v>
      </c>
    </row>
    <row r="200" spans="1:22" x14ac:dyDescent="0.2">
      <c r="A200" s="63" t="s">
        <v>427</v>
      </c>
      <c r="F200" s="63">
        <f>Cane!D50</f>
        <v>0</v>
      </c>
    </row>
    <row r="201" spans="1:22" x14ac:dyDescent="0.2">
      <c r="A201" s="63" t="s">
        <v>1022</v>
      </c>
      <c r="F201" s="63">
        <f>Cane!D57</f>
        <v>0</v>
      </c>
    </row>
    <row r="202" spans="1:22" ht="15.75" x14ac:dyDescent="0.25">
      <c r="A202" s="66" t="s">
        <v>478</v>
      </c>
      <c r="G202" s="63" t="s">
        <v>489</v>
      </c>
      <c r="N202" s="63" t="str">
        <f>IF(F203&gt;3.99,A203,"")</f>
        <v/>
      </c>
      <c r="O202" s="63" t="str">
        <f>IF(F204&gt;3.99,A204,"")</f>
        <v/>
      </c>
      <c r="P202" s="63" t="str">
        <f>IF(F205&gt;3.99,A205,"")</f>
        <v/>
      </c>
      <c r="Q202" s="63" t="str">
        <f>IF(F206&gt;3.99,A206,"")</f>
        <v/>
      </c>
      <c r="R202" s="63" t="str">
        <f>IF(F207&gt;3.99,A207,"")</f>
        <v/>
      </c>
    </row>
    <row r="203" spans="1:22" x14ac:dyDescent="0.2">
      <c r="A203" s="63" t="s">
        <v>1023</v>
      </c>
      <c r="F203" s="63">
        <f>Sidewalk!D3</f>
        <v>0</v>
      </c>
      <c r="G203" s="63" t="s">
        <v>486</v>
      </c>
      <c r="N203" s="63" t="str">
        <f>IF(AND($F203&gt;1.01,$F203&lt;3.99),$A203,"")</f>
        <v/>
      </c>
      <c r="O203" s="63" t="str">
        <f>IF(AND($F204&gt;1.01,$F204&lt;3.99),$A204,"")</f>
        <v/>
      </c>
      <c r="P203" s="63" t="str">
        <f>IF(AND($F205&gt;1.01,$F205&lt;3.99),$A205,"")</f>
        <v/>
      </c>
      <c r="Q203" s="63" t="str">
        <f>IF(AND($F206&gt;1.01,$F206&lt;3.99),$A206,"")</f>
        <v/>
      </c>
      <c r="R203" s="63" t="str">
        <f>IF(AND($F207&gt;1.01,$F207&lt;3.99),$A207,"")</f>
        <v/>
      </c>
    </row>
    <row r="204" spans="1:22" x14ac:dyDescent="0.2">
      <c r="A204" s="63" t="s">
        <v>1024</v>
      </c>
      <c r="F204" s="63">
        <f>Sidewalk!D26</f>
        <v>0</v>
      </c>
      <c r="G204" s="63" t="s">
        <v>487</v>
      </c>
      <c r="N204" s="70" t="str">
        <f>IF(AND($F203&gt;0.99,$F203&lt;1.000001),$A203,"")</f>
        <v/>
      </c>
      <c r="O204" s="70" t="str">
        <f>IF(AND($F204&gt;0.99,$F204&lt;1.000001),$A204,"")</f>
        <v/>
      </c>
      <c r="P204" s="70" t="str">
        <f>IF(AND($F205&gt;0.99,$F205&lt;1.000001),$A205,"")</f>
        <v/>
      </c>
      <c r="Q204" s="70" t="str">
        <f>IF(AND($F206&gt;0.99,$F206&lt;1.000001),$A206,"")</f>
        <v/>
      </c>
      <c r="R204" s="70" t="str">
        <f>IF(AND($F207&gt;0.99,$F207&lt;1.000001),$A207,"")</f>
        <v/>
      </c>
    </row>
    <row r="205" spans="1:22" x14ac:dyDescent="0.2">
      <c r="A205" s="63" t="s">
        <v>1025</v>
      </c>
      <c r="F205" s="63">
        <f>Sidewalk!D33</f>
        <v>0</v>
      </c>
      <c r="G205" s="63" t="s">
        <v>488</v>
      </c>
      <c r="N205" s="63" t="str">
        <f>IF($F203=0,$A203,"")</f>
        <v>Travel On Sidewalks</v>
      </c>
      <c r="O205" s="63" t="str">
        <f>IF($F204=0,$A204,"")</f>
        <v>Travel On Irregular Sidewalks</v>
      </c>
      <c r="P205" s="63" t="str">
        <f>IF($F205=0,$A205,"")</f>
        <v>Negotiating Curb Ramps</v>
      </c>
      <c r="Q205" s="63" t="str">
        <f>IF($F206=0,$A206,"")</f>
        <v>Negotiating Building Ramps</v>
      </c>
      <c r="R205" s="63" t="str">
        <f>IF($F207=0,$A207,"")</f>
        <v>Correcting for Veering On Sidewalks</v>
      </c>
    </row>
    <row r="206" spans="1:22" x14ac:dyDescent="0.2">
      <c r="A206" s="63" t="s">
        <v>1026</v>
      </c>
      <c r="F206" s="63">
        <f>Sidewalk!D45</f>
        <v>0</v>
      </c>
    </row>
    <row r="207" spans="1:22" x14ac:dyDescent="0.2">
      <c r="A207" s="63" t="s">
        <v>428</v>
      </c>
      <c r="F207" s="63">
        <f>Sidewalk!D54</f>
        <v>0</v>
      </c>
    </row>
    <row r="208" spans="1:22" ht="15.75" x14ac:dyDescent="0.25">
      <c r="A208" s="66" t="s">
        <v>479</v>
      </c>
    </row>
    <row r="209" spans="1:30" x14ac:dyDescent="0.2">
      <c r="A209" s="63" t="s">
        <v>429</v>
      </c>
      <c r="F209" s="63">
        <f>StCross!D3</f>
        <v>0</v>
      </c>
      <c r="G209" s="63" t="s">
        <v>489</v>
      </c>
      <c r="N209" s="70" t="str">
        <f>IF(F209&gt;3.99,A209,"")</f>
        <v/>
      </c>
      <c r="O209" s="70" t="str">
        <f>IF(F210&gt;3.99,A210,"")</f>
        <v/>
      </c>
      <c r="P209" s="70" t="str">
        <f>IF(F211&gt;3.99,A211,"")</f>
        <v/>
      </c>
      <c r="Q209" s="70" t="str">
        <f>IF(F212&gt;3.99,A212,"")</f>
        <v/>
      </c>
      <c r="R209" s="70" t="str">
        <f>IF(F213&gt;3.99,A213,"")</f>
        <v/>
      </c>
      <c r="S209" s="70" t="str">
        <f>IF(F214&gt;3.99,A214,"")</f>
        <v/>
      </c>
      <c r="T209" s="70" t="str">
        <f>IF(F215&gt;3.99,A215,"")</f>
        <v/>
      </c>
      <c r="U209" s="70" t="str">
        <f>IF(F216&gt;3.99,A216,"")</f>
        <v/>
      </c>
      <c r="V209" s="70" t="str">
        <f>IF(F217&gt;3.99,A217,"")</f>
        <v/>
      </c>
      <c r="W209" s="70" t="str">
        <f>IF(F218&gt;3.99,A218,"")</f>
        <v/>
      </c>
      <c r="X209" s="70" t="str">
        <f>IF(F219&gt;3.99,A219,"")</f>
        <v/>
      </c>
      <c r="Y209" s="70" t="str">
        <f>IF(F220&gt;3.99,A220,"")</f>
        <v/>
      </c>
      <c r="Z209" s="70" t="str">
        <f>IF(F221&gt;3.99,A221,"")</f>
        <v/>
      </c>
      <c r="AA209" s="70" t="str">
        <f>IF(F222&gt;3.99,A222,"")</f>
        <v/>
      </c>
      <c r="AB209" s="70" t="str">
        <f>IF(F223&gt;3.99,A223,"")</f>
        <v/>
      </c>
      <c r="AC209" s="70" t="str">
        <f>IF(F224&gt;3.99,A224,"")</f>
        <v/>
      </c>
      <c r="AD209" s="70"/>
    </row>
    <row r="210" spans="1:30" x14ac:dyDescent="0.2">
      <c r="A210" s="63" t="s">
        <v>1027</v>
      </c>
      <c r="F210" s="63">
        <f>StCross!D9</f>
        <v>0</v>
      </c>
      <c r="G210" s="63" t="s">
        <v>486</v>
      </c>
      <c r="N210" s="70" t="str">
        <f>IF(AND($F209&gt;1.01,$F209&lt;3.99),$A209,"")</f>
        <v/>
      </c>
      <c r="O210" s="70" t="str">
        <f>IF(AND($F210&gt;1.01,$F210&lt;3.99),$A210,"")</f>
        <v/>
      </c>
      <c r="P210" s="70" t="str">
        <f>IF(AND($F211&gt;1.01,$F211&lt;3.99),$A211,"")</f>
        <v/>
      </c>
      <c r="Q210" s="70" t="str">
        <f>IF(AND($F212&gt;1.01,$F212&lt;3.99),$A212,"")</f>
        <v/>
      </c>
      <c r="R210" s="70" t="str">
        <f>IF(AND($F213&gt;1.01,$F213&lt;3.99),$A213,"")</f>
        <v/>
      </c>
      <c r="S210" s="70" t="str">
        <f>IF(AND($F214&gt;1.01,$F214&lt;3.99),$A214,"")</f>
        <v/>
      </c>
      <c r="T210" s="70" t="str">
        <f>IF(AND($F215&gt;1.01,$F215&lt;3.99),$A215,"")</f>
        <v/>
      </c>
      <c r="U210" s="70" t="str">
        <f>IF(AND($F216&gt;1.01,$F216&lt;3.99),$A216,"")</f>
        <v/>
      </c>
      <c r="V210" s="70" t="str">
        <f>IF(AND($F217&gt;1.01,$F217&lt;3.99),$A217,"")</f>
        <v/>
      </c>
      <c r="W210" s="70" t="str">
        <f>IF(AND($F218&gt;1.01,$F218&lt;3.99),$A218,"")</f>
        <v/>
      </c>
      <c r="X210" s="70" t="str">
        <f>IF(AND($F219&gt;1.01,$F219&lt;3.99),$A219,"")</f>
        <v/>
      </c>
      <c r="Y210" s="70" t="str">
        <f>IF(AND($F220&gt;1.01,$F220&lt;3.99),$A220,"")</f>
        <v/>
      </c>
      <c r="Z210" s="70" t="str">
        <f>IF(AND($F221&gt;1.01,$F221&lt;3.99),$A221,"")</f>
        <v/>
      </c>
      <c r="AA210" s="70" t="str">
        <f>IF(AND($F222&gt;1.01,$F222&lt;3.99),$A222,"")</f>
        <v/>
      </c>
      <c r="AB210" s="70" t="str">
        <f>IF(AND($F223&gt;1.01,$F223&lt;3.99),$A223,"")</f>
        <v/>
      </c>
      <c r="AC210" s="70" t="str">
        <f>IF(AND($F224&gt;1.01,$F224&lt;3.99),$A224,"")</f>
        <v/>
      </c>
      <c r="AD210" s="70"/>
    </row>
    <row r="211" spans="1:30" x14ac:dyDescent="0.2">
      <c r="A211" s="63" t="s">
        <v>1028</v>
      </c>
      <c r="F211" s="63">
        <f>StCross!D27</f>
        <v>0</v>
      </c>
      <c r="G211" s="63" t="s">
        <v>487</v>
      </c>
      <c r="N211" s="70" t="str">
        <f>IF(AND($F209&gt;0.99,$F209&lt;1.000001),$A209,"")</f>
        <v/>
      </c>
      <c r="O211" s="70" t="str">
        <f>IF(AND($F210&gt;0.99,$F210&lt;1.000001),$A210,"")</f>
        <v/>
      </c>
      <c r="P211" s="70" t="str">
        <f>IF(AND($F211&gt;0.99,$F211&lt;1.000001),$A211,"")</f>
        <v/>
      </c>
      <c r="Q211" s="70" t="str">
        <f>IF(AND($F212&gt;0.99,$F212&lt;1.000001),$A212,"")</f>
        <v/>
      </c>
      <c r="R211" s="70" t="str">
        <f>IF(AND($F213&gt;0.99,$F213&lt;1.000001),$A213,"")</f>
        <v/>
      </c>
      <c r="S211" s="70" t="str">
        <f>IF(AND($F214&gt;0.99,$F214&lt;1.000001),$A214,"")</f>
        <v/>
      </c>
      <c r="T211" s="70" t="str">
        <f>IF(AND($F215&gt;0.99,$F215&lt;1.000001),$A215,"")</f>
        <v/>
      </c>
      <c r="U211" s="70" t="str">
        <f>IF(AND($F216&gt;0.99,$F216&lt;1.000001),$A216,"")</f>
        <v/>
      </c>
      <c r="V211" s="70" t="str">
        <f>IF(AND($F217&gt;0.99,$F217&lt;1.000001),$A217,"")</f>
        <v/>
      </c>
      <c r="W211" s="70" t="str">
        <f>IF(AND($F218&gt;0.99,$F218&lt;1.000001),$A218,"")</f>
        <v/>
      </c>
      <c r="X211" s="70" t="str">
        <f>IF(AND($F219&gt;0.99,$F219&lt;1.000001),$A219,"")</f>
        <v/>
      </c>
      <c r="Y211" s="70" t="str">
        <f>IF(AND($F220&gt;0.99,$F220&lt;1.000001),$A220,"")</f>
        <v/>
      </c>
      <c r="Z211" s="70" t="str">
        <f>IF(AND($F221&gt;0.99,$F221&lt;1.000001),$A221,"")</f>
        <v/>
      </c>
      <c r="AA211" s="70" t="str">
        <f>IF(AND($F222&gt;0.99,$F222&lt;1.000001),$A222,"")</f>
        <v/>
      </c>
      <c r="AB211" s="70" t="str">
        <f>IF(AND($F223&gt;0.99,$F223&lt;1.000001),$A223,"")</f>
        <v/>
      </c>
      <c r="AC211" s="70" t="str">
        <f>IF(AND($F224&gt;0.99,$F224&lt;1.000001),$A224,"")</f>
        <v/>
      </c>
      <c r="AD211" s="70"/>
    </row>
    <row r="212" spans="1:30" x14ac:dyDescent="0.2">
      <c r="A212" s="63" t="s">
        <v>430</v>
      </c>
      <c r="F212" s="63">
        <f>StCross!D33</f>
        <v>0</v>
      </c>
      <c r="G212" s="63" t="s">
        <v>488</v>
      </c>
      <c r="N212" s="70" t="str">
        <f>IF($F209=0,$A209,"")</f>
        <v>Anticipating Street Crossings</v>
      </c>
      <c r="O212" s="70" t="str">
        <f>IF($F210=0,$A210,"")</f>
        <v>Wheelchair Specific Street Crossing Skills</v>
      </c>
      <c r="P212" s="70" t="str">
        <f>IF($F211=0,$A211,"")</f>
        <v>Maintaining Line Of Travel &amp; Body Alignment</v>
      </c>
      <c r="Q212" s="70" t="str">
        <f>IF($F212=0,$A212,"")</f>
        <v>Re-establishing Body Alignment</v>
      </c>
      <c r="R212" s="70" t="str">
        <f>IF($F213=0,$A213,"")</f>
        <v>Analyzing Intersections</v>
      </c>
      <c r="S212" s="71" t="str">
        <f>IF($F214=0,$A214,"")</f>
        <v>Plus Intersections</v>
      </c>
      <c r="T212" s="70" t="str">
        <f>IF($F215=0,$A215,"")</f>
        <v>T Intersections</v>
      </c>
      <c r="U212" s="70" t="str">
        <f>IF($F216=0,$A216,"")</f>
        <v>Y Intersections</v>
      </c>
      <c r="V212" s="70" t="str">
        <f>IF($F217=0,$A217,"")</f>
        <v>Roundabouts</v>
      </c>
      <c r="W212" s="70" t="str">
        <f>IF($F218=0,$A218,"")</f>
        <v>Significantly Offset Intersections</v>
      </c>
      <c r="X212" s="70" t="str">
        <f>IF($F219=0,$A219,"")</f>
        <v>Atypical Intersections</v>
      </c>
      <c r="Y212" s="70" t="str">
        <f>IF($F220=0,$A220,"")</f>
        <v>Newly Developed Intersections</v>
      </c>
      <c r="Z212" s="70" t="str">
        <f>IF($F221=0,$A221,"")</f>
        <v>Channelized Right Turn Lanes</v>
      </c>
      <c r="AA212" s="70" t="str">
        <f>IF($F222=0,$A222,"")</f>
        <v>Veering</v>
      </c>
      <c r="AB212" s="70" t="str">
        <f>IF($F223=0,$A223,"")</f>
        <v>Understanding Drivers’ Perspectives</v>
      </c>
      <c r="AC212" s="70" t="str">
        <f>IF($F224=0,$A224,"")</f>
        <v>Pedestrian Signals</v>
      </c>
      <c r="AD212" s="70"/>
    </row>
    <row r="213" spans="1:30" x14ac:dyDescent="0.2">
      <c r="A213" s="63" t="s">
        <v>431</v>
      </c>
      <c r="F213" s="63">
        <f>StCross!D38</f>
        <v>0</v>
      </c>
    </row>
    <row r="214" spans="1:30" x14ac:dyDescent="0.2">
      <c r="A214" s="63" t="s">
        <v>432</v>
      </c>
      <c r="F214" s="63">
        <f>StCross!D45</f>
        <v>0</v>
      </c>
    </row>
    <row r="215" spans="1:30" x14ac:dyDescent="0.2">
      <c r="A215" s="63" t="s">
        <v>433</v>
      </c>
      <c r="F215" s="63">
        <f>StCross!D58</f>
        <v>0</v>
      </c>
    </row>
    <row r="216" spans="1:30" x14ac:dyDescent="0.2">
      <c r="A216" s="63" t="s">
        <v>434</v>
      </c>
      <c r="F216" s="63">
        <f>StCross!D71</f>
        <v>0</v>
      </c>
    </row>
    <row r="217" spans="1:30" x14ac:dyDescent="0.2">
      <c r="A217" s="63" t="s">
        <v>435</v>
      </c>
      <c r="F217" s="63">
        <f>StCross!D84</f>
        <v>0</v>
      </c>
    </row>
    <row r="218" spans="1:30" x14ac:dyDescent="0.2">
      <c r="A218" s="63" t="s">
        <v>436</v>
      </c>
      <c r="F218" s="63">
        <f>StCross!D93</f>
        <v>0</v>
      </c>
    </row>
    <row r="219" spans="1:30" x14ac:dyDescent="0.2">
      <c r="A219" s="63" t="s">
        <v>437</v>
      </c>
      <c r="F219" s="63">
        <f>StCross!D108</f>
        <v>0</v>
      </c>
    </row>
    <row r="220" spans="1:30" x14ac:dyDescent="0.2">
      <c r="A220" s="63" t="s">
        <v>438</v>
      </c>
      <c r="F220" s="63">
        <f>StCross!D116</f>
        <v>0</v>
      </c>
    </row>
    <row r="221" spans="1:30" x14ac:dyDescent="0.2">
      <c r="A221" s="63" t="s">
        <v>439</v>
      </c>
      <c r="F221" s="63">
        <f>StCross!D122</f>
        <v>0</v>
      </c>
    </row>
    <row r="222" spans="1:30" x14ac:dyDescent="0.2">
      <c r="A222" s="63" t="s">
        <v>440</v>
      </c>
      <c r="F222" s="63">
        <f>StCross!D128</f>
        <v>0</v>
      </c>
    </row>
    <row r="223" spans="1:30" x14ac:dyDescent="0.2">
      <c r="A223" s="63" t="s">
        <v>441</v>
      </c>
      <c r="F223" s="63">
        <f>StCross!D145</f>
        <v>0</v>
      </c>
    </row>
    <row r="224" spans="1:30" x14ac:dyDescent="0.2">
      <c r="A224" s="63" t="s">
        <v>442</v>
      </c>
      <c r="F224" s="63">
        <f>StCross!D154</f>
        <v>0</v>
      </c>
    </row>
    <row r="225" spans="1:24" ht="15.75" x14ac:dyDescent="0.25">
      <c r="A225" s="114"/>
    </row>
    <row r="226" spans="1:24" ht="15.75" x14ac:dyDescent="0.25">
      <c r="A226" s="66" t="s">
        <v>480</v>
      </c>
    </row>
    <row r="227" spans="1:24" x14ac:dyDescent="0.2">
      <c r="A227" s="63" t="s">
        <v>443</v>
      </c>
      <c r="F227" s="63">
        <f>Orient!D3</f>
        <v>0</v>
      </c>
      <c r="G227" s="63" t="s">
        <v>489</v>
      </c>
      <c r="N227" s="70" t="str">
        <f>IF(F227&gt;3.99,A227,"")</f>
        <v/>
      </c>
      <c r="O227" s="70" t="str">
        <f>IF(F228&gt;3.99,A228,"")</f>
        <v/>
      </c>
      <c r="P227" s="70" t="str">
        <f>IF(F229&gt;3.99,A229,"")</f>
        <v/>
      </c>
      <c r="Q227" s="70" t="str">
        <f>IF(F230&gt;3.99,A230,"")</f>
        <v/>
      </c>
      <c r="R227" s="70" t="str">
        <f>IF(F231&gt;3.99,A231,"")</f>
        <v/>
      </c>
      <c r="S227" s="70" t="str">
        <f>IF(F232&gt;3.99,A232,"")</f>
        <v/>
      </c>
      <c r="T227" s="70" t="str">
        <f>IF(F233&gt;3.99,A233,"")</f>
        <v/>
      </c>
      <c r="U227" s="70" t="str">
        <f>IF(F234&gt;3.99,A234,"")</f>
        <v/>
      </c>
      <c r="V227" s="70" t="str">
        <f>IF(F235&gt;3.99,A235,"")</f>
        <v/>
      </c>
      <c r="W227" s="70" t="str">
        <f>IF(F236&gt;3.99,A236,"")</f>
        <v/>
      </c>
      <c r="X227" s="70" t="str">
        <f>IF(F237&gt;3.99,A237,"")</f>
        <v/>
      </c>
    </row>
    <row r="228" spans="1:24" x14ac:dyDescent="0.2">
      <c r="A228" s="63" t="s">
        <v>445</v>
      </c>
      <c r="F228" s="63">
        <f>Orient!D19</f>
        <v>0</v>
      </c>
      <c r="G228" s="63" t="s">
        <v>486</v>
      </c>
      <c r="N228" s="70" t="str">
        <f>IF(AND($F227&gt;1.01,$F227&lt;3.99),$A227,"")</f>
        <v/>
      </c>
      <c r="O228" s="70" t="str">
        <f>IF(AND($F228&gt;1.01,$F228&lt;3.99),$A228,"")</f>
        <v/>
      </c>
      <c r="P228" s="70" t="str">
        <f>IF(AND($F229&gt;1.01,$F229&lt;3.99),$A229,"")</f>
        <v/>
      </c>
      <c r="Q228" s="70" t="str">
        <f>IF(AND($F230&gt;1.01,$F230&lt;3.99),$A230,"")</f>
        <v/>
      </c>
      <c r="R228" s="70" t="str">
        <f>IF(AND($F231&gt;1.01,$F231&lt;3.99),$A231,"")</f>
        <v/>
      </c>
      <c r="S228" s="70" t="str">
        <f>IF(AND($F232&gt;1.01,$F232&lt;3.99),$A232,"")</f>
        <v/>
      </c>
      <c r="T228" s="70" t="str">
        <f>IF(AND($F233&gt;1.01,$F233&lt;3.99),$A233,"")</f>
        <v/>
      </c>
      <c r="U228" s="70" t="str">
        <f>IF(AND($F234&gt;1.01,$F234&lt;3.99),$A234,"")</f>
        <v/>
      </c>
      <c r="V228" s="70" t="str">
        <f>IF(AND($F235&gt;1.01,$F235&lt;3.99),$A235,"")</f>
        <v/>
      </c>
      <c r="W228" s="70" t="str">
        <f>IF(AND($F236&gt;1.01,$F236&lt;3.99),$A236,"")</f>
        <v/>
      </c>
      <c r="X228" s="70" t="str">
        <f>IF(AND($F237&gt;1.01,$F237&lt;3.99),$A237,"")</f>
        <v/>
      </c>
    </row>
    <row r="229" spans="1:24" x14ac:dyDescent="0.2">
      <c r="A229" s="63" t="s">
        <v>444</v>
      </c>
      <c r="F229" s="63">
        <f>Orient!D25</f>
        <v>0</v>
      </c>
      <c r="G229" s="63" t="s">
        <v>487</v>
      </c>
      <c r="N229" s="70" t="str">
        <f>IF(AND($F227&gt;0.99,$F227&lt;1.000001),$A227,"")</f>
        <v/>
      </c>
      <c r="O229" s="70" t="str">
        <f>IF(AND($F228&gt;0.99,$F228&lt;1.000001),$A228,"")</f>
        <v/>
      </c>
      <c r="P229" s="70" t="str">
        <f>IF(AND($F229&gt;0.99,$F229&lt;1.000001),$A229,"")</f>
        <v/>
      </c>
      <c r="Q229" s="70" t="str">
        <f>IF(AND($F230&gt;0.99,$F230&lt;1.000001),$A230,"")</f>
        <v/>
      </c>
      <c r="R229" s="70" t="str">
        <f>IF(AND($F231&gt;0.99,$F231&lt;1.000001),$A231,"")</f>
        <v/>
      </c>
      <c r="S229" s="70" t="str">
        <f>IF(AND($F232&gt;0.99,$F232&lt;1.000001),$A232,"")</f>
        <v/>
      </c>
      <c r="T229" s="70" t="str">
        <f>IF(AND($F233&gt;0.99,$F233&lt;1.000001),$A233,"")</f>
        <v/>
      </c>
      <c r="U229" s="70" t="str">
        <f>IF(AND($F234&gt;0.99,$F234&lt;1.000001),$A234,"")</f>
        <v/>
      </c>
      <c r="V229" s="70" t="str">
        <f>IF(AND($F235&gt;0.99,$F235&lt;1.000001),$A235,"")</f>
        <v/>
      </c>
      <c r="W229" s="70" t="str">
        <f>IF(AND($F236&gt;0.99,$F236&lt;1.000001),$A236,"")</f>
        <v/>
      </c>
      <c r="X229" s="70" t="str">
        <f>IF(AND($F237&gt;0.99,$F237&lt;1.000001),$A237,"")</f>
        <v/>
      </c>
    </row>
    <row r="230" spans="1:24" x14ac:dyDescent="0.2">
      <c r="A230" s="63" t="s">
        <v>446</v>
      </c>
      <c r="F230" s="63">
        <f>Orient!D31</f>
        <v>0</v>
      </c>
      <c r="G230" s="63" t="s">
        <v>488</v>
      </c>
      <c r="N230" s="70" t="str">
        <f>IF($F227=0,$A227,"")</f>
        <v>Cardinality</v>
      </c>
      <c r="O230" s="70" t="str">
        <f>IF($F228=0,$A228,"")</f>
        <v>Landmarks</v>
      </c>
      <c r="P230" s="70" t="str">
        <f>IF($F229=0,$A229,"")</f>
        <v>Clues</v>
      </c>
      <c r="Q230" s="70" t="str">
        <f>IF($F230=0,$A230,"")</f>
        <v>Indoor Numbering Systems</v>
      </c>
      <c r="R230" s="70" t="str">
        <f>IF($F231=0,$A231,"")</f>
        <v>Outdoor Numbering Systems</v>
      </c>
      <c r="S230" s="71" t="str">
        <f>IF($F232=0,$A232,"")</f>
        <v>Route Creation</v>
      </c>
      <c r="T230" s="70" t="str">
        <f>IF($F233=0,$A233,"")</f>
        <v>Grid System</v>
      </c>
      <c r="U230" s="70" t="str">
        <f>IF($F234=0,$A234,"")</f>
        <v>Divisors And Block Numbering</v>
      </c>
      <c r="V230" s="70" t="str">
        <f>IF($F235=0,$A235,"")</f>
        <v>Transferability</v>
      </c>
      <c r="W230" s="70" t="str">
        <f>IF($F236=0,$A236,"")</f>
        <v>GPS</v>
      </c>
      <c r="X230" s="70" t="str">
        <f>IF($F237=0,$A237,"")</f>
        <v>Maps</v>
      </c>
    </row>
    <row r="231" spans="1:24" x14ac:dyDescent="0.2">
      <c r="A231" s="63" t="s">
        <v>447</v>
      </c>
      <c r="F231" s="63">
        <f>Orient!D37</f>
        <v>0</v>
      </c>
    </row>
    <row r="232" spans="1:24" x14ac:dyDescent="0.2">
      <c r="A232" s="63" t="s">
        <v>1029</v>
      </c>
      <c r="F232" s="63">
        <f>Orient!D43</f>
        <v>0</v>
      </c>
    </row>
    <row r="233" spans="1:24" x14ac:dyDescent="0.2">
      <c r="A233" s="63" t="s">
        <v>448</v>
      </c>
      <c r="F233" s="63">
        <f>Orient!D50</f>
        <v>0</v>
      </c>
    </row>
    <row r="234" spans="1:24" x14ac:dyDescent="0.2">
      <c r="A234" s="63" t="s">
        <v>449</v>
      </c>
      <c r="F234" s="63">
        <f>Orient!D61</f>
        <v>0</v>
      </c>
    </row>
    <row r="235" spans="1:24" x14ac:dyDescent="0.2">
      <c r="A235" s="63" t="s">
        <v>450</v>
      </c>
      <c r="F235" s="63">
        <f>Orient!D69</f>
        <v>0</v>
      </c>
    </row>
    <row r="236" spans="1:24" x14ac:dyDescent="0.2">
      <c r="A236" s="63" t="s">
        <v>451</v>
      </c>
      <c r="F236" s="63">
        <f>Orient!D73</f>
        <v>0</v>
      </c>
    </row>
    <row r="237" spans="1:24" x14ac:dyDescent="0.2">
      <c r="A237" s="63" t="s">
        <v>492</v>
      </c>
      <c r="F237" s="63">
        <f>Orient!D87</f>
        <v>0</v>
      </c>
    </row>
    <row r="238" spans="1:24" ht="15.75" x14ac:dyDescent="0.25">
      <c r="A238" s="66" t="s">
        <v>481</v>
      </c>
    </row>
    <row r="239" spans="1:24" x14ac:dyDescent="0.2">
      <c r="A239" s="63" t="s">
        <v>452</v>
      </c>
      <c r="F239" s="63">
        <f>PubTran!D3</f>
        <v>0</v>
      </c>
      <c r="G239" s="63" t="s">
        <v>489</v>
      </c>
      <c r="N239" s="70" t="str">
        <f>IF(F239&gt;3.99,A239,"")</f>
        <v/>
      </c>
      <c r="O239" s="70" t="str">
        <f>IF(F240&gt;3.99,A240,"")</f>
        <v/>
      </c>
      <c r="P239" s="70" t="str">
        <f>IF(F241&gt;3.99,A241,"")</f>
        <v/>
      </c>
      <c r="Q239" s="70" t="str">
        <f>IF(F242&gt;3.99,A242,"")</f>
        <v/>
      </c>
      <c r="R239" s="70" t="str">
        <f>IF(F243&gt;3.99,A243,"")</f>
        <v/>
      </c>
      <c r="S239" s="70" t="str">
        <f>IF(F244&gt;3.99,A244,"")</f>
        <v/>
      </c>
      <c r="T239" s="70" t="str">
        <f>IF(F245&gt;3.99,A245,"")</f>
        <v/>
      </c>
      <c r="U239" s="70" t="str">
        <f>IF(F246&gt;3.99,A246,"")</f>
        <v/>
      </c>
    </row>
    <row r="240" spans="1:24" x14ac:dyDescent="0.2">
      <c r="A240" s="63" t="s">
        <v>1031</v>
      </c>
      <c r="F240" s="63">
        <f>PubTran!D4</f>
        <v>0</v>
      </c>
      <c r="G240" s="63" t="s">
        <v>486</v>
      </c>
      <c r="N240" s="70" t="str">
        <f>IF(AND($F239&gt;1.01,$F239&lt;3.99),$A239,"")</f>
        <v/>
      </c>
      <c r="O240" s="70" t="str">
        <f>IF(AND($F240&gt;1.01,$F240&lt;3.99),$A240,"")</f>
        <v/>
      </c>
      <c r="P240" s="70" t="str">
        <f>IF(AND($F241&gt;1.01,$F241&lt;3.99),$A241,"")</f>
        <v/>
      </c>
      <c r="Q240" s="70" t="str">
        <f>IF(AND($F242&gt;1.01,$F242&lt;3.99),$A242,"")</f>
        <v/>
      </c>
      <c r="R240" s="70" t="str">
        <f>IF(AND($F243&gt;1.01,$F243&lt;3.99),$A243,"")</f>
        <v/>
      </c>
      <c r="S240" s="70" t="str">
        <f>IF(AND($F244&gt;1.01,$F244&lt;3.99),$A244,"")</f>
        <v/>
      </c>
      <c r="T240" s="70" t="str">
        <f>IF(AND($F245&gt;1.01,$F245&lt;3.99),$A245,"")</f>
        <v/>
      </c>
      <c r="U240" s="70" t="str">
        <f>IF(AND($F246&gt;1.01,$F246&lt;3.99),$A246,"")</f>
        <v/>
      </c>
    </row>
    <row r="241" spans="1:21" x14ac:dyDescent="0.2">
      <c r="A241" s="63" t="s">
        <v>453</v>
      </c>
      <c r="F241" s="63">
        <f>PubTran!D10</f>
        <v>0</v>
      </c>
      <c r="G241" s="63" t="s">
        <v>487</v>
      </c>
      <c r="N241" s="70" t="str">
        <f>IF(AND($F239&gt;0.99,$F239&lt;1.000001),$A239,"")</f>
        <v/>
      </c>
      <c r="O241" s="70" t="str">
        <f>IF(AND($F240&gt;0.99,$F240&lt;1.000001),$A240,"")</f>
        <v/>
      </c>
      <c r="P241" s="70" t="str">
        <f>IF(AND($F241&gt;0.99,$F241&lt;1.000001),$A241,"")</f>
        <v/>
      </c>
      <c r="Q241" s="70" t="str">
        <f>IF(AND($F242&gt;0.99,$F242&lt;1.000001),$A242,"")</f>
        <v/>
      </c>
      <c r="R241" s="70" t="str">
        <f>IF(AND($F243&gt;0.99,$F243&lt;1.000001),$A243,"")</f>
        <v/>
      </c>
      <c r="S241" s="70" t="str">
        <f>IF(AND($F244&gt;0.99,$F244&lt;1.000001),$A244,"")</f>
        <v/>
      </c>
      <c r="T241" s="70" t="str">
        <f>IF(AND($F245&gt;0.99,$F245&lt;1.000001),$A245,"")</f>
        <v/>
      </c>
      <c r="U241" s="70" t="str">
        <f>IF(AND($F246&gt;0.99,$F246&lt;1.000001),$A246,"")</f>
        <v/>
      </c>
    </row>
    <row r="242" spans="1:21" x14ac:dyDescent="0.2">
      <c r="A242" s="63" t="s">
        <v>454</v>
      </c>
      <c r="F242" s="63">
        <f>PubTran!D34</f>
        <v>0</v>
      </c>
      <c r="G242" s="63" t="s">
        <v>488</v>
      </c>
      <c r="N242" s="70" t="str">
        <f>IF($F239=0,$A239,"")</f>
        <v>Identifying Common Public Transportation Options</v>
      </c>
      <c r="O242" s="70" t="str">
        <f>IF($F240=0,$A240,"")</f>
        <v>Lifts (vehicle, stage/porch)</v>
      </c>
      <c r="P242" s="70" t="str">
        <f>IF($F241=0,$A241,"")</f>
        <v>Intra-City Bus Travel</v>
      </c>
      <c r="Q242" s="70" t="str">
        <f>IF($F242=0,$A242,"")</f>
        <v>Inter-City Bus Travel</v>
      </c>
      <c r="R242" s="70" t="str">
        <f>IF($F243=0,$A243,"")</f>
        <v>Taxi/Ride Service</v>
      </c>
      <c r="S242" s="71" t="str">
        <f>IF($F244=0,$A244,"")</f>
        <v>Para Transit</v>
      </c>
      <c r="T242" s="70" t="str">
        <f>IF($F245=0,$A245,"")</f>
        <v>Air Travel</v>
      </c>
      <c r="U242" s="70" t="str">
        <f>IF($F246=0,$A246,"")</f>
        <v>Subway/Light Rail</v>
      </c>
    </row>
    <row r="243" spans="1:21" x14ac:dyDescent="0.2">
      <c r="A243" s="63" t="s">
        <v>455</v>
      </c>
      <c r="F243" s="63">
        <f>PubTran!D60</f>
        <v>0</v>
      </c>
    </row>
    <row r="244" spans="1:21" x14ac:dyDescent="0.2">
      <c r="A244" s="63" t="s">
        <v>1030</v>
      </c>
      <c r="F244" s="63">
        <f>PubTran!D70</f>
        <v>0</v>
      </c>
    </row>
    <row r="245" spans="1:21" x14ac:dyDescent="0.2">
      <c r="A245" s="63" t="s">
        <v>456</v>
      </c>
      <c r="F245" s="63">
        <f>PubTran!D74</f>
        <v>0</v>
      </c>
    </row>
    <row r="246" spans="1:21" x14ac:dyDescent="0.2">
      <c r="A246" s="63" t="s">
        <v>457</v>
      </c>
      <c r="F246" s="63">
        <f>PubTran!D92</f>
        <v>0</v>
      </c>
    </row>
    <row r="247" spans="1:21" ht="15.75" x14ac:dyDescent="0.25">
      <c r="A247" s="66" t="s">
        <v>482</v>
      </c>
    </row>
    <row r="248" spans="1:21" x14ac:dyDescent="0.2">
      <c r="A248" s="63" t="s">
        <v>458</v>
      </c>
      <c r="F248" s="63">
        <f>Atyp!D3</f>
        <v>0</v>
      </c>
      <c r="G248" s="63" t="s">
        <v>489</v>
      </c>
      <c r="N248" s="70" t="str">
        <f>IF(F248&gt;3.99,A248,"")</f>
        <v/>
      </c>
      <c r="O248" s="70" t="str">
        <f>IF(F249&gt;3.99,A249,"")</f>
        <v/>
      </c>
      <c r="P248" s="70" t="str">
        <f>IF(F250&gt;3.99,A250,"")</f>
        <v/>
      </c>
      <c r="Q248" s="70" t="str">
        <f>IF(F251&gt;3.99,A251,"")</f>
        <v/>
      </c>
      <c r="R248" s="70" t="str">
        <f>IF(F252&gt;3.99,A252,"")</f>
        <v/>
      </c>
    </row>
    <row r="249" spans="1:21" x14ac:dyDescent="0.2">
      <c r="A249" s="63" t="s">
        <v>459</v>
      </c>
      <c r="F249" s="63">
        <f>Atyp!D8</f>
        <v>0</v>
      </c>
      <c r="G249" s="63" t="s">
        <v>486</v>
      </c>
      <c r="N249" s="70" t="str">
        <f>IF(AND($F248&gt;1.01,$F248&lt;3.99),$A248,"")</f>
        <v/>
      </c>
      <c r="O249" s="70" t="str">
        <f>IF(AND($F249&gt;1.01,$F249&lt;3.99),$A249,"")</f>
        <v/>
      </c>
      <c r="P249" s="70" t="str">
        <f>IF(AND($F250&gt;1.01,$F250&lt;3.99),$A250,"")</f>
        <v/>
      </c>
      <c r="Q249" s="70" t="str">
        <f>IF(AND($F251&gt;1.01,$F251&lt;3.99),$A251,"")</f>
        <v/>
      </c>
      <c r="R249" s="70" t="str">
        <f>IF(AND($F252&gt;1.01,$F252&lt;3.99),$A252,"")</f>
        <v/>
      </c>
    </row>
    <row r="250" spans="1:21" x14ac:dyDescent="0.2">
      <c r="A250" s="63" t="s">
        <v>460</v>
      </c>
      <c r="F250" s="63">
        <f>Atyp!D17</f>
        <v>0</v>
      </c>
      <c r="G250" s="63" t="s">
        <v>487</v>
      </c>
      <c r="N250" s="70" t="str">
        <f>IF(AND($F248&gt;0.99,$F248&lt;1.000001),$A248,"")</f>
        <v/>
      </c>
      <c r="O250" s="70" t="str">
        <f>IF(AND($F249&gt;0.99,$F249&lt;1.000001),$A249,"")</f>
        <v/>
      </c>
      <c r="P250" s="70" t="str">
        <f>IF(AND($F250&gt;0.99,$F250&lt;1.000001),$A250,"")</f>
        <v/>
      </c>
      <c r="Q250" s="70" t="str">
        <f>IF(AND($F251&gt;0.99,$F251&lt;1.000001),$A251,"")</f>
        <v/>
      </c>
      <c r="R250" s="70" t="str">
        <f>IF(AND($F252&gt;0.99,$F252&lt;1.000001),$A252,"")</f>
        <v/>
      </c>
    </row>
    <row r="251" spans="1:21" x14ac:dyDescent="0.2">
      <c r="A251" s="63" t="s">
        <v>1032</v>
      </c>
      <c r="F251" s="63">
        <f>Atyp!D28</f>
        <v>0</v>
      </c>
      <c r="G251" s="63" t="s">
        <v>488</v>
      </c>
      <c r="N251" s="70" t="str">
        <f>IF($F248=0,$A248,"")</f>
        <v>Fences</v>
      </c>
      <c r="O251" s="70" t="str">
        <f>IF($F249=0,$A249,"")</f>
        <v>Fields (Urban)</v>
      </c>
      <c r="P251" s="70" t="str">
        <f>IF($F250=0,$A250,"")</f>
        <v>Parks/Playgrounds</v>
      </c>
      <c r="Q251" s="70" t="str">
        <f>IF($F251=0,$A251,"")</f>
        <v>Outdoor Recreation</v>
      </c>
      <c r="R251" s="70" t="str">
        <f>IF($F252=0,$A252,"")</f>
        <v>Inclement Weather</v>
      </c>
    </row>
    <row r="252" spans="1:21" x14ac:dyDescent="0.2">
      <c r="A252" s="63" t="s">
        <v>461</v>
      </c>
      <c r="F252" s="63">
        <f>Atyp!D34</f>
        <v>0</v>
      </c>
      <c r="N252" s="70"/>
      <c r="O252" s="70"/>
      <c r="P252" s="70"/>
      <c r="Q252" s="70"/>
    </row>
    <row r="253" spans="1:21" ht="15.75" x14ac:dyDescent="0.25">
      <c r="A253" s="66" t="s">
        <v>483</v>
      </c>
    </row>
    <row r="254" spans="1:21" x14ac:dyDescent="0.2">
      <c r="A254" s="63" t="s">
        <v>462</v>
      </c>
      <c r="F254" s="63">
        <f>Rural!D3</f>
        <v>0</v>
      </c>
      <c r="G254" s="63" t="s">
        <v>489</v>
      </c>
      <c r="N254" s="70" t="str">
        <f>IF(F254&gt;3.99,A254,"")</f>
        <v/>
      </c>
      <c r="O254" s="70" t="str">
        <f>IF(F255&gt;3.99,A255,"")</f>
        <v/>
      </c>
      <c r="P254" s="70" t="str">
        <f>IF(F256&gt;3.99,A256,"")</f>
        <v/>
      </c>
      <c r="Q254" s="70" t="str">
        <f>IF(F257&gt;3.99,A257,"")</f>
        <v/>
      </c>
      <c r="R254" s="70" t="str">
        <f>IF(F258&gt;3.99,A258,"")</f>
        <v/>
      </c>
    </row>
    <row r="255" spans="1:21" x14ac:dyDescent="0.2">
      <c r="A255" s="63" t="s">
        <v>1033</v>
      </c>
      <c r="F255" s="63">
        <f>Rural!D10</f>
        <v>0</v>
      </c>
      <c r="G255" s="63" t="s">
        <v>486</v>
      </c>
      <c r="N255" s="70" t="str">
        <f>IF(AND($F254&gt;1.01,$F254&lt;3.99),$A254,"")</f>
        <v/>
      </c>
      <c r="O255" s="70" t="str">
        <f>IF(AND($F255&gt;1.01,$F255&lt;3.99),$A255,"")</f>
        <v/>
      </c>
      <c r="P255" s="70" t="str">
        <f>IF(AND($F256&gt;1.01,$F256&lt;3.99),$A256,"")</f>
        <v/>
      </c>
      <c r="Q255" s="70" t="str">
        <f>IF(AND($F257&gt;1.01,$F257&lt;3.99),$A257,"")</f>
        <v/>
      </c>
      <c r="R255" s="70" t="str">
        <f>IF(AND($F258&gt;1.01,$F258&lt;3.99),$A258,"")</f>
        <v/>
      </c>
    </row>
    <row r="256" spans="1:21" x14ac:dyDescent="0.2">
      <c r="A256" s="63" t="s">
        <v>1034</v>
      </c>
      <c r="F256" s="63">
        <f>Rural!D20</f>
        <v>0</v>
      </c>
      <c r="G256" s="63" t="s">
        <v>487</v>
      </c>
      <c r="N256" s="70" t="str">
        <f>IF(AND($F254&gt;0.99,$F254&lt;1.000001),$A254,"")</f>
        <v/>
      </c>
      <c r="O256" s="70" t="str">
        <f>IF(AND($F255&gt;0.99,$F255&lt;1.000001),$A255,"")</f>
        <v/>
      </c>
      <c r="P256" s="70" t="str">
        <f>IF(AND($F256&gt;0.99,$F256&lt;1.000001),$A256,"")</f>
        <v/>
      </c>
      <c r="Q256" s="70" t="str">
        <f>IF(AND($F257&gt;0.99,$F257&lt;1.000001),$A257,"")</f>
        <v/>
      </c>
      <c r="R256" s="70" t="str">
        <f>IF(AND($F258&gt;0.99,$F258&lt;1.000001),$A258,"")</f>
        <v/>
      </c>
    </row>
    <row r="257" spans="1:19" x14ac:dyDescent="0.2">
      <c r="A257" s="63" t="s">
        <v>463</v>
      </c>
      <c r="F257" s="63">
        <f>Rural!D27</f>
        <v>0</v>
      </c>
      <c r="G257" s="63" t="s">
        <v>488</v>
      </c>
      <c r="N257" s="70" t="str">
        <f>IF($F254=0,$A254,"")</f>
        <v>Understanding Unique Dangers Related To Rural Travel</v>
      </c>
      <c r="O257" s="70" t="str">
        <f>IF($F255=0,$A255,"")</f>
        <v>Travel Along Rural Roads</v>
      </c>
      <c r="P257" s="70" t="str">
        <f>IF($F256=0,$A256,"")</f>
        <v>Environmental Factors</v>
      </c>
      <c r="Q257" s="70" t="str">
        <f>IF($F257=0,$A257,"")</f>
        <v>Identifying And Going Around Items In Rural Areas</v>
      </c>
      <c r="R257" s="70" t="str">
        <f>IF($F258=0,$A258,"")</f>
        <v>Rural Street Crossings</v>
      </c>
    </row>
    <row r="258" spans="1:19" x14ac:dyDescent="0.2">
      <c r="A258" s="63" t="s">
        <v>464</v>
      </c>
      <c r="F258" s="63">
        <f>Rural!D34</f>
        <v>0</v>
      </c>
    </row>
    <row r="259" spans="1:19" ht="15.75" x14ac:dyDescent="0.25">
      <c r="A259" s="66" t="s">
        <v>484</v>
      </c>
    </row>
    <row r="260" spans="1:19" x14ac:dyDescent="0.2">
      <c r="A260" s="63" t="s">
        <v>465</v>
      </c>
      <c r="F260" s="63">
        <f>VisSpec!D3</f>
        <v>0</v>
      </c>
      <c r="G260" s="63" t="s">
        <v>489</v>
      </c>
      <c r="N260" s="70" t="str">
        <f>IF(F260&gt;3.99,A260,"")</f>
        <v/>
      </c>
      <c r="O260" s="70" t="str">
        <f>IF(F261&gt;3.99,A261,"")</f>
        <v/>
      </c>
      <c r="P260" s="70" t="str">
        <f>IF(F262&gt;3.99,A262,"")</f>
        <v/>
      </c>
      <c r="Q260" s="70" t="str">
        <f>IF(F263&gt;3.99,A263,"")</f>
        <v/>
      </c>
      <c r="R260" s="70" t="str">
        <f>IF(F264&gt;3.99,A264,"")</f>
        <v/>
      </c>
    </row>
    <row r="261" spans="1:19" x14ac:dyDescent="0.2">
      <c r="A261" s="63" t="s">
        <v>466</v>
      </c>
      <c r="F261" s="63">
        <f>VisSpec!D9</f>
        <v>0</v>
      </c>
      <c r="G261" s="63" t="s">
        <v>486</v>
      </c>
      <c r="N261" s="70" t="str">
        <f>IF(AND($F260&gt;1.01,$F260&lt;3.99),$A260,"")</f>
        <v/>
      </c>
      <c r="O261" s="70" t="str">
        <f>IF(AND($F261&gt;1.01,$F261&lt;3.99),$A261,"")</f>
        <v/>
      </c>
      <c r="P261" s="70" t="str">
        <f>IF(AND($F262&gt;1.01,$F262&lt;3.99),$A262,"")</f>
        <v/>
      </c>
      <c r="Q261" s="70" t="str">
        <f>IF(AND($F263&gt;1.01,$F263&lt;3.99),$A263,"")</f>
        <v/>
      </c>
      <c r="R261" s="70" t="str">
        <f>IF(AND($F264&gt;1.01,$F264&lt;3.99),$A264,"")</f>
        <v/>
      </c>
    </row>
    <row r="262" spans="1:19" x14ac:dyDescent="0.2">
      <c r="A262" s="63" t="s">
        <v>1036</v>
      </c>
      <c r="F262" s="63">
        <f>VisSpec!D18</f>
        <v>0</v>
      </c>
      <c r="G262" s="63" t="s">
        <v>487</v>
      </c>
      <c r="N262" s="70" t="str">
        <f>IF(AND($F260&gt;0.99,$F260&lt;1.000001),$A260,"")</f>
        <v/>
      </c>
      <c r="O262" s="70" t="str">
        <f>IF(AND($F261&gt;0.99,$F261&lt;1.000001),$A261,"")</f>
        <v/>
      </c>
      <c r="P262" s="70" t="str">
        <f>IF(AND($F262&gt;0.99,$F262&lt;1.000001),$A262,"")</f>
        <v/>
      </c>
      <c r="Q262" s="70" t="str">
        <f>IF(AND($F263&gt;0.99,$F263&lt;1.000001),$A263,"")</f>
        <v/>
      </c>
      <c r="R262" s="70" t="str">
        <f>IF(AND($F264&gt;0.99,$F264&lt;1.000001),$A264,"")</f>
        <v/>
      </c>
    </row>
    <row r="263" spans="1:19" x14ac:dyDescent="0.2">
      <c r="A263" s="63" t="s">
        <v>1037</v>
      </c>
      <c r="F263" s="63">
        <f>VisSpec!D22</f>
        <v>0</v>
      </c>
      <c r="G263" s="63" t="s">
        <v>488</v>
      </c>
      <c r="N263" s="70" t="str">
        <f>IF($F260=0,$A260,"")</f>
        <v>Scanning Materials</v>
      </c>
      <c r="O263" s="70" t="str">
        <f>IF($F261=0,$A261,"")</f>
        <v>Scanning Environments</v>
      </c>
      <c r="P263" s="70" t="str">
        <f>IF($F262=0,$A262,"")</f>
        <v>Near Point Magnification</v>
      </c>
      <c r="Q263" s="70" t="str">
        <f>IF($F263=0,$A263,"")</f>
        <v>Distance Magnification</v>
      </c>
      <c r="R263" s="70" t="str">
        <f>IF($F264=0,$A264,"")</f>
        <v>Visual Traveling</v>
      </c>
    </row>
    <row r="264" spans="1:19" x14ac:dyDescent="0.2">
      <c r="A264" s="63" t="s">
        <v>467</v>
      </c>
      <c r="F264" s="63">
        <f>VisSpec!D30</f>
        <v>0</v>
      </c>
    </row>
    <row r="265" spans="1:19" ht="15.75" x14ac:dyDescent="0.25">
      <c r="A265" s="66" t="s">
        <v>485</v>
      </c>
    </row>
    <row r="266" spans="1:19" x14ac:dyDescent="0.2">
      <c r="A266" s="63" t="s">
        <v>468</v>
      </c>
      <c r="F266" s="63">
        <f>Commun!D3</f>
        <v>0</v>
      </c>
      <c r="G266" s="63" t="s">
        <v>489</v>
      </c>
      <c r="N266" s="70" t="str">
        <f>IF(F266&gt;3.99,A266,"")</f>
        <v/>
      </c>
      <c r="O266" s="70" t="str">
        <f>IF(F267&gt;3.99,A267,"")</f>
        <v/>
      </c>
      <c r="P266" s="70" t="str">
        <f>IF(F268&gt;3.99,A268,"")</f>
        <v/>
      </c>
      <c r="Q266" s="70" t="str">
        <f>IF(F269&gt;3.99,A269,"")</f>
        <v/>
      </c>
      <c r="R266" s="70" t="str">
        <f>IF(F270&gt;3.99,A270,"")</f>
        <v/>
      </c>
      <c r="S266" s="70" t="str">
        <f>IF(F271&gt;3.99,A271,"")</f>
        <v/>
      </c>
    </row>
    <row r="267" spans="1:19" x14ac:dyDescent="0.2">
      <c r="A267" s="63" t="s">
        <v>469</v>
      </c>
      <c r="F267" s="63">
        <f>Commun!D7</f>
        <v>0</v>
      </c>
      <c r="G267" s="63" t="s">
        <v>486</v>
      </c>
      <c r="N267" s="70" t="str">
        <f>IF(AND($F266&gt;1.01,$F266&lt;3.99),$A266,"")</f>
        <v/>
      </c>
      <c r="O267" s="70" t="str">
        <f>IF(AND($F267&gt;1.01,$F267&lt;3.99),$A267,"")</f>
        <v/>
      </c>
      <c r="P267" s="70" t="str">
        <f>IF(AND($F268&gt;1.01,$F268&lt;3.99),$A268,"")</f>
        <v/>
      </c>
      <c r="Q267" s="70" t="str">
        <f>IF(AND($F269&gt;1.01,$F269&lt;3.99),$A269,"")</f>
        <v/>
      </c>
      <c r="R267" s="70" t="str">
        <f>IF(AND($F270&gt;1.01,$F270&lt;3.99),$A270,"")</f>
        <v/>
      </c>
      <c r="S267" s="70" t="str">
        <f>IF(AND($F271&gt;1.01,$F271&lt;3.99),$A271,"")</f>
        <v/>
      </c>
    </row>
    <row r="268" spans="1:19" x14ac:dyDescent="0.2">
      <c r="A268" s="63" t="s">
        <v>470</v>
      </c>
      <c r="F268" s="63">
        <f>Commun!D25</f>
        <v>0</v>
      </c>
      <c r="G268" s="63" t="s">
        <v>487</v>
      </c>
      <c r="N268" s="70" t="str">
        <f>IF(AND($F266&gt;0.99,$F266&lt;1.000001),$A266,"")</f>
        <v/>
      </c>
      <c r="O268" s="70" t="str">
        <f>IF(AND($F267&gt;0.99,$F267&lt;1.000001),$A267,"")</f>
        <v/>
      </c>
      <c r="P268" s="70" t="str">
        <f>IF(AND($F268&gt;0.99,$F268&lt;1.000001),$A268,"")</f>
        <v/>
      </c>
      <c r="Q268" s="70" t="str">
        <f>IF(AND($F269&gt;0.99,$F269&lt;1.000001),$A269,"")</f>
        <v/>
      </c>
      <c r="R268" s="70" t="str">
        <f>IF(AND($F270&gt;0.99,$F270&lt;1.000001),$A270,"")</f>
        <v/>
      </c>
      <c r="S268" s="70" t="str">
        <f>IF(AND($F271&gt;0.99,$F271&lt;1.000001),$A271,"")</f>
        <v/>
      </c>
    </row>
    <row r="269" spans="1:19" x14ac:dyDescent="0.2">
      <c r="A269" s="63" t="s">
        <v>471</v>
      </c>
      <c r="F269" s="63">
        <f>Commun!D37</f>
        <v>0</v>
      </c>
      <c r="G269" s="63" t="s">
        <v>488</v>
      </c>
      <c r="N269" s="70" t="str">
        <f>IF($F266=0,$A266,"")</f>
        <v>Comparison Shopping From Home</v>
      </c>
      <c r="O269" s="70" t="str">
        <f>IF($F267=0,$A267,"")</f>
        <v>Stores</v>
      </c>
      <c r="P269" s="70" t="str">
        <f>IF($F268=0,$A268,"")</f>
        <v>Fast Food Restaurants</v>
      </c>
      <c r="Q269" s="70" t="str">
        <f>IF($F269=0,$A269,"")</f>
        <v>Cafeteria Restaurants</v>
      </c>
      <c r="R269" s="70" t="str">
        <f>IF($F270=0,$A270,"")</f>
        <v>Sit Down Restaurants</v>
      </c>
      <c r="S269" s="71" t="str">
        <f>IF($F271=0,$A271,"")</f>
        <v>Public Toilets</v>
      </c>
    </row>
    <row r="270" spans="1:19" x14ac:dyDescent="0.2">
      <c r="A270" s="63" t="s">
        <v>472</v>
      </c>
      <c r="F270" s="63">
        <f>Commun!D51</f>
        <v>0</v>
      </c>
    </row>
    <row r="271" spans="1:19" x14ac:dyDescent="0.2">
      <c r="A271" s="63" t="s">
        <v>1035</v>
      </c>
      <c r="F271" s="63">
        <f>Commun!D58</f>
        <v>0</v>
      </c>
    </row>
    <row r="276" spans="1:28" x14ac:dyDescent="0.2">
      <c r="G276" s="63" t="s">
        <v>494</v>
      </c>
      <c r="H276" s="63" t="s">
        <v>495</v>
      </c>
    </row>
    <row r="277" spans="1:28" x14ac:dyDescent="0.2">
      <c r="A277" s="64">
        <f>G5</f>
        <v>0</v>
      </c>
      <c r="B277" s="61" t="s">
        <v>17</v>
      </c>
      <c r="G277" s="63" t="s">
        <v>524</v>
      </c>
      <c r="N277" s="70" t="str">
        <f>IF(A277&gt;79.999,B277,"")</f>
        <v/>
      </c>
      <c r="O277" s="70" t="str">
        <f>IF(A278&gt;79.999,B278,"")</f>
        <v/>
      </c>
      <c r="P277" s="70" t="str">
        <f>IF(A279&gt;79.999,B279,"")</f>
        <v/>
      </c>
      <c r="Q277" s="70" t="str">
        <f>IF(A280&gt;79.999,B280,"")</f>
        <v/>
      </c>
      <c r="R277" s="70" t="str">
        <f>IF(A281&gt;79.999,B281,"")</f>
        <v/>
      </c>
      <c r="S277" s="70" t="str">
        <f>IF(A282&gt;79.999,B282,"")</f>
        <v/>
      </c>
      <c r="T277" s="70" t="str">
        <f>IF(A283&gt;79.999,B283,"")</f>
        <v/>
      </c>
      <c r="U277" s="70" t="str">
        <f>IF(A284&gt;79.999,B284,"")</f>
        <v/>
      </c>
      <c r="V277" s="70" t="str">
        <f>IF(A285&gt;79.999,B285,"")</f>
        <v/>
      </c>
      <c r="W277" s="70" t="str">
        <f>IF(A286&gt;79.999,B286,"")</f>
        <v/>
      </c>
      <c r="X277" s="70" t="str">
        <f>IF(A287&gt;79.999,B287,"")</f>
        <v/>
      </c>
      <c r="Y277" s="70" t="str">
        <f>IF(A288&gt;79.999,B288,"")</f>
        <v/>
      </c>
      <c r="Z277" s="70" t="str">
        <f>IF(A289&gt;79.999,B289,"")</f>
        <v/>
      </c>
      <c r="AA277" s="70" t="str">
        <f>IF(A290&gt;79.999,B290,"")</f>
        <v/>
      </c>
      <c r="AB277" s="70" t="str">
        <f>IF(A291&gt;79.999,B291,"")</f>
        <v/>
      </c>
    </row>
    <row r="278" spans="1:28" x14ac:dyDescent="0.2">
      <c r="A278" s="64">
        <f>G11</f>
        <v>0</v>
      </c>
      <c r="B278" s="61" t="s">
        <v>16</v>
      </c>
      <c r="G278" s="63" t="s">
        <v>525</v>
      </c>
      <c r="N278" s="70" t="str">
        <f>IF(AND(A277&gt;20.000001,A277&lt;79.999998),B277,"")</f>
        <v/>
      </c>
      <c r="O278" s="70" t="str">
        <f>IF(AND($A278&gt;20.000001,$A278&lt;79.999998),$B278,"")</f>
        <v/>
      </c>
      <c r="P278" s="70" t="str">
        <f>IF(AND($A279&gt;20.000001,$A279&lt;79.999998),$B279,"")</f>
        <v/>
      </c>
      <c r="Q278" s="70" t="str">
        <f>IF(AND($A280&gt;20.000001,$A280&lt;79.999998),$B280,"")</f>
        <v/>
      </c>
      <c r="R278" s="70" t="str">
        <f>IF(AND($A281&gt;20.000001,$A281&lt;79.999998),$B281,"")</f>
        <v/>
      </c>
      <c r="S278" s="70" t="str">
        <f>IF(AND($A282&gt;20.000001,$A282&lt;79.999998),$B282,"")</f>
        <v/>
      </c>
      <c r="T278" s="70" t="str">
        <f>IF(AND($A283&gt;20.000001,$A283&lt;79.999998),$B283,"")</f>
        <v/>
      </c>
      <c r="U278" s="70" t="str">
        <f>IF(AND($A284&gt;20.000001,$A284&lt;79.999998),$B284,"")</f>
        <v/>
      </c>
      <c r="V278" s="70" t="str">
        <f>IF(AND($A285&gt;20.000001,$A285&lt;79.999998),$B285,"")</f>
        <v/>
      </c>
      <c r="W278" s="70" t="str">
        <f>IF(AND($A286&gt;20.000001,$A286&lt;79.999998),$B286,"")</f>
        <v/>
      </c>
      <c r="X278" s="70" t="str">
        <f>IF(AND($A287&gt;20.000001,$A287&lt;79.999998),$B287,"")</f>
        <v/>
      </c>
      <c r="Y278" s="70" t="str">
        <f>IF(AND($A288&gt;20.000001,$A288&lt;79.999998),$B288,"")</f>
        <v/>
      </c>
      <c r="Z278" s="70" t="str">
        <f>IF(AND($A289&gt;20.000001,$A289&lt;79.999998),$B289,"")</f>
        <v/>
      </c>
      <c r="AA278" s="70" t="str">
        <f>IF(AND($A290&gt;20.000001,$A290&lt;79.999998),$B290,"")</f>
        <v/>
      </c>
      <c r="AB278" s="70" t="str">
        <f>IF(AND($A291&gt;20.000001,$A291&lt;79.999998),$B291,"")</f>
        <v/>
      </c>
    </row>
    <row r="279" spans="1:28" x14ac:dyDescent="0.2">
      <c r="A279" s="64">
        <f>G17</f>
        <v>0</v>
      </c>
      <c r="B279" s="61" t="s">
        <v>15</v>
      </c>
      <c r="G279" s="63" t="s">
        <v>526</v>
      </c>
      <c r="N279" s="63" t="str">
        <f>IF(AND($A277&gt;19.9,$A277&lt;20.1),$B277,"")</f>
        <v/>
      </c>
      <c r="O279" s="63" t="str">
        <f>IF(AND($A278&gt;19.9,$A278&lt;20.1),$B278,"")</f>
        <v/>
      </c>
      <c r="P279" s="63" t="str">
        <f>IF(AND($A279&gt;19.9,$A279&lt;20.1),$B279,"")</f>
        <v/>
      </c>
      <c r="Q279" s="63" t="str">
        <f>IF(AND($A280&gt;19.9,$A280&lt;20.1),$B280,"")</f>
        <v/>
      </c>
      <c r="R279" s="63" t="str">
        <f>IF(AND($A281&gt;19.9,$A281&lt;20.1),$B281,"")</f>
        <v/>
      </c>
      <c r="S279" s="63" t="str">
        <f>IF(AND($A282&gt;19.9,$A282&lt;20.1),$B282,"")</f>
        <v/>
      </c>
      <c r="T279" s="63" t="str">
        <f>IF(AND($A283&gt;19.9,$A283&lt;20.1),$B283,"")</f>
        <v/>
      </c>
      <c r="U279" s="63" t="str">
        <f>IF(AND($A284&gt;19.9,$A284&lt;20.1),$B284,"")</f>
        <v/>
      </c>
      <c r="V279" s="63" t="str">
        <f>IF(AND($A285&gt;19.9,$A285&lt;20.1),$B285,"")</f>
        <v/>
      </c>
      <c r="W279" s="63" t="str">
        <f>IF(AND($A286&gt;19.9,$A286&lt;20.1),$B286,"")</f>
        <v/>
      </c>
      <c r="X279" s="63" t="str">
        <f>IF(AND($A287&gt;19.9,$A287&lt;20.1),$B287,"")</f>
        <v/>
      </c>
      <c r="Y279" s="63" t="str">
        <f>IF(AND($A288&gt;19.9,$A288&lt;20.1),$B288,"")</f>
        <v/>
      </c>
      <c r="Z279" s="63" t="str">
        <f>IF(AND($A289&gt;19.9,$A289&lt;20.1),$B289,"")</f>
        <v/>
      </c>
      <c r="AA279" s="63" t="str">
        <f>IF(AND($A290&gt;19.9,$A290&lt;20.1),$B290,"")</f>
        <v/>
      </c>
      <c r="AB279" s="63" t="str">
        <f>IF(AND($A291&gt;19.9,$A291&lt;20.1),$B291,"")</f>
        <v/>
      </c>
    </row>
    <row r="280" spans="1:28" x14ac:dyDescent="0.2">
      <c r="A280" s="64">
        <f>G23</f>
        <v>0</v>
      </c>
      <c r="B280" s="61" t="s">
        <v>14</v>
      </c>
      <c r="G280" s="63" t="s">
        <v>527</v>
      </c>
      <c r="N280" s="70" t="str">
        <f>IF($A277=0,$B277,"")</f>
        <v>Concepts</v>
      </c>
      <c r="O280" s="70" t="str">
        <f>IF($A278=0,$B278,"")</f>
        <v>Movement</v>
      </c>
      <c r="P280" s="70" t="str">
        <f>IF($A279=0,$B279,"")</f>
        <v>Single Room O&amp;M</v>
      </c>
      <c r="Q280" s="70" t="str">
        <f>IF($A280=0,$B280,"")</f>
        <v>Indoor O&amp;M</v>
      </c>
      <c r="R280" s="70" t="str">
        <f>IF($A281=0,$B281,"")</f>
        <v>Self Protection</v>
      </c>
      <c r="S280" s="70" t="str">
        <f>IF($A282=0,$B282,"")</f>
        <v>Guided Travel</v>
      </c>
      <c r="T280" s="70" t="str">
        <f>IF($A283=0,$B283,"")</f>
        <v>Cane Skills</v>
      </c>
      <c r="U280" s="70" t="str">
        <f>IF($A284=0,$B284,"")</f>
        <v>Sidewalk Travel</v>
      </c>
      <c r="V280" s="70" t="str">
        <f>IF($A285=0,$B285,"")</f>
        <v>Street Crossings</v>
      </c>
      <c r="W280" s="70" t="str">
        <f>IF($A286=0,$B286,"")</f>
        <v>Orientation Skills &amp; GPS</v>
      </c>
      <c r="X280" s="70" t="str">
        <f>IF($A287=0,$B287,"")</f>
        <v>Public Transportation</v>
      </c>
      <c r="Y280" s="70" t="str">
        <f>IF($A288=0,$B288,"")</f>
        <v>Atypical O&amp;M</v>
      </c>
      <c r="Z280" s="70" t="str">
        <f>IF($A289=0,$B289,"")</f>
        <v>Rural Travel</v>
      </c>
      <c r="AA280" s="70" t="str">
        <f>IF($A290=0,$B290,"")</f>
        <v>Vision Specific O&amp;M Skills</v>
      </c>
      <c r="AB280" s="70" t="str">
        <f>IF($A291=0,$B291,"")</f>
        <v xml:space="preserve">Community </v>
      </c>
    </row>
    <row r="281" spans="1:28" x14ac:dyDescent="0.2">
      <c r="A281" s="64">
        <f>G29</f>
        <v>0</v>
      </c>
      <c r="B281" s="61" t="s">
        <v>13</v>
      </c>
    </row>
    <row r="282" spans="1:28" x14ac:dyDescent="0.2">
      <c r="A282" s="64">
        <f>G35</f>
        <v>0</v>
      </c>
      <c r="B282" s="61" t="s">
        <v>12</v>
      </c>
    </row>
    <row r="283" spans="1:28" x14ac:dyDescent="0.2">
      <c r="A283" s="64">
        <f>G41</f>
        <v>0</v>
      </c>
      <c r="B283" s="61" t="s">
        <v>11</v>
      </c>
    </row>
    <row r="284" spans="1:28" x14ac:dyDescent="0.2">
      <c r="A284" s="64">
        <f>G47</f>
        <v>0</v>
      </c>
      <c r="B284" s="61" t="s">
        <v>523</v>
      </c>
    </row>
    <row r="285" spans="1:28" x14ac:dyDescent="0.2">
      <c r="A285" s="64">
        <f>G53</f>
        <v>0</v>
      </c>
      <c r="B285" s="61" t="s">
        <v>10</v>
      </c>
    </row>
    <row r="286" spans="1:28" x14ac:dyDescent="0.2">
      <c r="A286" s="64">
        <f>G59</f>
        <v>0</v>
      </c>
      <c r="B286" s="61" t="s">
        <v>4</v>
      </c>
    </row>
    <row r="287" spans="1:28" x14ac:dyDescent="0.2">
      <c r="A287" s="64">
        <f>G65</f>
        <v>0</v>
      </c>
      <c r="B287" s="61" t="s">
        <v>5</v>
      </c>
    </row>
    <row r="288" spans="1:28" x14ac:dyDescent="0.2">
      <c r="A288" s="64">
        <f>G71</f>
        <v>0</v>
      </c>
      <c r="B288" s="61" t="s">
        <v>6</v>
      </c>
    </row>
    <row r="289" spans="1:13" x14ac:dyDescent="0.2">
      <c r="A289" s="64">
        <f>G77</f>
        <v>0</v>
      </c>
      <c r="B289" s="61" t="s">
        <v>7</v>
      </c>
    </row>
    <row r="290" spans="1:13" x14ac:dyDescent="0.2">
      <c r="A290" s="64">
        <f>G83</f>
        <v>0</v>
      </c>
      <c r="B290" s="61" t="s">
        <v>8</v>
      </c>
    </row>
    <row r="291" spans="1:13" x14ac:dyDescent="0.2">
      <c r="A291" s="64">
        <f>G89</f>
        <v>0</v>
      </c>
      <c r="B291" s="61" t="s">
        <v>9</v>
      </c>
    </row>
    <row r="293" spans="1:13" x14ac:dyDescent="0.2">
      <c r="A293" s="63" t="s">
        <v>499</v>
      </c>
    </row>
    <row r="294" spans="1:13" x14ac:dyDescent="0.2">
      <c r="A294" s="63" t="s">
        <v>500</v>
      </c>
    </row>
    <row r="295" spans="1:13" x14ac:dyDescent="0.2">
      <c r="A295" s="63" t="s">
        <v>501</v>
      </c>
    </row>
    <row r="296" spans="1:13" x14ac:dyDescent="0.2">
      <c r="A296" s="63" t="s">
        <v>512</v>
      </c>
    </row>
    <row r="297" spans="1:13" x14ac:dyDescent="0.2">
      <c r="A297" s="63" t="s">
        <v>503</v>
      </c>
    </row>
    <row r="298" spans="1:13" x14ac:dyDescent="0.2">
      <c r="A298" s="63" t="s">
        <v>504</v>
      </c>
    </row>
    <row r="299" spans="1:13" x14ac:dyDescent="0.2">
      <c r="A299" s="63" t="s">
        <v>505</v>
      </c>
    </row>
    <row r="300" spans="1:13" x14ac:dyDescent="0.2">
      <c r="A300" s="63" t="s">
        <v>506</v>
      </c>
    </row>
    <row r="301" spans="1:13" x14ac:dyDescent="0.2">
      <c r="A301" s="63" t="s">
        <v>507</v>
      </c>
    </row>
    <row r="302" spans="1:13" x14ac:dyDescent="0.2">
      <c r="A302" s="63" t="s">
        <v>528</v>
      </c>
    </row>
    <row r="303" spans="1:13" x14ac:dyDescent="0.2">
      <c r="A303" s="61" t="s">
        <v>17</v>
      </c>
      <c r="B303" s="63">
        <f>Front!B3</f>
        <v>0</v>
      </c>
      <c r="C303" s="63">
        <f>Front!C3</f>
        <v>0</v>
      </c>
      <c r="D303" s="63">
        <f>Front!D3</f>
        <v>0</v>
      </c>
      <c r="E303" s="63">
        <f>Front!E3</f>
        <v>0</v>
      </c>
      <c r="F303" s="63">
        <f>Front!F3</f>
        <v>0</v>
      </c>
      <c r="G303" s="63">
        <f>Front!G3</f>
        <v>0</v>
      </c>
      <c r="H303" s="63">
        <f>Front!H3</f>
        <v>0</v>
      </c>
      <c r="I303" s="63">
        <f>Front!I3</f>
        <v>0</v>
      </c>
      <c r="J303" s="63">
        <f>Front!J3</f>
        <v>0</v>
      </c>
      <c r="K303" s="63">
        <f>Front!K3</f>
        <v>0</v>
      </c>
      <c r="L303" s="63">
        <f>Front!L3</f>
        <v>0</v>
      </c>
      <c r="M303" s="63">
        <f>Front!M3</f>
        <v>0</v>
      </c>
    </row>
    <row r="304" spans="1:13" x14ac:dyDescent="0.2">
      <c r="A304" s="61" t="s">
        <v>16</v>
      </c>
      <c r="B304" s="63">
        <f>Front!B4</f>
        <v>0</v>
      </c>
      <c r="C304" s="63">
        <f>Front!C4</f>
        <v>0</v>
      </c>
      <c r="D304" s="63">
        <f>Front!D4</f>
        <v>0</v>
      </c>
      <c r="E304" s="63">
        <f>Front!E4</f>
        <v>0</v>
      </c>
      <c r="F304" s="63">
        <f>Front!F4</f>
        <v>0</v>
      </c>
      <c r="G304" s="63">
        <f>Front!G4</f>
        <v>0</v>
      </c>
      <c r="H304" s="63">
        <f>Front!H4</f>
        <v>0</v>
      </c>
      <c r="I304" s="63">
        <f>Front!I4</f>
        <v>0</v>
      </c>
      <c r="J304" s="63">
        <f>Front!J4</f>
        <v>0</v>
      </c>
      <c r="K304" s="63">
        <f>Front!K4</f>
        <v>0</v>
      </c>
      <c r="L304" s="63">
        <f>Front!L4</f>
        <v>0</v>
      </c>
      <c r="M304" s="63">
        <f>Front!M4</f>
        <v>0</v>
      </c>
    </row>
    <row r="305" spans="1:13" x14ac:dyDescent="0.2">
      <c r="A305" s="61" t="s">
        <v>15</v>
      </c>
      <c r="B305" s="63">
        <f>Front!B5</f>
        <v>0</v>
      </c>
      <c r="C305" s="63">
        <f>Front!C5</f>
        <v>0</v>
      </c>
      <c r="D305" s="63">
        <f>Front!D5</f>
        <v>0</v>
      </c>
      <c r="E305" s="63">
        <f>Front!E5</f>
        <v>0</v>
      </c>
      <c r="F305" s="63">
        <f>Front!F5</f>
        <v>0</v>
      </c>
      <c r="G305" s="63">
        <f>Front!G5</f>
        <v>0</v>
      </c>
      <c r="H305" s="63">
        <f>Front!H5</f>
        <v>0</v>
      </c>
      <c r="I305" s="63">
        <f>Front!I5</f>
        <v>0</v>
      </c>
      <c r="J305" s="63">
        <f>Front!J5</f>
        <v>0</v>
      </c>
      <c r="K305" s="63">
        <f>Front!K5</f>
        <v>0</v>
      </c>
      <c r="L305" s="63">
        <f>Front!L5</f>
        <v>0</v>
      </c>
      <c r="M305" s="63">
        <f>Front!M5</f>
        <v>0</v>
      </c>
    </row>
    <row r="306" spans="1:13" x14ac:dyDescent="0.2">
      <c r="A306" s="61" t="s">
        <v>14</v>
      </c>
      <c r="B306" s="63">
        <f>Front!B6</f>
        <v>0</v>
      </c>
      <c r="C306" s="63">
        <f>Front!C6</f>
        <v>0</v>
      </c>
      <c r="D306" s="63">
        <f>Front!D6</f>
        <v>0</v>
      </c>
      <c r="E306" s="63">
        <f>Front!E6</f>
        <v>0</v>
      </c>
      <c r="F306" s="63">
        <f>Front!F6</f>
        <v>0</v>
      </c>
      <c r="G306" s="63">
        <f>Front!G6</f>
        <v>0</v>
      </c>
      <c r="H306" s="63">
        <f>Front!H6</f>
        <v>0</v>
      </c>
      <c r="I306" s="63">
        <f>Front!I6</f>
        <v>0</v>
      </c>
      <c r="J306" s="63">
        <f>Front!J6</f>
        <v>0</v>
      </c>
      <c r="K306" s="63">
        <f>Front!K6</f>
        <v>0</v>
      </c>
      <c r="L306" s="63">
        <f>Front!L6</f>
        <v>0</v>
      </c>
      <c r="M306" s="63">
        <f>Front!M6</f>
        <v>0</v>
      </c>
    </row>
    <row r="307" spans="1:13" x14ac:dyDescent="0.2">
      <c r="A307" s="61" t="s">
        <v>13</v>
      </c>
      <c r="B307" s="63">
        <f>Front!B7</f>
        <v>0</v>
      </c>
      <c r="C307" s="63">
        <f>Front!C7</f>
        <v>0</v>
      </c>
      <c r="D307" s="63">
        <f>Front!D7</f>
        <v>0</v>
      </c>
      <c r="E307" s="63">
        <f>Front!E7</f>
        <v>0</v>
      </c>
      <c r="F307" s="63">
        <f>Front!F7</f>
        <v>0</v>
      </c>
      <c r="G307" s="63">
        <f>Front!G7</f>
        <v>0</v>
      </c>
      <c r="H307" s="63">
        <f>Front!H7</f>
        <v>0</v>
      </c>
      <c r="I307" s="63">
        <f>Front!I7</f>
        <v>0</v>
      </c>
      <c r="J307" s="63">
        <f>Front!J7</f>
        <v>0</v>
      </c>
      <c r="K307" s="63">
        <f>Front!K7</f>
        <v>0</v>
      </c>
      <c r="L307" s="63">
        <f>Front!L7</f>
        <v>0</v>
      </c>
      <c r="M307" s="63">
        <f>Front!M7</f>
        <v>0</v>
      </c>
    </row>
    <row r="308" spans="1:13" x14ac:dyDescent="0.2">
      <c r="A308" s="61" t="s">
        <v>12</v>
      </c>
      <c r="B308" s="63">
        <f>Front!B8</f>
        <v>0</v>
      </c>
      <c r="C308" s="63">
        <f>Front!C8</f>
        <v>0</v>
      </c>
      <c r="D308" s="63">
        <f>Front!D8</f>
        <v>0</v>
      </c>
      <c r="E308" s="63">
        <f>Front!E8</f>
        <v>0</v>
      </c>
      <c r="F308" s="63">
        <f>Front!F8</f>
        <v>0</v>
      </c>
      <c r="G308" s="63">
        <f>Front!G8</f>
        <v>0</v>
      </c>
      <c r="H308" s="63">
        <f>Front!H8</f>
        <v>0</v>
      </c>
      <c r="I308" s="63">
        <f>Front!I8</f>
        <v>0</v>
      </c>
      <c r="J308" s="63">
        <f>Front!J8</f>
        <v>0</v>
      </c>
      <c r="K308" s="63">
        <f>Front!K8</f>
        <v>0</v>
      </c>
      <c r="L308" s="63">
        <f>Front!L8</f>
        <v>0</v>
      </c>
      <c r="M308" s="63">
        <f>Front!M8</f>
        <v>0</v>
      </c>
    </row>
    <row r="309" spans="1:13" x14ac:dyDescent="0.2">
      <c r="A309" s="61" t="s">
        <v>11</v>
      </c>
      <c r="B309" s="63">
        <f>Front!B9</f>
        <v>0</v>
      </c>
      <c r="C309" s="63">
        <f>Front!C9</f>
        <v>0</v>
      </c>
      <c r="D309" s="63">
        <f>Front!D9</f>
        <v>0</v>
      </c>
      <c r="E309" s="63">
        <f>Front!E9</f>
        <v>0</v>
      </c>
      <c r="F309" s="63">
        <f>Front!F9</f>
        <v>0</v>
      </c>
      <c r="G309" s="63">
        <f>Front!G9</f>
        <v>0</v>
      </c>
      <c r="H309" s="63">
        <f>Front!H9</f>
        <v>0</v>
      </c>
      <c r="I309" s="63">
        <f>Front!I9</f>
        <v>0</v>
      </c>
      <c r="J309" s="63">
        <f>Front!J9</f>
        <v>0</v>
      </c>
      <c r="K309" s="63">
        <f>Front!K9</f>
        <v>0</v>
      </c>
      <c r="L309" s="63">
        <f>Front!L9</f>
        <v>0</v>
      </c>
      <c r="M309" s="63">
        <f>Front!M9</f>
        <v>0</v>
      </c>
    </row>
    <row r="310" spans="1:13" x14ac:dyDescent="0.2">
      <c r="A310" s="61" t="s">
        <v>523</v>
      </c>
      <c r="B310" s="63">
        <f>Front!B10</f>
        <v>0</v>
      </c>
      <c r="C310" s="63">
        <f>Front!C10</f>
        <v>0</v>
      </c>
      <c r="D310" s="63">
        <f>Front!D10</f>
        <v>0</v>
      </c>
      <c r="E310" s="63">
        <f>Front!E10</f>
        <v>0</v>
      </c>
      <c r="F310" s="63">
        <f>Front!F10</f>
        <v>0</v>
      </c>
      <c r="G310" s="63">
        <f>Front!G10</f>
        <v>0</v>
      </c>
      <c r="H310" s="63">
        <f>Front!H10</f>
        <v>0</v>
      </c>
      <c r="I310" s="63">
        <f>Front!I10</f>
        <v>0</v>
      </c>
      <c r="J310" s="63">
        <f>Front!J10</f>
        <v>0</v>
      </c>
      <c r="K310" s="63">
        <f>Front!K10</f>
        <v>0</v>
      </c>
      <c r="L310" s="63">
        <f>Front!L10</f>
        <v>0</v>
      </c>
      <c r="M310" s="63">
        <f>Front!M10</f>
        <v>0</v>
      </c>
    </row>
    <row r="311" spans="1:13" x14ac:dyDescent="0.2">
      <c r="A311" s="61" t="s">
        <v>10</v>
      </c>
      <c r="B311" s="63">
        <f>Front!B11</f>
        <v>0</v>
      </c>
      <c r="C311" s="63">
        <f>Front!C11</f>
        <v>0</v>
      </c>
      <c r="D311" s="63">
        <f>Front!D11</f>
        <v>0</v>
      </c>
      <c r="E311" s="63">
        <f>Front!E11</f>
        <v>0</v>
      </c>
      <c r="F311" s="63">
        <f>Front!F11</f>
        <v>0</v>
      </c>
      <c r="G311" s="63">
        <f>Front!G11</f>
        <v>0</v>
      </c>
      <c r="H311" s="63">
        <f>Front!H11</f>
        <v>0</v>
      </c>
      <c r="I311" s="63">
        <f>Front!I11</f>
        <v>0</v>
      </c>
      <c r="J311" s="63">
        <f>Front!J11</f>
        <v>0</v>
      </c>
      <c r="K311" s="63">
        <f>Front!K11</f>
        <v>0</v>
      </c>
      <c r="L311" s="63">
        <f>Front!L11</f>
        <v>0</v>
      </c>
      <c r="M311" s="63">
        <f>Front!M11</f>
        <v>0</v>
      </c>
    </row>
    <row r="312" spans="1:13" x14ac:dyDescent="0.2">
      <c r="A312" s="61" t="s">
        <v>4</v>
      </c>
      <c r="B312" s="63">
        <f>Front!B12</f>
        <v>0</v>
      </c>
      <c r="C312" s="63">
        <f>Front!C12</f>
        <v>0</v>
      </c>
      <c r="D312" s="63">
        <f>Front!D12</f>
        <v>0</v>
      </c>
      <c r="E312" s="63">
        <f>Front!E12</f>
        <v>0</v>
      </c>
      <c r="F312" s="63">
        <f>Front!F12</f>
        <v>0</v>
      </c>
      <c r="G312" s="63">
        <f>Front!G12</f>
        <v>0</v>
      </c>
      <c r="H312" s="63">
        <f>Front!H12</f>
        <v>0</v>
      </c>
      <c r="I312" s="63">
        <f>Front!I12</f>
        <v>0</v>
      </c>
      <c r="J312" s="63">
        <f>Front!J12</f>
        <v>0</v>
      </c>
      <c r="K312" s="63">
        <f>Front!K12</f>
        <v>0</v>
      </c>
      <c r="L312" s="63">
        <f>Front!L12</f>
        <v>0</v>
      </c>
      <c r="M312" s="63">
        <f>Front!M12</f>
        <v>0</v>
      </c>
    </row>
    <row r="313" spans="1:13" x14ac:dyDescent="0.2">
      <c r="A313" s="61" t="s">
        <v>5</v>
      </c>
      <c r="B313" s="63">
        <f>Front!B13</f>
        <v>0</v>
      </c>
      <c r="C313" s="63">
        <f>Front!C13</f>
        <v>0</v>
      </c>
      <c r="D313" s="63">
        <f>Front!D13</f>
        <v>0</v>
      </c>
      <c r="E313" s="63">
        <f>Front!E13</f>
        <v>0</v>
      </c>
      <c r="F313" s="63">
        <f>Front!F13</f>
        <v>0</v>
      </c>
      <c r="G313" s="63">
        <f>Front!G13</f>
        <v>0</v>
      </c>
      <c r="H313" s="63">
        <f>Front!H13</f>
        <v>0</v>
      </c>
      <c r="I313" s="63">
        <f>Front!I13</f>
        <v>0</v>
      </c>
      <c r="J313" s="63">
        <f>Front!J13</f>
        <v>0</v>
      </c>
      <c r="K313" s="63">
        <f>Front!K13</f>
        <v>0</v>
      </c>
      <c r="L313" s="63">
        <f>Front!L13</f>
        <v>0</v>
      </c>
      <c r="M313" s="63">
        <f>Front!M13</f>
        <v>0</v>
      </c>
    </row>
    <row r="314" spans="1:13" x14ac:dyDescent="0.2">
      <c r="A314" s="61" t="s">
        <v>6</v>
      </c>
      <c r="B314" s="63">
        <f>Front!B14</f>
        <v>0</v>
      </c>
      <c r="C314" s="63">
        <f>Front!C14</f>
        <v>0</v>
      </c>
      <c r="D314" s="63">
        <f>Front!D14</f>
        <v>0</v>
      </c>
      <c r="E314" s="63">
        <f>Front!E14</f>
        <v>0</v>
      </c>
      <c r="F314" s="63">
        <f>Front!F14</f>
        <v>0</v>
      </c>
      <c r="G314" s="63">
        <f>Front!G14</f>
        <v>0</v>
      </c>
      <c r="H314" s="63">
        <f>Front!H14</f>
        <v>0</v>
      </c>
      <c r="I314" s="63">
        <f>Front!I14</f>
        <v>0</v>
      </c>
      <c r="J314" s="63">
        <f>Front!J14</f>
        <v>0</v>
      </c>
      <c r="K314" s="63">
        <f>Front!K14</f>
        <v>0</v>
      </c>
      <c r="L314" s="63">
        <f>Front!L14</f>
        <v>0</v>
      </c>
      <c r="M314" s="63">
        <f>Front!M14</f>
        <v>0</v>
      </c>
    </row>
    <row r="315" spans="1:13" x14ac:dyDescent="0.2">
      <c r="A315" s="61" t="s">
        <v>7</v>
      </c>
      <c r="B315" s="63">
        <f>Front!B15</f>
        <v>0</v>
      </c>
      <c r="C315" s="63">
        <f>Front!C15</f>
        <v>0</v>
      </c>
      <c r="D315" s="63">
        <f>Front!D15</f>
        <v>0</v>
      </c>
      <c r="E315" s="63">
        <f>Front!E15</f>
        <v>0</v>
      </c>
      <c r="F315" s="63">
        <f>Front!F15</f>
        <v>0</v>
      </c>
      <c r="G315" s="63">
        <f>Front!G15</f>
        <v>0</v>
      </c>
      <c r="H315" s="63">
        <f>Front!H15</f>
        <v>0</v>
      </c>
      <c r="I315" s="63">
        <f>Front!I15</f>
        <v>0</v>
      </c>
      <c r="J315" s="63">
        <f>Front!J15</f>
        <v>0</v>
      </c>
      <c r="K315" s="63">
        <f>Front!K15</f>
        <v>0</v>
      </c>
      <c r="L315" s="63">
        <f>Front!L15</f>
        <v>0</v>
      </c>
      <c r="M315" s="63">
        <f>Front!M15</f>
        <v>0</v>
      </c>
    </row>
    <row r="316" spans="1:13" x14ac:dyDescent="0.2">
      <c r="A316" s="61" t="s">
        <v>8</v>
      </c>
      <c r="B316" s="63">
        <f>Front!B16</f>
        <v>0</v>
      </c>
      <c r="C316" s="63">
        <f>Front!C16</f>
        <v>0</v>
      </c>
      <c r="D316" s="63">
        <f>Front!D16</f>
        <v>0</v>
      </c>
      <c r="E316" s="63">
        <f>Front!E16</f>
        <v>0</v>
      </c>
      <c r="F316" s="63">
        <f>Front!F16</f>
        <v>0</v>
      </c>
      <c r="G316" s="63">
        <f>Front!G16</f>
        <v>0</v>
      </c>
      <c r="H316" s="63">
        <f>Front!H16</f>
        <v>0</v>
      </c>
      <c r="I316" s="63">
        <f>Front!I16</f>
        <v>0</v>
      </c>
      <c r="J316" s="63">
        <f>Front!J16</f>
        <v>0</v>
      </c>
      <c r="K316" s="63">
        <f>Front!K16</f>
        <v>0</v>
      </c>
      <c r="L316" s="63">
        <f>Front!L16</f>
        <v>0</v>
      </c>
      <c r="M316" s="63">
        <f>Front!M16</f>
        <v>0</v>
      </c>
    </row>
    <row r="317" spans="1:13" x14ac:dyDescent="0.2">
      <c r="A317" s="61" t="s">
        <v>9</v>
      </c>
      <c r="B317" s="63">
        <f>Front!B17</f>
        <v>0</v>
      </c>
      <c r="C317" s="63">
        <f>Front!C17</f>
        <v>0</v>
      </c>
      <c r="D317" s="63">
        <f>Front!D17</f>
        <v>0</v>
      </c>
      <c r="E317" s="63">
        <f>Front!E17</f>
        <v>0</v>
      </c>
      <c r="F317" s="63">
        <f>Front!F17</f>
        <v>0</v>
      </c>
      <c r="G317" s="63">
        <f>Front!G17</f>
        <v>0</v>
      </c>
      <c r="H317" s="63">
        <f>Front!H17</f>
        <v>0</v>
      </c>
      <c r="I317" s="63">
        <f>Front!I17</f>
        <v>0</v>
      </c>
      <c r="J317" s="63">
        <f>Front!J17</f>
        <v>0</v>
      </c>
      <c r="K317" s="63">
        <f>Front!K17</f>
        <v>0</v>
      </c>
      <c r="L317" s="63">
        <f>Front!L17</f>
        <v>0</v>
      </c>
      <c r="M317" s="63">
        <f>Front!M17</f>
        <v>0</v>
      </c>
    </row>
  </sheetData>
  <sheetProtection password="DD16" sheet="1" objects="1" scenarios="1"/>
  <pageMargins left="0.7" right="0.7" top="0.75" bottom="0.75" header="0.3" footer="0.3"/>
  <pageSetup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AF452"/>
  <sheetViews>
    <sheetView workbookViewId="0"/>
  </sheetViews>
  <sheetFormatPr defaultRowHeight="15" x14ac:dyDescent="0.25"/>
  <cols>
    <col min="1" max="1" width="10.42578125" bestFit="1" customWidth="1"/>
  </cols>
  <sheetData>
    <row r="1" spans="1:32" ht="15.75" x14ac:dyDescent="0.25">
      <c r="A1" s="62">
        <f>'R1'!A1</f>
        <v>0</v>
      </c>
      <c r="B1" s="75" t="s">
        <v>515</v>
      </c>
      <c r="C1" s="75"/>
      <c r="D1" s="74"/>
      <c r="E1" s="74"/>
      <c r="F1" s="74"/>
      <c r="G1" s="63"/>
      <c r="H1" s="63"/>
      <c r="I1" s="63"/>
      <c r="J1" s="63"/>
      <c r="K1" s="63"/>
      <c r="L1" s="63"/>
      <c r="M1" s="63"/>
      <c r="N1" s="63"/>
      <c r="O1" s="72" t="s">
        <v>509</v>
      </c>
      <c r="P1" s="72" t="s">
        <v>511</v>
      </c>
      <c r="Q1" s="72" t="s">
        <v>510</v>
      </c>
      <c r="R1" s="72" t="s">
        <v>513</v>
      </c>
      <c r="S1" s="72" t="s">
        <v>508</v>
      </c>
      <c r="T1" s="63"/>
      <c r="U1" s="63"/>
      <c r="V1" s="63"/>
      <c r="W1" s="63"/>
      <c r="X1" s="63"/>
      <c r="Y1" s="63"/>
      <c r="Z1" s="63"/>
      <c r="AA1" s="63"/>
      <c r="AB1" s="63"/>
      <c r="AC1" s="63"/>
      <c r="AD1" s="63"/>
      <c r="AE1" s="63"/>
      <c r="AF1" s="63"/>
    </row>
    <row r="2" spans="1:32" ht="15.75" x14ac:dyDescent="0.25">
      <c r="A2" s="75" t="s">
        <v>519</v>
      </c>
      <c r="B2" s="75"/>
      <c r="C2" s="74"/>
      <c r="D2" s="74"/>
      <c r="E2" s="74"/>
      <c r="F2" s="74"/>
      <c r="G2" s="74"/>
      <c r="H2" s="74"/>
      <c r="I2" s="74"/>
      <c r="J2" s="74"/>
      <c r="K2" s="74"/>
      <c r="L2" s="74"/>
      <c r="M2" s="74"/>
      <c r="N2" s="74"/>
      <c r="O2" s="73">
        <f>Front!B20</f>
        <v>0</v>
      </c>
      <c r="P2" s="72">
        <f>Front!B18</f>
        <v>0</v>
      </c>
      <c r="Q2" s="72">
        <f t="shared" ref="Q2:Q13" si="0">ROUND(P2,2)</f>
        <v>0</v>
      </c>
      <c r="R2" s="73">
        <f t="shared" ref="R2:R13" si="1">ROUND(O2,2)</f>
        <v>0</v>
      </c>
      <c r="S2" s="72">
        <f>Front!B19</f>
        <v>1</v>
      </c>
      <c r="T2" s="63"/>
      <c r="U2" s="63"/>
      <c r="V2" s="63"/>
      <c r="W2" s="63"/>
      <c r="X2" s="63"/>
      <c r="Y2" s="63"/>
      <c r="Z2" s="63"/>
      <c r="AA2" s="63"/>
      <c r="AB2" s="63"/>
      <c r="AC2" s="63"/>
      <c r="AD2" s="63"/>
      <c r="AE2" s="63"/>
      <c r="AF2" s="63"/>
    </row>
    <row r="3" spans="1:32" ht="15.75" x14ac:dyDescent="0.25">
      <c r="A3" s="65" t="str">
        <f>CONCATENATE(A150," ",K3,"%")</f>
        <v>O&amp;M WHEELCHAIR INVENTORY TOTAL SCORE:  0%</v>
      </c>
      <c r="B3" s="63"/>
      <c r="C3" s="63"/>
      <c r="D3" s="63"/>
      <c r="E3" s="63"/>
      <c r="F3" s="63"/>
      <c r="G3" s="63"/>
      <c r="H3" s="63"/>
      <c r="I3" s="63"/>
      <c r="J3" s="66">
        <f>Front!C18</f>
        <v>0</v>
      </c>
      <c r="K3" s="66">
        <f>ROUND(J3,2)</f>
        <v>0</v>
      </c>
      <c r="L3" s="63"/>
      <c r="M3" s="63"/>
      <c r="N3" s="63"/>
      <c r="O3" s="73">
        <f>Front!C20</f>
        <v>0</v>
      </c>
      <c r="P3" s="72">
        <f>Front!C18</f>
        <v>0</v>
      </c>
      <c r="Q3" s="72">
        <f t="shared" si="0"/>
        <v>0</v>
      </c>
      <c r="R3" s="73">
        <f t="shared" si="1"/>
        <v>0</v>
      </c>
      <c r="S3" s="72">
        <f>Front!C19</f>
        <v>1</v>
      </c>
      <c r="T3" s="63"/>
      <c r="U3" s="63"/>
      <c r="V3" s="63"/>
      <c r="W3" s="63"/>
      <c r="X3" s="63"/>
      <c r="Y3" s="63"/>
      <c r="Z3" s="63"/>
      <c r="AA3" s="63"/>
      <c r="AB3" s="63"/>
      <c r="AC3" s="63"/>
      <c r="AD3" s="63"/>
      <c r="AE3" s="63"/>
      <c r="AF3" s="63"/>
    </row>
    <row r="4" spans="1:32" ht="15.75" x14ac:dyDescent="0.25">
      <c r="A4" s="67"/>
      <c r="B4" s="63"/>
      <c r="C4" s="63"/>
      <c r="D4" s="63"/>
      <c r="E4" s="63"/>
      <c r="F4" s="63"/>
      <c r="G4" s="63"/>
      <c r="H4" s="63"/>
      <c r="I4" s="63"/>
      <c r="J4" s="63"/>
      <c r="K4" s="63"/>
      <c r="L4" s="63"/>
      <c r="M4" s="63"/>
      <c r="N4" s="63"/>
      <c r="O4" s="73">
        <f>Front!D20</f>
        <v>0</v>
      </c>
      <c r="P4" s="72">
        <f>Front!D18</f>
        <v>0</v>
      </c>
      <c r="Q4" s="72">
        <f t="shared" si="0"/>
        <v>0</v>
      </c>
      <c r="R4" s="73">
        <f t="shared" si="1"/>
        <v>0</v>
      </c>
      <c r="S4" s="72">
        <f>Front!D19</f>
        <v>1</v>
      </c>
      <c r="T4" s="63"/>
      <c r="U4" s="63"/>
      <c r="V4" s="63"/>
      <c r="W4" s="63"/>
      <c r="X4" s="63"/>
      <c r="Y4" s="63"/>
      <c r="Z4" s="63"/>
      <c r="AA4" s="63"/>
      <c r="AB4" s="63"/>
      <c r="AC4" s="63"/>
      <c r="AD4" s="63"/>
      <c r="AE4" s="63"/>
      <c r="AF4" s="63"/>
    </row>
    <row r="5" spans="1:32" ht="15.75" x14ac:dyDescent="0.25">
      <c r="A5" s="65" t="str">
        <f>CONCATENATE(A151," ",H5,"%")</f>
        <v>Concepts Score: 0%</v>
      </c>
      <c r="B5" s="63"/>
      <c r="C5" s="63"/>
      <c r="D5" s="63"/>
      <c r="E5" s="63"/>
      <c r="F5" s="63"/>
      <c r="G5" s="68">
        <f>Front!C3</f>
        <v>0</v>
      </c>
      <c r="H5" s="69">
        <f>ROUND(G5,1)</f>
        <v>0</v>
      </c>
      <c r="I5" s="63" t="s">
        <v>517</v>
      </c>
      <c r="J5" s="63"/>
      <c r="K5" s="63"/>
      <c r="L5" s="63"/>
      <c r="M5" s="63"/>
      <c r="N5" s="63"/>
      <c r="O5" s="73">
        <f>Front!E20</f>
        <v>0</v>
      </c>
      <c r="P5" s="72">
        <f>Front!E18</f>
        <v>0</v>
      </c>
      <c r="Q5" s="72">
        <f t="shared" si="0"/>
        <v>0</v>
      </c>
      <c r="R5" s="73">
        <f t="shared" si="1"/>
        <v>0</v>
      </c>
      <c r="S5" s="72">
        <f>Front!E19</f>
        <v>1</v>
      </c>
      <c r="T5" s="63"/>
      <c r="U5" s="63"/>
      <c r="V5" s="63"/>
      <c r="W5" s="63"/>
      <c r="X5" s="63"/>
      <c r="Y5" s="63"/>
      <c r="Z5" s="63"/>
      <c r="AA5" s="63"/>
      <c r="AB5" s="63"/>
      <c r="AC5" s="63"/>
      <c r="AD5" s="63"/>
      <c r="AE5" s="63"/>
      <c r="AF5" s="63"/>
    </row>
    <row r="6" spans="1:32" ht="15.75" x14ac:dyDescent="0.25">
      <c r="A6" s="67" t="str">
        <f>CONCATENATE($A1," ",G152," ",N152,", ",O152,", ",P152,", ",Q152)</f>
        <v xml:space="preserve">0 did well with the skills that made up the area(s) of , , , </v>
      </c>
      <c r="B6" s="63"/>
      <c r="C6" s="63"/>
      <c r="D6" s="63"/>
      <c r="E6" s="63"/>
      <c r="F6" s="63"/>
      <c r="G6" s="63"/>
      <c r="H6" s="63"/>
      <c r="I6" s="63"/>
      <c r="J6" s="63"/>
      <c r="K6" s="63"/>
      <c r="L6" s="63"/>
      <c r="M6" s="63"/>
      <c r="N6" s="63"/>
      <c r="O6" s="73">
        <f>Front!F20</f>
        <v>0</v>
      </c>
      <c r="P6" s="73">
        <f>Front!F18</f>
        <v>0</v>
      </c>
      <c r="Q6" s="72">
        <f t="shared" si="0"/>
        <v>0</v>
      </c>
      <c r="R6" s="73">
        <f t="shared" si="1"/>
        <v>0</v>
      </c>
      <c r="S6" s="72">
        <f>Front!F19</f>
        <v>1</v>
      </c>
      <c r="T6" s="63"/>
      <c r="U6" s="63"/>
      <c r="V6" s="63"/>
      <c r="W6" s="63"/>
      <c r="X6" s="63"/>
      <c r="Y6" s="63"/>
      <c r="Z6" s="63"/>
      <c r="AA6" s="63"/>
      <c r="AB6" s="63"/>
      <c r="AC6" s="63"/>
      <c r="AD6" s="63"/>
      <c r="AE6" s="63"/>
      <c r="AF6" s="63"/>
    </row>
    <row r="7" spans="1:32" ht="15.75" x14ac:dyDescent="0.25">
      <c r="A7" s="67" t="str">
        <f>CONCATENATE($A1," ",G153," ",N153,", ",O153,", ",P153,", ",Q153)</f>
        <v xml:space="preserve">0 had room for improvement with the skills that made up the area(s) of , , , </v>
      </c>
      <c r="B7" s="63"/>
      <c r="C7" s="63"/>
      <c r="D7" s="63"/>
      <c r="E7" s="63"/>
      <c r="F7" s="63"/>
      <c r="G7" s="63"/>
      <c r="H7" s="63"/>
      <c r="I7" s="63"/>
      <c r="J7" s="63"/>
      <c r="K7" s="63"/>
      <c r="L7" s="63"/>
      <c r="M7" s="63"/>
      <c r="N7" s="63"/>
      <c r="O7" s="73">
        <f>Front!G20</f>
        <v>0</v>
      </c>
      <c r="P7" s="72">
        <f>Front!G18</f>
        <v>0</v>
      </c>
      <c r="Q7" s="72">
        <f t="shared" si="0"/>
        <v>0</v>
      </c>
      <c r="R7" s="73">
        <f t="shared" si="1"/>
        <v>0</v>
      </c>
      <c r="S7" s="72">
        <f>Front!G19</f>
        <v>1</v>
      </c>
      <c r="T7" s="63"/>
      <c r="U7" s="63"/>
      <c r="V7" s="63"/>
      <c r="W7" s="63"/>
      <c r="X7" s="63"/>
      <c r="Y7" s="63"/>
      <c r="Z7" s="63"/>
      <c r="AA7" s="63"/>
      <c r="AB7" s="63"/>
      <c r="AC7" s="63"/>
      <c r="AD7" s="63"/>
      <c r="AE7" s="63"/>
      <c r="AF7" s="63"/>
    </row>
    <row r="8" spans="1:32" ht="15.75" x14ac:dyDescent="0.25">
      <c r="A8" s="67" t="str">
        <f>CONCATENATE($A1," ",G154," ",N154,", ",O154,", ",P154,", ",Q154)</f>
        <v xml:space="preserve">0 hadn't had the opportunity to work on the skills in the area(s) of , , , </v>
      </c>
      <c r="B8" s="63"/>
      <c r="C8" s="63"/>
      <c r="D8" s="63"/>
      <c r="E8" s="63"/>
      <c r="F8" s="63"/>
      <c r="G8" s="63"/>
      <c r="H8" s="63"/>
      <c r="I8" s="63"/>
      <c r="J8" s="63"/>
      <c r="K8" s="63"/>
      <c r="L8" s="63"/>
      <c r="M8" s="63"/>
      <c r="N8" s="63"/>
      <c r="O8" s="73">
        <f>Front!H20</f>
        <v>0</v>
      </c>
      <c r="P8" s="72">
        <f>Front!H18</f>
        <v>0</v>
      </c>
      <c r="Q8" s="72">
        <f t="shared" si="0"/>
        <v>0</v>
      </c>
      <c r="R8" s="73">
        <f t="shared" si="1"/>
        <v>0</v>
      </c>
      <c r="S8" s="72">
        <f>Front!H19</f>
        <v>1</v>
      </c>
      <c r="T8" s="63"/>
      <c r="U8" s="63"/>
      <c r="V8" s="63"/>
      <c r="W8" s="63"/>
      <c r="X8" s="63"/>
      <c r="Y8" s="63"/>
      <c r="Z8" s="63"/>
      <c r="AA8" s="63"/>
      <c r="AB8" s="63"/>
      <c r="AC8" s="63"/>
      <c r="AD8" s="63"/>
      <c r="AE8" s="63"/>
      <c r="AF8" s="63"/>
    </row>
    <row r="9" spans="1:32" ht="15.75" x14ac:dyDescent="0.25">
      <c r="A9" s="67" t="str">
        <f>CONCATENATE($A1," ",G155," ",N155,", ",O155,", ",P155,", ",Q155)</f>
        <v>0 didn't need the skills in the area(s) of Vocabulary, Laterality, Parallel/Perpendicular, Time And Distance</v>
      </c>
      <c r="B9" s="63"/>
      <c r="C9" s="63"/>
      <c r="D9" s="63"/>
      <c r="E9" s="63"/>
      <c r="F9" s="63"/>
      <c r="G9" s="63"/>
      <c r="H9" s="63"/>
      <c r="I9" s="63"/>
      <c r="J9" s="63"/>
      <c r="K9" s="63"/>
      <c r="L9" s="63"/>
      <c r="M9" s="63"/>
      <c r="N9" s="63"/>
      <c r="O9" s="73">
        <f>Front!I20</f>
        <v>0</v>
      </c>
      <c r="P9" s="72">
        <f>Front!I18</f>
        <v>0</v>
      </c>
      <c r="Q9" s="72">
        <f t="shared" si="0"/>
        <v>0</v>
      </c>
      <c r="R9" s="73">
        <f t="shared" si="1"/>
        <v>0</v>
      </c>
      <c r="S9" s="72">
        <f>Front!I19</f>
        <v>1</v>
      </c>
      <c r="T9" s="63"/>
      <c r="U9" s="63"/>
      <c r="V9" s="63"/>
      <c r="W9" s="63"/>
      <c r="X9" s="63"/>
      <c r="Y9" s="63"/>
      <c r="Z9" s="63"/>
      <c r="AA9" s="63"/>
      <c r="AB9" s="63"/>
      <c r="AC9" s="63"/>
      <c r="AD9" s="63"/>
      <c r="AE9" s="63"/>
      <c r="AF9" s="63"/>
    </row>
    <row r="10" spans="1:32" ht="15.75" x14ac:dyDescent="0.25">
      <c r="A10" s="67"/>
      <c r="B10" s="63"/>
      <c r="C10" s="63"/>
      <c r="D10" s="63"/>
      <c r="E10" s="63"/>
      <c r="F10" s="63"/>
      <c r="G10" s="63"/>
      <c r="H10" s="63"/>
      <c r="I10" s="63"/>
      <c r="J10" s="63"/>
      <c r="K10" s="63"/>
      <c r="L10" s="63"/>
      <c r="M10" s="63"/>
      <c r="N10" s="63"/>
      <c r="O10" s="73">
        <f>Front!J20</f>
        <v>0</v>
      </c>
      <c r="P10" s="72">
        <f>Front!J18</f>
        <v>0</v>
      </c>
      <c r="Q10" s="72">
        <f t="shared" si="0"/>
        <v>0</v>
      </c>
      <c r="R10" s="73">
        <f t="shared" si="1"/>
        <v>0</v>
      </c>
      <c r="S10" s="72">
        <f>Front!J19</f>
        <v>1</v>
      </c>
      <c r="T10" s="63"/>
      <c r="U10" s="63"/>
      <c r="V10" s="63"/>
      <c r="W10" s="63"/>
      <c r="X10" s="63"/>
      <c r="Y10" s="63"/>
      <c r="Z10" s="63"/>
      <c r="AA10" s="63"/>
      <c r="AB10" s="63"/>
      <c r="AC10" s="63"/>
      <c r="AD10" s="63"/>
      <c r="AE10" s="63"/>
      <c r="AF10" s="63"/>
    </row>
    <row r="11" spans="1:32" ht="15.75" x14ac:dyDescent="0.25">
      <c r="A11" s="65" t="str">
        <f>CONCATENATE(A156," ",H11,"%")</f>
        <v>Movement Score: 0%</v>
      </c>
      <c r="B11" s="63"/>
      <c r="C11" s="63"/>
      <c r="D11" s="63"/>
      <c r="E11" s="63"/>
      <c r="F11" s="63"/>
      <c r="G11" s="68">
        <f>Front!C4</f>
        <v>0</v>
      </c>
      <c r="H11" s="69">
        <f>ROUND(G11,1)</f>
        <v>0</v>
      </c>
      <c r="I11" s="63"/>
      <c r="J11" s="63"/>
      <c r="K11" s="63"/>
      <c r="L11" s="63"/>
      <c r="M11" s="63"/>
      <c r="N11" s="63"/>
      <c r="O11" s="73">
        <f>Front!K20</f>
        <v>0</v>
      </c>
      <c r="P11" s="72">
        <f>Front!K18</f>
        <v>0</v>
      </c>
      <c r="Q11" s="72">
        <f t="shared" si="0"/>
        <v>0</v>
      </c>
      <c r="R11" s="73">
        <f t="shared" si="1"/>
        <v>0</v>
      </c>
      <c r="S11" s="72">
        <f>Front!K19</f>
        <v>1</v>
      </c>
      <c r="T11" s="63"/>
      <c r="U11" s="63"/>
      <c r="V11" s="63"/>
      <c r="W11" s="63"/>
      <c r="X11" s="63"/>
      <c r="Y11" s="63"/>
      <c r="Z11" s="63"/>
      <c r="AA11" s="63"/>
      <c r="AB11" s="63"/>
      <c r="AC11" s="63"/>
      <c r="AD11" s="63"/>
      <c r="AE11" s="63"/>
      <c r="AF11" s="63"/>
    </row>
    <row r="12" spans="1:32" ht="15.75" x14ac:dyDescent="0.25">
      <c r="A12" s="67" t="str">
        <f>CONCATENATE($A1," ",G157," ",N157,", ",O157,", ",P157,", ",Q157,", ",R157,", ",S157,", ",T157,", ",U157,", ",V157,", ",W157,", ",X157)</f>
        <v xml:space="preserve">0 did well with the skills that made up the area(s) of , , , , , , , , , , </v>
      </c>
      <c r="B12" s="63"/>
      <c r="C12" s="63"/>
      <c r="D12" s="63"/>
      <c r="E12" s="63"/>
      <c r="F12" s="63"/>
      <c r="G12" s="63"/>
      <c r="H12" s="63"/>
      <c r="I12" s="63"/>
      <c r="J12" s="63"/>
      <c r="K12" s="63"/>
      <c r="L12" s="63"/>
      <c r="M12" s="63"/>
      <c r="N12" s="63"/>
      <c r="O12" s="73">
        <f>Front!L20</f>
        <v>0</v>
      </c>
      <c r="P12" s="72">
        <f>Front!L18</f>
        <v>0</v>
      </c>
      <c r="Q12" s="72">
        <f t="shared" si="0"/>
        <v>0</v>
      </c>
      <c r="R12" s="73">
        <f t="shared" si="1"/>
        <v>0</v>
      </c>
      <c r="S12" s="72">
        <f>Front!L19</f>
        <v>1</v>
      </c>
      <c r="T12" s="63"/>
      <c r="U12" s="63"/>
      <c r="V12" s="63"/>
      <c r="W12" s="63"/>
      <c r="X12" s="63"/>
      <c r="Y12" s="63"/>
      <c r="Z12" s="63"/>
      <c r="AA12" s="63"/>
      <c r="AB12" s="63"/>
      <c r="AC12" s="63"/>
      <c r="AD12" s="63"/>
      <c r="AE12" s="63"/>
      <c r="AF12" s="63"/>
    </row>
    <row r="13" spans="1:32" ht="15.75" x14ac:dyDescent="0.25">
      <c r="A13" s="67" t="str">
        <f>CONCATENATE($A1," ",G158," ",N158,", ",O158,", ",P158,", ",Q158,", ",R158,", ",S158,", ",T158,", ",U158,", ",V158,", ",W158,", ",X158)</f>
        <v xml:space="preserve">0 had room for improvement with the skills that made up the area(s) of , , , , , , , , , , </v>
      </c>
      <c r="B13" s="63"/>
      <c r="C13" s="63"/>
      <c r="D13" s="63"/>
      <c r="E13" s="63"/>
      <c r="F13" s="63"/>
      <c r="G13" s="63"/>
      <c r="H13" s="63"/>
      <c r="I13" s="63"/>
      <c r="J13" s="63"/>
      <c r="K13" s="63"/>
      <c r="L13" s="63"/>
      <c r="M13" s="63"/>
      <c r="N13" s="63"/>
      <c r="O13" s="73">
        <f>Front!M20</f>
        <v>0</v>
      </c>
      <c r="P13" s="72">
        <f>Front!M18</f>
        <v>0</v>
      </c>
      <c r="Q13" s="72">
        <f t="shared" si="0"/>
        <v>0</v>
      </c>
      <c r="R13" s="73">
        <f t="shared" si="1"/>
        <v>0</v>
      </c>
      <c r="S13" s="72">
        <f>Front!M19</f>
        <v>1</v>
      </c>
      <c r="T13" s="63"/>
      <c r="U13" s="63"/>
      <c r="V13" s="63"/>
      <c r="W13" s="63"/>
      <c r="X13" s="63"/>
      <c r="Y13" s="63"/>
      <c r="Z13" s="63"/>
      <c r="AA13" s="63"/>
      <c r="AB13" s="63"/>
      <c r="AC13" s="63"/>
      <c r="AD13" s="63"/>
      <c r="AE13" s="63"/>
      <c r="AF13" s="63"/>
    </row>
    <row r="14" spans="1:32" ht="15.75" x14ac:dyDescent="0.25">
      <c r="A14" s="67" t="str">
        <f>CONCATENATE($A1," ",G159," ",N159,", ",O159,", ",P159,", ",Q159,", ",R159,", ",S159,", ",T159,", ",U159,", ",V159,", ",W159,", ",X159)</f>
        <v xml:space="preserve">0 hadn't had the opportunity to work on the skills in the area(s) of , , , , , , , , , , </v>
      </c>
      <c r="B14" s="63"/>
      <c r="C14" s="63"/>
      <c r="D14" s="63"/>
      <c r="E14" s="63"/>
      <c r="F14" s="63"/>
      <c r="G14" s="63"/>
      <c r="H14" s="63"/>
      <c r="I14" s="63"/>
      <c r="J14" s="63"/>
      <c r="K14" s="63"/>
      <c r="L14" s="63"/>
      <c r="M14" s="63"/>
      <c r="N14" s="63"/>
      <c r="O14" s="63" t="s">
        <v>516</v>
      </c>
      <c r="P14" s="63"/>
      <c r="Q14" s="63"/>
      <c r="R14" s="63"/>
      <c r="S14" s="63"/>
      <c r="T14" s="63"/>
      <c r="U14" s="63"/>
      <c r="V14" s="63"/>
      <c r="W14" s="63"/>
      <c r="X14" s="63"/>
      <c r="Y14" s="63"/>
      <c r="Z14" s="63"/>
      <c r="AA14" s="63"/>
      <c r="AB14" s="63"/>
      <c r="AC14" s="63"/>
      <c r="AD14" s="63"/>
      <c r="AE14" s="63"/>
      <c r="AF14" s="63"/>
    </row>
    <row r="15" spans="1:32" ht="15.75" x14ac:dyDescent="0.25">
      <c r="A15" s="67" t="str">
        <f>CONCATENATE($A1," ",G160," ",N160,", ",O160,", ",P160,", ",Q160,", ",R160,", ",S160,", ",T160,", ",U160,", ",V160,", ",W160,", ",X160)</f>
        <v>0 didn't need the skills in the area(s) of Wheelchair Basics, Maintaining Body Alignment While Propelling The Chair, Wheelchair Movement, Balance, Turns, Navigating Tight Spaces, Object Skills, Manual Chair Specific Skills, Scooter Specific Skills, Power Chair Specific Skills, Transferring</v>
      </c>
      <c r="B15" s="63"/>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row>
    <row r="16" spans="1:32" ht="15.75" x14ac:dyDescent="0.25">
      <c r="A16" s="67"/>
      <c r="B16" s="63"/>
      <c r="C16" s="63"/>
      <c r="D16" s="63"/>
      <c r="E16" s="63"/>
      <c r="F16" s="63"/>
      <c r="G16" s="75" t="s">
        <v>520</v>
      </c>
      <c r="H16" s="74"/>
      <c r="I16" s="74"/>
      <c r="J16" s="74"/>
      <c r="K16" s="74"/>
      <c r="L16" s="74"/>
      <c r="M16" s="74"/>
      <c r="N16" s="74"/>
      <c r="O16" s="74"/>
      <c r="P16" s="74"/>
      <c r="Q16" s="74"/>
      <c r="R16" s="74"/>
      <c r="S16" s="74"/>
      <c r="T16" s="63"/>
      <c r="U16" s="63"/>
      <c r="V16" s="63"/>
      <c r="W16" s="63"/>
      <c r="X16" s="63"/>
      <c r="Y16" s="63"/>
      <c r="Z16" s="63"/>
      <c r="AA16" s="63"/>
      <c r="AB16" s="63"/>
      <c r="AC16" s="63"/>
      <c r="AD16" s="63"/>
      <c r="AE16" s="63"/>
      <c r="AF16" s="63"/>
    </row>
    <row r="17" spans="1:32" ht="15.75" x14ac:dyDescent="0.25">
      <c r="A17" s="65" t="str">
        <f>CONCATENATE(A168," ",H17,"%")</f>
        <v>Single Room O&amp;M Score: 0%</v>
      </c>
      <c r="B17" s="63"/>
      <c r="C17" s="63"/>
      <c r="D17" s="63"/>
      <c r="E17" s="63"/>
      <c r="F17" s="63"/>
      <c r="G17" s="68">
        <f>Front!C5</f>
        <v>0</v>
      </c>
      <c r="H17" s="69">
        <f>ROUND(G17,1)</f>
        <v>0</v>
      </c>
      <c r="I17" s="63"/>
      <c r="J17" s="63"/>
      <c r="K17" s="63"/>
      <c r="L17" s="63"/>
      <c r="M17" s="63"/>
      <c r="N17" s="63"/>
      <c r="O17" s="63"/>
      <c r="P17" s="63"/>
      <c r="Q17" s="63"/>
      <c r="R17" s="63"/>
      <c r="S17" s="63"/>
      <c r="T17" s="63"/>
      <c r="U17" s="63"/>
      <c r="V17" s="63"/>
      <c r="W17" s="63"/>
      <c r="X17" s="63"/>
      <c r="Y17" s="63"/>
      <c r="Z17" s="63"/>
      <c r="AA17" s="63"/>
      <c r="AB17" s="63"/>
      <c r="AC17" s="63"/>
      <c r="AD17" s="63"/>
      <c r="AE17" s="63"/>
      <c r="AF17" s="63"/>
    </row>
    <row r="18" spans="1:32" ht="15.75" x14ac:dyDescent="0.25">
      <c r="A18" s="67" t="str">
        <f>CONCATENATE($A1," ",G169," ",N169,", ",O169,", ",P169,", ",Q169,", ",R169)</f>
        <v xml:space="preserve">0 did well with the skills that made up the area(s) of , , , , </v>
      </c>
      <c r="B18" s="63"/>
      <c r="C18" s="63"/>
      <c r="D18" s="63"/>
      <c r="E18" s="63"/>
      <c r="F18" s="63"/>
      <c r="G18" s="63"/>
      <c r="H18" s="63"/>
      <c r="I18" s="63"/>
      <c r="J18" s="63"/>
      <c r="K18" s="63"/>
      <c r="L18" s="63"/>
      <c r="M18" s="63"/>
      <c r="N18" s="63"/>
      <c r="O18" s="63"/>
      <c r="P18" s="63"/>
      <c r="Q18" s="63"/>
      <c r="R18" s="63"/>
      <c r="S18" s="63"/>
      <c r="T18" s="63"/>
      <c r="U18" s="63"/>
      <c r="V18" s="63"/>
      <c r="W18" s="63"/>
      <c r="X18" s="63"/>
      <c r="Y18" s="63"/>
      <c r="Z18" s="63"/>
      <c r="AA18" s="63"/>
      <c r="AB18" s="63"/>
      <c r="AC18" s="63"/>
      <c r="AD18" s="63"/>
      <c r="AE18" s="63"/>
      <c r="AF18" s="63"/>
    </row>
    <row r="19" spans="1:32" ht="15.75" x14ac:dyDescent="0.25">
      <c r="A19" s="67" t="str">
        <f>CONCATENATE($A1," ",G170," ",N170,", ",O170,", ",P170,", ",Q170,", ",R170)</f>
        <v xml:space="preserve">0 had room for improvement with the skills that made up the area(s) of , , , , </v>
      </c>
      <c r="B19" s="63"/>
      <c r="C19" s="63"/>
      <c r="D19" s="63"/>
      <c r="E19" s="63"/>
      <c r="F19" s="63"/>
      <c r="G19" s="63"/>
      <c r="H19" s="63"/>
      <c r="I19" s="63"/>
      <c r="J19" s="63"/>
      <c r="K19" s="63"/>
      <c r="L19" s="63"/>
      <c r="M19" s="63"/>
      <c r="N19" s="63"/>
      <c r="O19" s="63"/>
      <c r="P19" s="63"/>
      <c r="Q19" s="63"/>
      <c r="R19" s="63"/>
      <c r="S19" s="63"/>
      <c r="T19" s="63"/>
      <c r="U19" s="63"/>
      <c r="V19" s="63"/>
      <c r="W19" s="63"/>
      <c r="X19" s="63"/>
      <c r="Y19" s="63"/>
      <c r="Z19" s="63"/>
      <c r="AA19" s="63"/>
      <c r="AB19" s="63"/>
      <c r="AC19" s="63"/>
      <c r="AD19" s="63"/>
      <c r="AE19" s="63"/>
      <c r="AF19" s="63"/>
    </row>
    <row r="20" spans="1:32" ht="15.75" x14ac:dyDescent="0.25">
      <c r="A20" s="67" t="str">
        <f>CONCATENATE($A1," ",G171," ",N171,", ",O171,", ",P171,", ",Q171,", ",R171)</f>
        <v xml:space="preserve">0 hadn't had the opportunity to work on the skills in the area(s) of , , , , </v>
      </c>
      <c r="B20" s="63"/>
      <c r="C20" s="63"/>
      <c r="D20" s="63"/>
      <c r="E20" s="63"/>
      <c r="F20" s="63"/>
      <c r="G20" s="63"/>
      <c r="H20" s="63"/>
      <c r="I20" s="63"/>
      <c r="J20" s="63"/>
      <c r="K20" s="63"/>
      <c r="L20" s="63"/>
      <c r="M20" s="63"/>
      <c r="N20" s="63"/>
      <c r="O20" s="63"/>
      <c r="P20" s="63"/>
      <c r="Q20" s="63"/>
      <c r="R20" s="63"/>
      <c r="S20" s="63"/>
      <c r="T20" s="63"/>
      <c r="U20" s="63"/>
      <c r="V20" s="63"/>
      <c r="W20" s="63"/>
      <c r="X20" s="63"/>
      <c r="Y20" s="63"/>
      <c r="Z20" s="63"/>
      <c r="AA20" s="63"/>
      <c r="AB20" s="63"/>
      <c r="AC20" s="63"/>
      <c r="AD20" s="63"/>
      <c r="AE20" s="63"/>
      <c r="AF20" s="63"/>
    </row>
    <row r="21" spans="1:32" ht="15.75" x14ac:dyDescent="0.25">
      <c r="A21" s="67" t="str">
        <f>CONCATENATE($A1," ",G172," ",N172,", ",O172,", ",P172,", ",Q172,", ",R172)</f>
        <v>0 didn't need the skills in the area(s) of Familiar Rooms, Unfamiliar Rooms, Seating (Rows), Seating (Tables), Locating Dropped Objects</v>
      </c>
      <c r="B21" s="63"/>
      <c r="C21" s="63"/>
      <c r="D21" s="63"/>
      <c r="E21" s="63"/>
      <c r="F21" s="63"/>
      <c r="G21" s="63"/>
      <c r="H21" s="63"/>
      <c r="I21" s="63"/>
      <c r="J21" s="63"/>
      <c r="K21" s="63"/>
      <c r="L21" s="63"/>
      <c r="M21" s="63"/>
      <c r="N21" s="63"/>
      <c r="O21" s="63"/>
      <c r="P21" s="63"/>
      <c r="Q21" s="63"/>
      <c r="R21" s="63"/>
      <c r="S21" s="63"/>
      <c r="T21" s="63"/>
      <c r="U21" s="63"/>
      <c r="V21" s="63"/>
      <c r="W21" s="63"/>
      <c r="X21" s="63"/>
      <c r="Y21" s="63"/>
      <c r="Z21" s="63"/>
      <c r="AA21" s="63"/>
      <c r="AB21" s="63"/>
      <c r="AC21" s="63"/>
      <c r="AD21" s="63"/>
      <c r="AE21" s="63"/>
      <c r="AF21" s="63"/>
    </row>
    <row r="22" spans="1:32" ht="15.75" x14ac:dyDescent="0.25">
      <c r="A22" s="67"/>
      <c r="B22" s="63"/>
      <c r="C22" s="63"/>
      <c r="D22" s="63"/>
      <c r="E22" s="63"/>
      <c r="F22" s="63"/>
      <c r="G22" s="75" t="s">
        <v>521</v>
      </c>
      <c r="H22" s="74"/>
      <c r="I22" s="74"/>
      <c r="J22" s="74"/>
      <c r="K22" s="74"/>
      <c r="L22" s="74"/>
      <c r="M22" s="74"/>
      <c r="N22" s="74"/>
      <c r="O22" s="74"/>
      <c r="P22" s="74"/>
      <c r="Q22" s="74"/>
      <c r="R22" s="74"/>
      <c r="S22" s="74"/>
      <c r="T22" s="63"/>
      <c r="U22" s="63"/>
      <c r="V22" s="63"/>
      <c r="W22" s="63"/>
      <c r="X22" s="63"/>
      <c r="Y22" s="63"/>
      <c r="Z22" s="63"/>
      <c r="AA22" s="63"/>
      <c r="AB22" s="63"/>
      <c r="AC22" s="63"/>
      <c r="AD22" s="63"/>
      <c r="AE22" s="63"/>
      <c r="AF22" s="63"/>
    </row>
    <row r="23" spans="1:32" ht="15.75" x14ac:dyDescent="0.25">
      <c r="A23" s="65" t="str">
        <f>CONCATENATE(A174," ",H23,"%")</f>
        <v>Indoor O&amp;M Score: 0%</v>
      </c>
      <c r="B23" s="63"/>
      <c r="C23" s="63"/>
      <c r="D23" s="63"/>
      <c r="E23" s="63"/>
      <c r="F23" s="63"/>
      <c r="G23" s="68">
        <f>Front!C6</f>
        <v>0</v>
      </c>
      <c r="H23" s="69">
        <f>ROUND(G23,1)</f>
        <v>0</v>
      </c>
      <c r="I23" s="63"/>
      <c r="J23" s="63"/>
      <c r="K23" s="63"/>
      <c r="L23" s="63"/>
      <c r="M23" s="63"/>
      <c r="N23" s="63"/>
      <c r="O23" s="63"/>
      <c r="P23" s="63"/>
      <c r="Q23" s="63"/>
      <c r="R23" s="63"/>
      <c r="S23" s="63"/>
      <c r="T23" s="63"/>
      <c r="U23" s="63"/>
      <c r="V23" s="63"/>
      <c r="W23" s="63"/>
      <c r="X23" s="63"/>
      <c r="Y23" s="63"/>
      <c r="Z23" s="63"/>
      <c r="AA23" s="63"/>
      <c r="AB23" s="63"/>
      <c r="AC23" s="63"/>
      <c r="AD23" s="63"/>
      <c r="AE23" s="63"/>
      <c r="AF23" s="63"/>
    </row>
    <row r="24" spans="1:32" ht="15.75" x14ac:dyDescent="0.25">
      <c r="A24" s="67" t="str">
        <f>CONCATENATE($A1," ",G175," ",N175,", ",O175,", ",P175,", ",Q175,", ",R175,", ",S175,", ",T175,", ",U175)</f>
        <v xml:space="preserve">0 did well with the skills that made up the area(s) of , , , , , , , </v>
      </c>
      <c r="B24" s="63"/>
      <c r="C24" s="63"/>
      <c r="D24" s="63"/>
      <c r="E24" s="63"/>
      <c r="F24" s="63"/>
      <c r="G24" s="63"/>
      <c r="H24" s="63"/>
      <c r="I24" s="63"/>
      <c r="J24" s="63"/>
      <c r="K24" s="63"/>
      <c r="L24" s="63"/>
      <c r="M24" s="63"/>
      <c r="N24" s="63"/>
      <c r="O24" s="63"/>
      <c r="P24" s="63"/>
      <c r="Q24" s="63"/>
      <c r="R24" s="63"/>
      <c r="S24" s="63"/>
      <c r="T24" s="63"/>
      <c r="U24" s="63"/>
      <c r="V24" s="63"/>
      <c r="W24" s="63"/>
      <c r="X24" s="63"/>
      <c r="Y24" s="63"/>
      <c r="Z24" s="63"/>
      <c r="AA24" s="63"/>
      <c r="AB24" s="63"/>
      <c r="AC24" s="63"/>
      <c r="AD24" s="63"/>
      <c r="AE24" s="63"/>
      <c r="AF24" s="63"/>
    </row>
    <row r="25" spans="1:32" ht="15.75" x14ac:dyDescent="0.25">
      <c r="A25" s="67" t="str">
        <f>CONCATENATE($A1," ",G176," ",N176,", ",O176,", ",P176,", ",Q176,", ",R176,", ",S176,", ",T176,", ",U176)</f>
        <v xml:space="preserve">0 had room for improvement with the skills that made up the area(s) of , , , , , , , </v>
      </c>
      <c r="B25" s="63"/>
      <c r="C25" s="63"/>
      <c r="D25" s="63"/>
      <c r="E25" s="63"/>
      <c r="F25" s="63"/>
      <c r="G25" s="63"/>
      <c r="H25" s="63"/>
      <c r="I25" s="63"/>
      <c r="J25" s="63"/>
      <c r="K25" s="63"/>
      <c r="L25" s="63"/>
      <c r="M25" s="63"/>
      <c r="N25" s="63"/>
      <c r="O25" s="63"/>
      <c r="P25" s="63"/>
      <c r="Q25" s="63"/>
      <c r="R25" s="63"/>
      <c r="S25" s="63"/>
      <c r="T25" s="63"/>
      <c r="U25" s="63"/>
      <c r="V25" s="63"/>
      <c r="W25" s="63"/>
      <c r="X25" s="63"/>
      <c r="Y25" s="63"/>
      <c r="Z25" s="63"/>
      <c r="AA25" s="63"/>
      <c r="AB25" s="63"/>
      <c r="AC25" s="63"/>
      <c r="AD25" s="63"/>
      <c r="AE25" s="63"/>
      <c r="AF25" s="63"/>
    </row>
    <row r="26" spans="1:32" ht="15.75" x14ac:dyDescent="0.25">
      <c r="A26" s="67" t="str">
        <f>CONCATENATE($A1," ",G177," ",N177,", ",O177,", ",P177,", ",Q177,", ",R177,", ",S177,", ",T177,", ",U177)</f>
        <v xml:space="preserve">0 hadn't had the opportunity to work on the skills in the area(s) of , , , , , , , </v>
      </c>
      <c r="B26" s="63"/>
      <c r="C26" s="63"/>
      <c r="D26" s="63"/>
      <c r="E26" s="63"/>
      <c r="F26" s="63"/>
      <c r="G26" s="63"/>
      <c r="H26" s="63"/>
      <c r="I26" s="63"/>
      <c r="J26" s="63"/>
      <c r="K26" s="63"/>
      <c r="L26" s="63"/>
      <c r="M26" s="63"/>
      <c r="N26" s="63"/>
      <c r="O26" s="63"/>
      <c r="P26" s="63"/>
      <c r="Q26" s="63"/>
      <c r="R26" s="63"/>
      <c r="S26" s="63"/>
      <c r="T26" s="63"/>
      <c r="U26" s="63"/>
      <c r="V26" s="63"/>
      <c r="W26" s="63"/>
      <c r="X26" s="63"/>
      <c r="Y26" s="63"/>
      <c r="Z26" s="63"/>
      <c r="AA26" s="63"/>
      <c r="AB26" s="63"/>
      <c r="AC26" s="63"/>
      <c r="AD26" s="63"/>
      <c r="AE26" s="63"/>
      <c r="AF26" s="63"/>
    </row>
    <row r="27" spans="1:32" ht="15.75" x14ac:dyDescent="0.25">
      <c r="A27" s="67" t="str">
        <f>CONCATENATE($A1," ",G178," ",N178,", ",O178,", ",P178,", ",Q178,", ",R178,", ",S178,", ",T178,", ",U178)</f>
        <v>0 didn't need the skills in the area(s) of Hand Trailing, Navigating Open Spaces, Doors, Stairs (Emergency Use Only), Elevators, Moving Sidewalks, Turnstiles, Emergency Drills/Situations</v>
      </c>
      <c r="B27" s="63"/>
      <c r="C27" s="63"/>
      <c r="D27" s="63"/>
      <c r="E27" s="63"/>
      <c r="F27" s="63"/>
      <c r="G27" s="63"/>
      <c r="H27" s="63"/>
      <c r="I27" s="63"/>
      <c r="J27" s="63"/>
      <c r="K27" s="63"/>
      <c r="L27" s="63"/>
      <c r="M27" s="63"/>
      <c r="N27" s="63"/>
      <c r="O27" s="63"/>
      <c r="P27" s="63"/>
      <c r="Q27" s="63"/>
      <c r="R27" s="63"/>
      <c r="S27" s="63"/>
      <c r="T27" s="63"/>
      <c r="U27" s="63"/>
      <c r="V27" s="63"/>
      <c r="W27" s="63"/>
      <c r="X27" s="63"/>
      <c r="Y27" s="63"/>
      <c r="Z27" s="63"/>
      <c r="AA27" s="63"/>
      <c r="AB27" s="63"/>
      <c r="AC27" s="63"/>
      <c r="AD27" s="63"/>
      <c r="AE27" s="63"/>
      <c r="AF27" s="63"/>
    </row>
    <row r="28" spans="1:32" ht="15.75" x14ac:dyDescent="0.25">
      <c r="A28" s="67"/>
      <c r="B28" s="63"/>
      <c r="C28" s="63"/>
      <c r="D28" s="63"/>
      <c r="E28" s="63"/>
      <c r="F28" s="63"/>
      <c r="G28" s="75" t="s">
        <v>522</v>
      </c>
      <c r="H28" s="74"/>
      <c r="I28" s="74"/>
      <c r="J28" s="74"/>
      <c r="K28" s="74"/>
      <c r="L28" s="74"/>
      <c r="M28" s="74"/>
      <c r="N28" s="74"/>
      <c r="O28" s="74"/>
      <c r="P28" s="74"/>
      <c r="Q28" s="74"/>
      <c r="R28" s="74"/>
      <c r="S28" s="74"/>
      <c r="T28" s="63"/>
      <c r="U28" s="63"/>
      <c r="V28" s="63"/>
      <c r="W28" s="63"/>
      <c r="X28" s="63"/>
      <c r="Y28" s="63"/>
      <c r="Z28" s="63"/>
      <c r="AA28" s="63"/>
      <c r="AB28" s="63"/>
      <c r="AC28" s="63"/>
      <c r="AD28" s="63"/>
      <c r="AE28" s="63"/>
      <c r="AF28" s="63"/>
    </row>
    <row r="29" spans="1:32" ht="15.75" x14ac:dyDescent="0.25">
      <c r="A29" s="65" t="str">
        <f>CONCATENATE(A183," ",H29,"%")</f>
        <v>Self Protection Score: 0%</v>
      </c>
      <c r="B29" s="63"/>
      <c r="C29" s="63"/>
      <c r="D29" s="63"/>
      <c r="E29" s="63"/>
      <c r="F29" s="63"/>
      <c r="G29" s="68">
        <f>Front!C7</f>
        <v>0</v>
      </c>
      <c r="H29" s="69">
        <f>ROUND(G29,1)</f>
        <v>0</v>
      </c>
      <c r="I29" s="63"/>
      <c r="J29" s="63"/>
      <c r="K29" s="63"/>
      <c r="L29" s="63"/>
      <c r="M29" s="63"/>
      <c r="N29" s="63"/>
      <c r="O29" s="63"/>
      <c r="P29" s="63"/>
      <c r="Q29" s="63"/>
      <c r="R29" s="63"/>
      <c r="S29" s="63"/>
      <c r="T29" s="63"/>
      <c r="U29" s="63"/>
      <c r="V29" s="63"/>
      <c r="W29" s="63"/>
      <c r="X29" s="63"/>
      <c r="Y29" s="63"/>
      <c r="Z29" s="63"/>
      <c r="AA29" s="63"/>
      <c r="AB29" s="63"/>
      <c r="AC29" s="63"/>
      <c r="AD29" s="63"/>
      <c r="AE29" s="63"/>
      <c r="AF29" s="63"/>
    </row>
    <row r="30" spans="1:32" ht="15.75" x14ac:dyDescent="0.25">
      <c r="A30" s="67" t="str">
        <f>CONCATENATE($A1," ",G183," ",N183,", ",O183,", ",P183)</f>
        <v xml:space="preserve">0 did well with the skills that made up the area(s) of , , </v>
      </c>
      <c r="B30" s="63"/>
      <c r="C30" s="63"/>
      <c r="D30" s="63"/>
      <c r="E30" s="63"/>
      <c r="F30" s="63"/>
      <c r="G30" s="63"/>
      <c r="H30" s="63"/>
      <c r="I30" s="63"/>
      <c r="J30" s="63"/>
      <c r="K30" s="63"/>
      <c r="L30" s="63"/>
      <c r="M30" s="63"/>
      <c r="N30" s="63"/>
      <c r="O30" s="63"/>
      <c r="P30" s="63"/>
      <c r="Q30" s="63"/>
      <c r="R30" s="63"/>
      <c r="S30" s="63"/>
      <c r="T30" s="63"/>
      <c r="U30" s="63"/>
      <c r="V30" s="63"/>
      <c r="W30" s="63"/>
      <c r="X30" s="63"/>
      <c r="Y30" s="63"/>
      <c r="Z30" s="63"/>
      <c r="AA30" s="63"/>
      <c r="AB30" s="63"/>
      <c r="AC30" s="63"/>
      <c r="AD30" s="63"/>
      <c r="AE30" s="63"/>
      <c r="AF30" s="63"/>
    </row>
    <row r="31" spans="1:32" ht="15.75" x14ac:dyDescent="0.25">
      <c r="A31" s="67" t="str">
        <f>CONCATENATE($A1," ",G184," ",N184,", ",O184,", ",P184)</f>
        <v xml:space="preserve">0 had room for improvement with the skills that made up the area(s) of , , </v>
      </c>
      <c r="B31" s="63"/>
      <c r="C31" s="63"/>
      <c r="D31" s="63"/>
      <c r="E31" s="63"/>
      <c r="F31" s="63"/>
      <c r="G31" s="63"/>
      <c r="H31" s="63"/>
      <c r="I31" s="63"/>
      <c r="J31" s="63"/>
      <c r="K31" s="63"/>
      <c r="L31" s="63"/>
      <c r="M31" s="63"/>
      <c r="N31" s="63"/>
      <c r="O31" s="63"/>
      <c r="P31" s="63"/>
      <c r="Q31" s="63"/>
      <c r="R31" s="63"/>
      <c r="S31" s="63"/>
      <c r="T31" s="63"/>
      <c r="U31" s="63"/>
      <c r="V31" s="63"/>
      <c r="W31" s="63"/>
      <c r="X31" s="63"/>
      <c r="Y31" s="63"/>
      <c r="Z31" s="63"/>
      <c r="AA31" s="63"/>
      <c r="AB31" s="63"/>
      <c r="AC31" s="63"/>
      <c r="AD31" s="63"/>
      <c r="AE31" s="63"/>
      <c r="AF31" s="63"/>
    </row>
    <row r="32" spans="1:32" ht="15.75" x14ac:dyDescent="0.25">
      <c r="A32" s="67" t="str">
        <f>CONCATENATE($A1," ",G185," ",N185,", ",O185,", ",P185)</f>
        <v xml:space="preserve">0 hadn't had the opportunity to work on the skills in the area(s) of , , </v>
      </c>
      <c r="B32" s="63"/>
      <c r="C32" s="63"/>
      <c r="D32" s="63"/>
      <c r="E32" s="63"/>
      <c r="F32" s="63"/>
      <c r="G32" s="63"/>
      <c r="H32" s="63"/>
      <c r="I32" s="63"/>
      <c r="J32" s="63"/>
      <c r="K32" s="63"/>
      <c r="L32" s="63"/>
      <c r="M32" s="63"/>
      <c r="N32" s="63"/>
      <c r="O32" s="63"/>
      <c r="P32" s="63"/>
      <c r="Q32" s="63"/>
      <c r="R32" s="63"/>
      <c r="S32" s="63"/>
      <c r="T32" s="63"/>
      <c r="U32" s="63"/>
      <c r="V32" s="63"/>
      <c r="W32" s="63"/>
      <c r="X32" s="63"/>
      <c r="Y32" s="63"/>
      <c r="Z32" s="63"/>
      <c r="AA32" s="63"/>
      <c r="AB32" s="63"/>
      <c r="AC32" s="63"/>
      <c r="AD32" s="63"/>
      <c r="AE32" s="63"/>
      <c r="AF32" s="63"/>
    </row>
    <row r="33" spans="1:32" ht="15.75" x14ac:dyDescent="0.25">
      <c r="A33" s="67" t="str">
        <f>CONCATENATE($A1," ",G186," ",N186,", ",O186,", ",P186)</f>
        <v>0 didn't need the skills in the area(s) of Upper Hand Protective Technique, Lower Forearm Protective Technique, Protective Clothing</v>
      </c>
      <c r="B33" s="63"/>
      <c r="C33" s="63"/>
      <c r="D33" s="63"/>
      <c r="E33" s="63"/>
      <c r="F33" s="63"/>
      <c r="G33" s="63"/>
      <c r="H33" s="63"/>
      <c r="I33" s="63"/>
      <c r="J33" s="63"/>
      <c r="K33" s="63"/>
      <c r="L33" s="63"/>
      <c r="M33" s="63"/>
      <c r="N33" s="63"/>
      <c r="O33" s="63"/>
      <c r="P33" s="63"/>
      <c r="Q33" s="63"/>
      <c r="R33" s="63"/>
      <c r="S33" s="63"/>
      <c r="T33" s="63"/>
      <c r="U33" s="63"/>
      <c r="V33" s="63"/>
      <c r="W33" s="63"/>
      <c r="X33" s="63"/>
      <c r="Y33" s="63"/>
      <c r="Z33" s="63"/>
      <c r="AA33" s="63"/>
      <c r="AB33" s="63"/>
      <c r="AC33" s="63"/>
      <c r="AD33" s="63"/>
      <c r="AE33" s="63"/>
      <c r="AF33" s="63"/>
    </row>
    <row r="34" spans="1:32" ht="15.75" x14ac:dyDescent="0.25">
      <c r="A34" s="67"/>
      <c r="B34" s="63"/>
      <c r="C34" s="63"/>
      <c r="D34" s="63"/>
      <c r="E34" s="63"/>
      <c r="F34" s="63"/>
      <c r="G34" s="63"/>
      <c r="H34" s="63"/>
      <c r="I34" s="63"/>
      <c r="J34" s="63"/>
      <c r="K34" s="63"/>
      <c r="L34" s="63"/>
      <c r="M34" s="63"/>
      <c r="N34" s="63"/>
      <c r="O34" s="63"/>
      <c r="P34" s="63"/>
      <c r="Q34" s="63"/>
      <c r="R34" s="63"/>
      <c r="S34" s="63"/>
      <c r="T34" s="63"/>
      <c r="U34" s="63"/>
      <c r="V34" s="63"/>
      <c r="W34" s="63"/>
      <c r="X34" s="63"/>
      <c r="Y34" s="63"/>
      <c r="Z34" s="63"/>
      <c r="AA34" s="63"/>
      <c r="AB34" s="63"/>
      <c r="AC34" s="63"/>
      <c r="AD34" s="63"/>
      <c r="AE34" s="63"/>
      <c r="AF34" s="63"/>
    </row>
    <row r="35" spans="1:32" ht="15.75" x14ac:dyDescent="0.25">
      <c r="A35" s="65" t="str">
        <f>CONCATENATE(A187," ",H35,"%")</f>
        <v>Guided Travel Score: 0%</v>
      </c>
      <c r="B35" s="63"/>
      <c r="C35" s="63"/>
      <c r="D35" s="63"/>
      <c r="E35" s="63"/>
      <c r="F35" s="63"/>
      <c r="G35" s="68">
        <f>Front!C8</f>
        <v>0</v>
      </c>
      <c r="H35" s="69">
        <f>ROUND(G35,1)</f>
        <v>0</v>
      </c>
      <c r="I35" s="63"/>
      <c r="J35" s="63"/>
      <c r="K35" s="63"/>
      <c r="L35" s="63"/>
      <c r="M35" s="63"/>
      <c r="N35" s="63"/>
      <c r="O35" s="63"/>
      <c r="P35" s="63"/>
      <c r="Q35" s="63"/>
      <c r="R35" s="63"/>
      <c r="S35" s="63"/>
      <c r="T35" s="63"/>
      <c r="U35" s="63"/>
      <c r="V35" s="63"/>
      <c r="W35" s="63"/>
      <c r="X35" s="63"/>
      <c r="Y35" s="63"/>
      <c r="Z35" s="63"/>
      <c r="AA35" s="63"/>
      <c r="AB35" s="63"/>
      <c r="AC35" s="63"/>
      <c r="AD35" s="63"/>
      <c r="AE35" s="63"/>
      <c r="AF35" s="63"/>
    </row>
    <row r="36" spans="1:32" ht="15.75" x14ac:dyDescent="0.25">
      <c r="A36" s="67" t="str">
        <f>CONCATENATE($A1," ",G188," ",N188,", ",O188,", ",P188,", ",Q188)</f>
        <v xml:space="preserve">0 did well with the skills that made up the area(s) of , , , </v>
      </c>
      <c r="B36" s="63"/>
      <c r="C36" s="63"/>
      <c r="D36" s="63"/>
      <c r="E36" s="63"/>
      <c r="F36" s="63"/>
      <c r="G36" s="63"/>
      <c r="H36" s="63"/>
      <c r="I36" s="63"/>
      <c r="J36" s="63"/>
      <c r="K36" s="63"/>
      <c r="L36" s="63"/>
      <c r="M36" s="63"/>
      <c r="N36" s="63"/>
      <c r="O36" s="63"/>
      <c r="P36" s="63"/>
      <c r="Q36" s="63"/>
      <c r="R36" s="63"/>
      <c r="S36" s="63"/>
      <c r="T36" s="63"/>
      <c r="U36" s="63"/>
      <c r="V36" s="63"/>
      <c r="W36" s="63"/>
      <c r="X36" s="63"/>
      <c r="Y36" s="63"/>
      <c r="Z36" s="63"/>
      <c r="AA36" s="63"/>
      <c r="AB36" s="63"/>
      <c r="AC36" s="63"/>
      <c r="AD36" s="63"/>
      <c r="AE36" s="63"/>
      <c r="AF36" s="63"/>
    </row>
    <row r="37" spans="1:32" ht="15.75" x14ac:dyDescent="0.25">
      <c r="A37" s="67" t="str">
        <f>CONCATENATE($A1," ",G189," ",N189,", ",O189,", ",P189,", ",Q189)</f>
        <v xml:space="preserve">0 had room for improvement with the skills that made up the area(s) of , , , </v>
      </c>
      <c r="B37" s="63"/>
      <c r="C37" s="63"/>
      <c r="D37" s="63"/>
      <c r="E37" s="63"/>
      <c r="F37" s="63"/>
      <c r="G37" s="63"/>
      <c r="H37" s="63"/>
      <c r="I37" s="63"/>
      <c r="J37" s="63"/>
      <c r="K37" s="63"/>
      <c r="L37" s="63"/>
      <c r="M37" s="63"/>
      <c r="N37" s="63"/>
      <c r="O37" s="63"/>
      <c r="P37" s="63"/>
      <c r="Q37" s="63"/>
      <c r="R37" s="63"/>
      <c r="S37" s="63"/>
      <c r="T37" s="63"/>
      <c r="U37" s="63"/>
      <c r="V37" s="63"/>
      <c r="W37" s="63"/>
      <c r="X37" s="63"/>
      <c r="Y37" s="63"/>
      <c r="Z37" s="63"/>
      <c r="AA37" s="63"/>
      <c r="AB37" s="63"/>
      <c r="AC37" s="63"/>
      <c r="AD37" s="63"/>
      <c r="AE37" s="63"/>
      <c r="AF37" s="63"/>
    </row>
    <row r="38" spans="1:32" ht="15.75" x14ac:dyDescent="0.25">
      <c r="A38" s="67" t="str">
        <f>CONCATENATE($A1," ",G190," ",N190,", ",O190,", ",P190,", ",Q190)</f>
        <v xml:space="preserve">0 hadn't had the opportunity to work on the skills in the area(s) of , , , </v>
      </c>
      <c r="B38" s="63"/>
      <c r="C38" s="63"/>
      <c r="D38" s="63"/>
      <c r="E38" s="63"/>
      <c r="F38" s="63"/>
      <c r="G38" s="63"/>
      <c r="H38" s="63"/>
      <c r="I38" s="63"/>
      <c r="J38" s="63"/>
      <c r="K38" s="63"/>
      <c r="L38" s="63"/>
      <c r="M38" s="63"/>
      <c r="N38" s="63"/>
      <c r="O38" s="63"/>
      <c r="P38" s="63"/>
      <c r="Q38" s="63"/>
      <c r="R38" s="63"/>
      <c r="S38" s="63"/>
      <c r="T38" s="63"/>
      <c r="U38" s="63"/>
      <c r="V38" s="63"/>
      <c r="W38" s="63"/>
      <c r="X38" s="63"/>
      <c r="Y38" s="63"/>
      <c r="Z38" s="63"/>
      <c r="AA38" s="63"/>
      <c r="AB38" s="63"/>
      <c r="AC38" s="63"/>
      <c r="AD38" s="63"/>
      <c r="AE38" s="63"/>
      <c r="AF38" s="63"/>
    </row>
    <row r="39" spans="1:32" ht="15.75" x14ac:dyDescent="0.25">
      <c r="A39" s="67" t="str">
        <f>CONCATENATE($A1," ",G191," ",N191,", ",O191,", ",P191,", ",Q191)</f>
        <v>0 didn't need the skills in the area(s) of Human Guide, Staying With Another (No Direct Contact), Menus, Getting Rides</v>
      </c>
      <c r="B39" s="63"/>
      <c r="C39" s="63"/>
      <c r="D39" s="63"/>
      <c r="E39" s="63"/>
      <c r="F39" s="63"/>
      <c r="G39" s="63"/>
      <c r="H39" s="63"/>
      <c r="I39" s="63"/>
      <c r="J39" s="63"/>
      <c r="K39" s="63"/>
      <c r="L39" s="63"/>
      <c r="M39" s="63"/>
      <c r="N39" s="63"/>
      <c r="O39" s="63"/>
      <c r="P39" s="63"/>
      <c r="Q39" s="63"/>
      <c r="R39" s="63"/>
      <c r="S39" s="63"/>
      <c r="T39" s="63"/>
      <c r="U39" s="63"/>
      <c r="V39" s="63"/>
      <c r="W39" s="63"/>
      <c r="X39" s="63"/>
      <c r="Y39" s="63"/>
      <c r="Z39" s="63"/>
      <c r="AA39" s="63"/>
      <c r="AB39" s="63"/>
      <c r="AC39" s="63"/>
      <c r="AD39" s="63"/>
      <c r="AE39" s="63"/>
      <c r="AF39" s="63"/>
    </row>
    <row r="40" spans="1:32" ht="15.75" x14ac:dyDescent="0.25">
      <c r="A40" s="67"/>
      <c r="B40" s="63"/>
      <c r="C40" s="63"/>
      <c r="D40" s="63"/>
      <c r="E40" s="63"/>
      <c r="F40" s="63"/>
      <c r="G40" s="63"/>
      <c r="H40" s="63"/>
      <c r="I40" s="63"/>
      <c r="J40" s="63"/>
      <c r="K40" s="63"/>
      <c r="L40" s="63"/>
      <c r="M40" s="63"/>
      <c r="N40" s="63"/>
      <c r="O40" s="63"/>
      <c r="P40" s="63"/>
      <c r="Q40" s="63"/>
      <c r="R40" s="63"/>
      <c r="S40" s="63"/>
      <c r="T40" s="63"/>
      <c r="U40" s="63"/>
      <c r="V40" s="63"/>
      <c r="W40" s="63"/>
      <c r="X40" s="63"/>
      <c r="Y40" s="63"/>
      <c r="Z40" s="63"/>
      <c r="AA40" s="63"/>
      <c r="AB40" s="63"/>
      <c r="AC40" s="63"/>
      <c r="AD40" s="63"/>
      <c r="AE40" s="63"/>
      <c r="AF40" s="63"/>
    </row>
    <row r="41" spans="1:32" ht="15.75" x14ac:dyDescent="0.25">
      <c r="A41" s="65" t="str">
        <f>CONCATENATE(A192," ",H41,"%")</f>
        <v>Cane Skills Score: 0%</v>
      </c>
      <c r="B41" s="63"/>
      <c r="C41" s="63"/>
      <c r="D41" s="63"/>
      <c r="E41" s="63"/>
      <c r="F41" s="63"/>
      <c r="G41" s="68">
        <f>Front!C9</f>
        <v>0</v>
      </c>
      <c r="H41" s="69">
        <f>ROUND(G41,1)</f>
        <v>0</v>
      </c>
      <c r="I41" s="63"/>
      <c r="J41" s="63"/>
      <c r="K41" s="63"/>
      <c r="L41" s="63"/>
      <c r="M41" s="63"/>
      <c r="N41" s="63"/>
      <c r="O41" s="63"/>
      <c r="P41" s="63"/>
      <c r="Q41" s="63"/>
      <c r="R41" s="63"/>
      <c r="S41" s="63"/>
      <c r="T41" s="63"/>
      <c r="U41" s="63"/>
      <c r="V41" s="63"/>
      <c r="W41" s="63"/>
      <c r="X41" s="63"/>
      <c r="Y41" s="63"/>
      <c r="Z41" s="63"/>
      <c r="AA41" s="63"/>
      <c r="AB41" s="63"/>
      <c r="AC41" s="63"/>
      <c r="AD41" s="63"/>
      <c r="AE41" s="63"/>
      <c r="AF41" s="63"/>
    </row>
    <row r="42" spans="1:32" ht="15.75" x14ac:dyDescent="0.25">
      <c r="A42" s="67" t="str">
        <f>CONCATENATE($A1," ",G193," ",N193,", ",O193,", ",P193,", ",Q193,", ",R193,", ",S193,", ",T193,", ",U193,", ",V193)</f>
        <v xml:space="preserve">0 did well with the skills that made up the area(s) of , , , , , , , , </v>
      </c>
      <c r="B42" s="63"/>
      <c r="C42" s="63"/>
      <c r="D42" s="63"/>
      <c r="E42" s="63"/>
      <c r="F42" s="63"/>
      <c r="G42" s="63"/>
      <c r="H42" s="63"/>
      <c r="I42" s="63"/>
      <c r="J42" s="63"/>
      <c r="K42" s="63"/>
      <c r="L42" s="63"/>
      <c r="M42" s="63"/>
      <c r="N42" s="63"/>
      <c r="O42" s="63"/>
      <c r="P42" s="63"/>
      <c r="Q42" s="63"/>
      <c r="R42" s="63"/>
      <c r="S42" s="63"/>
      <c r="T42" s="63"/>
      <c r="U42" s="63"/>
      <c r="V42" s="63"/>
      <c r="W42" s="63"/>
      <c r="X42" s="63"/>
      <c r="Y42" s="63"/>
      <c r="Z42" s="63"/>
      <c r="AA42" s="63"/>
      <c r="AB42" s="63"/>
      <c r="AC42" s="63"/>
      <c r="AD42" s="63"/>
      <c r="AE42" s="63"/>
      <c r="AF42" s="63"/>
    </row>
    <row r="43" spans="1:32" ht="15.75" x14ac:dyDescent="0.25">
      <c r="A43" s="67" t="str">
        <f>CONCATENATE($A1," ",G194," ",N194,", ",O194,", ",P194,", ",Q194,", ",R194,", ",S194,", ",T194,", ",U194,", ",V194)</f>
        <v xml:space="preserve">0 had room for improvement with the skills that made up the area(s) of , , , , , , , , </v>
      </c>
      <c r="B43" s="63"/>
      <c r="C43" s="63"/>
      <c r="D43" s="63"/>
      <c r="E43" s="63"/>
      <c r="F43" s="63"/>
      <c r="G43" s="63"/>
      <c r="H43" s="63"/>
      <c r="I43" s="63"/>
      <c r="J43" s="63"/>
      <c r="K43" s="63"/>
      <c r="L43" s="63"/>
      <c r="M43" s="63"/>
      <c r="N43" s="63"/>
      <c r="O43" s="63"/>
      <c r="P43" s="63"/>
      <c r="Q43" s="63"/>
      <c r="R43" s="63"/>
      <c r="S43" s="63"/>
      <c r="T43" s="63"/>
      <c r="U43" s="63"/>
      <c r="V43" s="63"/>
      <c r="W43" s="63"/>
      <c r="X43" s="63"/>
      <c r="Y43" s="63"/>
      <c r="Z43" s="63"/>
      <c r="AA43" s="63"/>
      <c r="AB43" s="63"/>
      <c r="AC43" s="63"/>
      <c r="AD43" s="63"/>
      <c r="AE43" s="63"/>
      <c r="AF43" s="63"/>
    </row>
    <row r="44" spans="1:32" ht="15.75" x14ac:dyDescent="0.25">
      <c r="A44" s="67" t="str">
        <f>CONCATENATE($A1," ",G195," ",N195,", ",O195,", ",P195,", ",Q195,", ",R195,", ",S195,", ",T195,", ",U195,", ",V195)</f>
        <v xml:space="preserve">0 hadn't had the opportunity to work on the skills in the area(s) of , , , , , , , , </v>
      </c>
      <c r="B44" s="63"/>
      <c r="C44" s="63"/>
      <c r="D44" s="63"/>
      <c r="E44" s="63"/>
      <c r="F44" s="63"/>
      <c r="G44" s="63"/>
      <c r="H44" s="63"/>
      <c r="I44" s="63"/>
      <c r="J44" s="63"/>
      <c r="K44" s="63"/>
      <c r="L44" s="63"/>
      <c r="M44" s="63"/>
      <c r="N44" s="63"/>
      <c r="O44" s="63"/>
      <c r="P44" s="63"/>
      <c r="Q44" s="63"/>
      <c r="R44" s="63"/>
      <c r="S44" s="63"/>
      <c r="T44" s="63"/>
      <c r="U44" s="63"/>
      <c r="V44" s="63"/>
      <c r="W44" s="63"/>
      <c r="X44" s="63"/>
      <c r="Y44" s="63"/>
      <c r="Z44" s="63"/>
      <c r="AA44" s="63"/>
      <c r="AB44" s="63"/>
      <c r="AC44" s="63"/>
      <c r="AD44" s="63"/>
      <c r="AE44" s="63"/>
      <c r="AF44" s="63"/>
    </row>
    <row r="45" spans="1:32" ht="15.75" x14ac:dyDescent="0.25">
      <c r="A45" s="67" t="str">
        <f>CONCATENATE($A1," ",G196," ",N196,", ",O196,", ",P196,", ",Q196,", ",R196,", ",S196,", ",T196,", ",U196,", ",V196)</f>
        <v>0 didn't need the skills in the area(s) of Basic Skills, Types Of Grips, Wheelchair Specific Cane Skills, Constant Contact, Diagonal/Diagonal Trail, Two Point Touch/Touch Trail, Touch And Drag, Three Point Touch, Verification Technique</v>
      </c>
      <c r="B45" s="63"/>
      <c r="C45" s="63"/>
      <c r="D45" s="63"/>
      <c r="E45" s="63"/>
      <c r="F45" s="63"/>
      <c r="G45" s="63"/>
      <c r="H45" s="63"/>
      <c r="I45" s="63"/>
      <c r="J45" s="63"/>
      <c r="K45" s="63"/>
      <c r="L45" s="63"/>
      <c r="M45" s="63"/>
      <c r="N45" s="63"/>
      <c r="O45" s="63"/>
      <c r="P45" s="63"/>
      <c r="Q45" s="63"/>
      <c r="R45" s="63"/>
      <c r="S45" s="63"/>
      <c r="T45" s="63"/>
      <c r="U45" s="63"/>
      <c r="V45" s="63"/>
      <c r="W45" s="63"/>
      <c r="X45" s="63"/>
      <c r="Y45" s="63"/>
      <c r="Z45" s="63"/>
      <c r="AA45" s="63"/>
      <c r="AB45" s="63"/>
      <c r="AC45" s="63"/>
      <c r="AD45" s="63"/>
      <c r="AE45" s="63"/>
      <c r="AF45" s="63"/>
    </row>
    <row r="46" spans="1:32" ht="15.75" x14ac:dyDescent="0.25">
      <c r="A46" s="67"/>
      <c r="B46" s="63"/>
      <c r="C46" s="63"/>
      <c r="D46" s="63"/>
      <c r="E46" s="63"/>
      <c r="F46" s="63"/>
      <c r="G46" s="63"/>
      <c r="H46" s="63"/>
      <c r="I46" s="63"/>
      <c r="J46" s="63"/>
      <c r="K46" s="63"/>
      <c r="L46" s="63"/>
      <c r="M46" s="63"/>
      <c r="N46" s="63"/>
      <c r="O46" s="63"/>
      <c r="P46" s="63"/>
      <c r="Q46" s="63"/>
      <c r="R46" s="63"/>
      <c r="S46" s="63"/>
      <c r="T46" s="63"/>
      <c r="U46" s="63"/>
      <c r="V46" s="63"/>
      <c r="W46" s="63"/>
      <c r="X46" s="63"/>
      <c r="Y46" s="63"/>
      <c r="Z46" s="63"/>
      <c r="AA46" s="63"/>
      <c r="AB46" s="63"/>
      <c r="AC46" s="63"/>
      <c r="AD46" s="63"/>
      <c r="AE46" s="63"/>
      <c r="AF46" s="63"/>
    </row>
    <row r="47" spans="1:32" ht="15.75" x14ac:dyDescent="0.25">
      <c r="A47" s="65" t="str">
        <f>CONCATENATE(A202," ",H47,"%")</f>
        <v>Sidewalk Travel Score: 0%</v>
      </c>
      <c r="B47" s="63"/>
      <c r="C47" s="63"/>
      <c r="D47" s="63"/>
      <c r="E47" s="63"/>
      <c r="F47" s="63"/>
      <c r="G47" s="66">
        <f>Front!C10</f>
        <v>0</v>
      </c>
      <c r="H47" s="69">
        <f>ROUND(G47,1)</f>
        <v>0</v>
      </c>
      <c r="I47" s="63"/>
      <c r="J47" s="63"/>
      <c r="K47" s="63"/>
      <c r="L47" s="63"/>
      <c r="M47" s="63"/>
      <c r="N47" s="63"/>
      <c r="O47" s="63"/>
      <c r="P47" s="63"/>
      <c r="Q47" s="63"/>
      <c r="R47" s="63"/>
      <c r="S47" s="63"/>
      <c r="T47" s="63"/>
      <c r="U47" s="63"/>
      <c r="V47" s="63"/>
      <c r="W47" s="63"/>
      <c r="X47" s="63"/>
      <c r="Y47" s="63"/>
      <c r="Z47" s="63"/>
      <c r="AA47" s="63"/>
      <c r="AB47" s="63"/>
      <c r="AC47" s="63"/>
      <c r="AD47" s="63"/>
      <c r="AE47" s="63"/>
      <c r="AF47" s="63"/>
    </row>
    <row r="48" spans="1:32" ht="15.75" x14ac:dyDescent="0.25">
      <c r="A48" s="67" t="str">
        <f>CONCATENATE($A1," ",G202," ",N202,", ",O202,", ",P202,", ",Q202,", ",R202)</f>
        <v xml:space="preserve">0 did well with the skills that made up the area(s) of , , , , </v>
      </c>
      <c r="B48" s="63"/>
      <c r="C48" s="63"/>
      <c r="D48" s="63"/>
      <c r="E48" s="63"/>
      <c r="F48" s="63"/>
      <c r="G48" s="63"/>
      <c r="H48" s="63"/>
      <c r="I48" s="63"/>
      <c r="J48" s="63"/>
      <c r="K48" s="63"/>
      <c r="L48" s="63"/>
      <c r="M48" s="63"/>
      <c r="N48" s="63"/>
      <c r="O48" s="63"/>
      <c r="P48" s="63"/>
      <c r="Q48" s="63"/>
      <c r="R48" s="63"/>
      <c r="S48" s="63"/>
      <c r="T48" s="63"/>
      <c r="U48" s="63"/>
      <c r="V48" s="63"/>
      <c r="W48" s="63"/>
      <c r="X48" s="63"/>
      <c r="Y48" s="63"/>
      <c r="Z48" s="63"/>
      <c r="AA48" s="63"/>
      <c r="AB48" s="63"/>
      <c r="AC48" s="63"/>
      <c r="AD48" s="63"/>
      <c r="AE48" s="63"/>
      <c r="AF48" s="63"/>
    </row>
    <row r="49" spans="1:32" ht="15.75" x14ac:dyDescent="0.25">
      <c r="A49" s="67" t="str">
        <f>CONCATENATE($A1," ",G203," ",N203,", ",O203,", ",P203,", ",Q203,", ",R203)</f>
        <v xml:space="preserve">0 had room for improvement with the skills that made up the area(s) of , , , , </v>
      </c>
      <c r="B49" s="63"/>
      <c r="C49" s="63"/>
      <c r="D49" s="63"/>
      <c r="E49" s="63"/>
      <c r="F49" s="63"/>
      <c r="G49" s="63"/>
      <c r="H49" s="63"/>
      <c r="I49" s="63"/>
      <c r="J49" s="63"/>
      <c r="K49" s="63"/>
      <c r="L49" s="63"/>
      <c r="M49" s="63"/>
      <c r="N49" s="63"/>
      <c r="O49" s="63"/>
      <c r="P49" s="63"/>
      <c r="Q49" s="63"/>
      <c r="R49" s="63"/>
      <c r="S49" s="63"/>
      <c r="T49" s="63"/>
      <c r="U49" s="63"/>
      <c r="V49" s="63"/>
      <c r="W49" s="63"/>
      <c r="X49" s="63"/>
      <c r="Y49" s="63"/>
      <c r="Z49" s="63"/>
      <c r="AA49" s="63"/>
      <c r="AB49" s="63"/>
      <c r="AC49" s="63"/>
      <c r="AD49" s="63"/>
      <c r="AE49" s="63"/>
      <c r="AF49" s="63"/>
    </row>
    <row r="50" spans="1:32" ht="15.75" x14ac:dyDescent="0.25">
      <c r="A50" s="67" t="str">
        <f>CONCATENATE($A1," ",G204," ",N204,", ",O204,", ",P204,", ",Q204,", ",R204)</f>
        <v xml:space="preserve">0 hadn't had the opportunity to work on the skills in the area(s) of , , , , </v>
      </c>
      <c r="B50" s="63"/>
      <c r="C50" s="63"/>
      <c r="D50" s="63"/>
      <c r="E50" s="63"/>
      <c r="F50" s="63"/>
      <c r="G50" s="63"/>
      <c r="H50" s="63"/>
      <c r="I50" s="63"/>
      <c r="J50" s="63"/>
      <c r="K50" s="63"/>
      <c r="L50" s="63"/>
      <c r="M50" s="63"/>
      <c r="N50" s="63"/>
      <c r="O50" s="63"/>
      <c r="P50" s="63"/>
      <c r="Q50" s="63"/>
      <c r="R50" s="63"/>
      <c r="S50" s="63"/>
      <c r="T50" s="63"/>
      <c r="U50" s="63"/>
      <c r="V50" s="63"/>
      <c r="W50" s="63"/>
      <c r="X50" s="63"/>
      <c r="Y50" s="63"/>
      <c r="Z50" s="63"/>
      <c r="AA50" s="63"/>
      <c r="AB50" s="63"/>
      <c r="AC50" s="63"/>
      <c r="AD50" s="63"/>
      <c r="AE50" s="63"/>
      <c r="AF50" s="63"/>
    </row>
    <row r="51" spans="1:32" ht="15.75" x14ac:dyDescent="0.25">
      <c r="A51" s="67" t="str">
        <f>CONCATENATE($A1," ",G205," ",N205,", ",O205,", ",P205,", ",Q205,", ",R205)</f>
        <v>0 didn't need the skills in the area(s) of Travel On Sidewalks, Travel On Irregular Sidewalks, Negotiating Curb Ramps, Negotiating Building Ramps, Correcting for Veering On Sidewalks</v>
      </c>
      <c r="B51" s="63"/>
      <c r="C51" s="63"/>
      <c r="D51" s="63"/>
      <c r="E51" s="63"/>
      <c r="F51" s="63"/>
      <c r="G51" s="63"/>
      <c r="H51" s="63"/>
      <c r="I51" s="63"/>
      <c r="J51" s="63"/>
      <c r="K51" s="63"/>
      <c r="L51" s="63"/>
      <c r="M51" s="63"/>
      <c r="N51" s="63"/>
      <c r="O51" s="63"/>
      <c r="P51" s="63"/>
      <c r="Q51" s="63"/>
      <c r="R51" s="63"/>
      <c r="S51" s="63"/>
      <c r="T51" s="63"/>
      <c r="U51" s="63"/>
      <c r="V51" s="63"/>
      <c r="W51" s="63"/>
      <c r="X51" s="63"/>
      <c r="Y51" s="63"/>
      <c r="Z51" s="63"/>
      <c r="AA51" s="63"/>
      <c r="AB51" s="63"/>
      <c r="AC51" s="63"/>
      <c r="AD51" s="63"/>
      <c r="AE51" s="63"/>
      <c r="AF51" s="63"/>
    </row>
    <row r="52" spans="1:32" ht="15.75" x14ac:dyDescent="0.25">
      <c r="A52" s="67"/>
      <c r="B52" s="63"/>
      <c r="C52" s="63"/>
      <c r="D52" s="63"/>
      <c r="E52" s="63"/>
      <c r="F52" s="63"/>
      <c r="G52" s="63"/>
      <c r="H52" s="63"/>
      <c r="I52" s="63"/>
      <c r="J52" s="63"/>
      <c r="K52" s="63"/>
      <c r="L52" s="63"/>
      <c r="M52" s="63"/>
      <c r="N52" s="63"/>
      <c r="O52" s="63"/>
      <c r="P52" s="63"/>
      <c r="Q52" s="63"/>
      <c r="R52" s="63"/>
      <c r="S52" s="63"/>
      <c r="T52" s="63"/>
      <c r="U52" s="63"/>
      <c r="V52" s="63"/>
      <c r="W52" s="63"/>
      <c r="X52" s="63"/>
      <c r="Y52" s="63"/>
      <c r="Z52" s="63"/>
      <c r="AA52" s="63"/>
      <c r="AB52" s="63"/>
      <c r="AC52" s="63"/>
      <c r="AD52" s="63"/>
      <c r="AE52" s="63"/>
      <c r="AF52" s="63"/>
    </row>
    <row r="53" spans="1:32" ht="15.75" x14ac:dyDescent="0.25">
      <c r="A53" s="65" t="str">
        <f>CONCATENATE(A208," ",H53,"%")</f>
        <v>Street Crossings Score: 0%</v>
      </c>
      <c r="B53" s="63"/>
      <c r="C53" s="63"/>
      <c r="D53" s="63"/>
      <c r="E53" s="63"/>
      <c r="F53" s="63"/>
      <c r="G53" s="66">
        <f>Front!C11</f>
        <v>0</v>
      </c>
      <c r="H53" s="69">
        <f>ROUND(G53,1)</f>
        <v>0</v>
      </c>
      <c r="I53" s="63"/>
      <c r="J53" s="63"/>
      <c r="K53" s="63"/>
      <c r="L53" s="63"/>
      <c r="M53" s="63"/>
      <c r="N53" s="63"/>
      <c r="O53" s="63"/>
      <c r="P53" s="63"/>
      <c r="Q53" s="63"/>
      <c r="R53" s="63"/>
      <c r="S53" s="63"/>
      <c r="T53" s="63"/>
      <c r="U53" s="63"/>
      <c r="V53" s="63"/>
      <c r="W53" s="63"/>
      <c r="X53" s="63"/>
      <c r="Y53" s="63"/>
      <c r="Z53" s="63"/>
      <c r="AA53" s="63"/>
      <c r="AB53" s="63"/>
      <c r="AC53" s="63"/>
      <c r="AD53" s="63"/>
      <c r="AE53" s="63"/>
      <c r="AF53" s="63"/>
    </row>
    <row r="54" spans="1:32" ht="15.75" x14ac:dyDescent="0.25">
      <c r="A54" s="67" t="str">
        <f>CONCATENATE($A1," ",G209," ",N209,", ",O209,", ",P209,", ",Q209,", ",R209,", ",S209,", ",T209,", ",U209,", ",V209,", ",W209,", ",X209,", ",Y209,", ",Z209,", ",AA209,", ",AB209,", ",AC209,", ",AD209)</f>
        <v xml:space="preserve">0 did well with the skills that made up the area(s) of , , , , , , , , , , , , , , , , </v>
      </c>
      <c r="B54" s="63"/>
      <c r="C54" s="63"/>
      <c r="D54" s="63"/>
      <c r="E54" s="63"/>
      <c r="F54" s="63"/>
      <c r="G54" s="63"/>
      <c r="H54" s="63"/>
      <c r="I54" s="63"/>
      <c r="J54" s="63"/>
      <c r="K54" s="63"/>
      <c r="L54" s="63"/>
      <c r="M54" s="63"/>
      <c r="N54" s="63"/>
      <c r="O54" s="63"/>
      <c r="P54" s="63"/>
      <c r="Q54" s="63"/>
      <c r="R54" s="63"/>
      <c r="S54" s="63"/>
      <c r="T54" s="63"/>
      <c r="U54" s="63"/>
      <c r="V54" s="63"/>
      <c r="W54" s="63"/>
      <c r="X54" s="63"/>
      <c r="Y54" s="63"/>
      <c r="Z54" s="63"/>
      <c r="AA54" s="63"/>
      <c r="AB54" s="63"/>
      <c r="AC54" s="63"/>
      <c r="AD54" s="63"/>
      <c r="AE54" s="63"/>
      <c r="AF54" s="63"/>
    </row>
    <row r="55" spans="1:32" ht="15.75" x14ac:dyDescent="0.25">
      <c r="A55" s="67" t="str">
        <f>CONCATENATE($A1," ",G210," ",N210,", ",O210,", ",P210,", ",Q210,", ",R210,", ",S210,", ",T210,", ",U210,", ",V210,", ",W210,", ",X210,", ",Y210,", ",Z210,", ",AA210,", ",AB210,", ",AC210,", ",AD210)</f>
        <v xml:space="preserve">0 had room for improvement with the skills that made up the area(s) of , , , , , , , , , , , , , , , , </v>
      </c>
      <c r="B55" s="63"/>
      <c r="C55" s="63"/>
      <c r="D55" s="63"/>
      <c r="E55" s="63"/>
      <c r="F55" s="63"/>
      <c r="G55" s="63"/>
      <c r="H55" s="63"/>
      <c r="I55" s="63"/>
      <c r="J55" s="63"/>
      <c r="K55" s="63"/>
      <c r="L55" s="63"/>
      <c r="M55" s="63"/>
      <c r="N55" s="63"/>
      <c r="O55" s="63"/>
      <c r="P55" s="63"/>
      <c r="Q55" s="63"/>
      <c r="R55" s="63"/>
      <c r="S55" s="63"/>
      <c r="T55" s="63"/>
      <c r="U55" s="63"/>
      <c r="V55" s="63"/>
      <c r="W55" s="63"/>
      <c r="X55" s="63"/>
      <c r="Y55" s="63"/>
      <c r="Z55" s="63"/>
      <c r="AA55" s="63"/>
      <c r="AB55" s="63"/>
      <c r="AC55" s="63"/>
      <c r="AD55" s="63"/>
      <c r="AE55" s="63"/>
      <c r="AF55" s="63"/>
    </row>
    <row r="56" spans="1:32" ht="15.75" x14ac:dyDescent="0.25">
      <c r="A56" s="67" t="str">
        <f>CONCATENATE($A1," ",G211," ",N211,", ",O211,", ",P211,", ",Q211,", ",R211,", ",S211,", ",T211,", ",U211,", ",V211,", ",W211,", ",X211,", ",Y211,", ",Z211,", ",AA211,", ",AB211,", ",AC211,", ",AD211)</f>
        <v xml:space="preserve">0 hadn't had the opportunity to work on the skills in the area(s) of , , , , , , , , , , , , , , , , </v>
      </c>
      <c r="B56" s="63"/>
      <c r="C56" s="63"/>
      <c r="D56" s="63"/>
      <c r="E56" s="63"/>
      <c r="F56" s="63"/>
      <c r="G56" s="63"/>
      <c r="H56" s="63"/>
      <c r="I56" s="63"/>
      <c r="J56" s="63"/>
      <c r="K56" s="63"/>
      <c r="L56" s="63"/>
      <c r="M56" s="63"/>
      <c r="N56" s="63"/>
      <c r="O56" s="63"/>
      <c r="P56" s="63"/>
      <c r="Q56" s="63"/>
      <c r="R56" s="63"/>
      <c r="S56" s="63"/>
      <c r="T56" s="63"/>
      <c r="U56" s="63"/>
      <c r="V56" s="63"/>
      <c r="W56" s="63"/>
      <c r="X56" s="63"/>
      <c r="Y56" s="63"/>
      <c r="Z56" s="63"/>
      <c r="AA56" s="63"/>
      <c r="AB56" s="63"/>
      <c r="AC56" s="63"/>
      <c r="AD56" s="63"/>
      <c r="AE56" s="63"/>
      <c r="AF56" s="63"/>
    </row>
    <row r="57" spans="1:32" ht="15.75" x14ac:dyDescent="0.25">
      <c r="A57" s="67" t="str">
        <f>CONCATENATE($A1," ",G212," ",N212,", ",O212,", ",P212,", ",Q212,", ",R212,", ",S212,", ",T212,", ",U212,", ",V212,", ",W212,", ",X212,", ",Y212,", ",Z212,", ",AA212,", ",AB212,", ",AC212,", ",AD212)</f>
        <v xml:space="preserve">0 didn't need the skills in the area(s) of Anticipating Street Crossings, Wheelchair Specific Street Crossing Skills, Maintaining Line Of Travel &amp; Body Alignment, Re-establishing Body Alignment, Analyzing Intersections, Plus Intersections, T Intersections, Y Intersections, Roundabouts, Significantly Offset Intersections, Atypical Intersections, Newly Developed Intersections, Channelized Right Turn Lanes, Veering, Understanding Drivers’ Perspectives, Pedestrian Signals, </v>
      </c>
      <c r="B57" s="63"/>
      <c r="C57" s="63"/>
      <c r="D57" s="63"/>
      <c r="E57" s="63"/>
      <c r="F57" s="63"/>
      <c r="G57" s="63"/>
      <c r="H57" s="63"/>
      <c r="I57" s="63"/>
      <c r="J57" s="63"/>
      <c r="K57" s="63"/>
      <c r="L57" s="63"/>
      <c r="M57" s="63"/>
      <c r="N57" s="63"/>
      <c r="O57" s="63"/>
      <c r="P57" s="63"/>
      <c r="Q57" s="63"/>
      <c r="R57" s="63"/>
      <c r="S57" s="63"/>
      <c r="T57" s="63"/>
      <c r="U57" s="63"/>
      <c r="V57" s="63"/>
      <c r="W57" s="63"/>
      <c r="X57" s="63"/>
      <c r="Y57" s="63"/>
      <c r="Z57" s="63"/>
      <c r="AA57" s="63"/>
      <c r="AB57" s="63"/>
      <c r="AC57" s="63"/>
      <c r="AD57" s="63"/>
      <c r="AE57" s="63"/>
      <c r="AF57" s="63"/>
    </row>
    <row r="58" spans="1:32" ht="15.75" x14ac:dyDescent="0.25">
      <c r="A58" s="67"/>
      <c r="B58" s="63"/>
      <c r="C58" s="63"/>
      <c r="D58" s="63"/>
      <c r="E58" s="63"/>
      <c r="F58" s="63"/>
      <c r="G58" s="63"/>
      <c r="H58" s="63"/>
      <c r="I58" s="63"/>
      <c r="J58" s="63"/>
      <c r="K58" s="63"/>
      <c r="L58" s="63"/>
      <c r="M58" s="63"/>
      <c r="N58" s="63"/>
      <c r="O58" s="63"/>
      <c r="P58" s="63"/>
      <c r="Q58" s="63"/>
      <c r="R58" s="63"/>
      <c r="S58" s="63"/>
      <c r="T58" s="63"/>
      <c r="U58" s="63"/>
      <c r="V58" s="63"/>
      <c r="W58" s="63"/>
      <c r="X58" s="63"/>
      <c r="Y58" s="63"/>
      <c r="Z58" s="63"/>
      <c r="AA58" s="63"/>
      <c r="AB58" s="63"/>
      <c r="AC58" s="63"/>
      <c r="AD58" s="63"/>
      <c r="AE58" s="63"/>
      <c r="AF58" s="63"/>
    </row>
    <row r="59" spans="1:32" ht="15.75" x14ac:dyDescent="0.25">
      <c r="A59" s="65" t="str">
        <f>CONCATENATE(A226," ",H59,"%")</f>
        <v>Orientation Skills and GPS Score: 0%</v>
      </c>
      <c r="B59" s="63"/>
      <c r="C59" s="63"/>
      <c r="D59" s="63"/>
      <c r="E59" s="63"/>
      <c r="F59" s="63"/>
      <c r="G59" s="66">
        <f>Front!C12</f>
        <v>0</v>
      </c>
      <c r="H59" s="69">
        <f>ROUND(G59,1)</f>
        <v>0</v>
      </c>
      <c r="I59" s="63"/>
      <c r="J59" s="63"/>
      <c r="K59" s="63"/>
      <c r="L59" s="63"/>
      <c r="M59" s="63"/>
      <c r="N59" s="63"/>
      <c r="O59" s="63"/>
      <c r="P59" s="63"/>
      <c r="Q59" s="63"/>
      <c r="R59" s="63"/>
      <c r="S59" s="63"/>
      <c r="T59" s="63"/>
      <c r="U59" s="63"/>
      <c r="V59" s="63"/>
      <c r="W59" s="63"/>
      <c r="X59" s="63"/>
      <c r="Y59" s="63"/>
      <c r="Z59" s="63"/>
      <c r="AA59" s="63"/>
      <c r="AB59" s="63"/>
      <c r="AC59" s="63"/>
      <c r="AD59" s="63"/>
      <c r="AE59" s="63"/>
      <c r="AF59" s="63"/>
    </row>
    <row r="60" spans="1:32" ht="15.75" x14ac:dyDescent="0.25">
      <c r="A60" s="67" t="str">
        <f>CONCATENATE($A1," ",G227," ",N227,", ",O227,", ",P227,", ",Q227,", ",R227,", ",S227,", ",T227,", ",U227,", ",V227,", ",W227,", ",X227)</f>
        <v xml:space="preserve">0 did well with the skills that made up the area(s) of , , , , , , , , , , </v>
      </c>
      <c r="B60" s="63"/>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row>
    <row r="61" spans="1:32" ht="15.75" x14ac:dyDescent="0.25">
      <c r="A61" s="67" t="str">
        <f>CONCATENATE($A1," ",G228," ",N228,", ",O228,", ",P228,", ",Q228,", ",R228,", ",S228,", ",T228,", ",U228,", ",V228,", ",W228,", ",X228)</f>
        <v xml:space="preserve">0 had room for improvement with the skills that made up the area(s) of , , , , , , , , , , </v>
      </c>
      <c r="B61" s="63"/>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row>
    <row r="62" spans="1:32" ht="15.75" x14ac:dyDescent="0.25">
      <c r="A62" s="67" t="str">
        <f>CONCATENATE($A1," ",G229," ",N229,", ",O229,", ",P229,", ",Q229,", ",R229,", ",S229,", ",T229,", ",U229,", ",V229,", ",W229,", ",X229)</f>
        <v xml:space="preserve">0 hadn't had the opportunity to work on the skills in the area(s) of , , , , , , , , , , </v>
      </c>
      <c r="B62" s="63"/>
      <c r="C62" s="63"/>
      <c r="D62" s="63"/>
      <c r="E62" s="63"/>
      <c r="F62" s="63"/>
      <c r="G62" s="63"/>
      <c r="H62" s="63"/>
      <c r="I62" s="63"/>
      <c r="J62" s="63"/>
      <c r="K62" s="63"/>
      <c r="L62" s="63"/>
      <c r="M62" s="63"/>
      <c r="N62" s="63"/>
      <c r="O62" s="63"/>
      <c r="P62" s="63"/>
      <c r="Q62" s="63"/>
      <c r="R62" s="63"/>
      <c r="S62" s="63"/>
      <c r="T62" s="63"/>
      <c r="U62" s="63"/>
      <c r="V62" s="63"/>
      <c r="W62" s="63"/>
      <c r="X62" s="63"/>
      <c r="Y62" s="63"/>
      <c r="Z62" s="63"/>
      <c r="AA62" s="63"/>
      <c r="AB62" s="63"/>
      <c r="AC62" s="63"/>
      <c r="AD62" s="63"/>
      <c r="AE62" s="63"/>
      <c r="AF62" s="63"/>
    </row>
    <row r="63" spans="1:32" ht="15.75" x14ac:dyDescent="0.25">
      <c r="A63" s="67" t="str">
        <f>CONCATENATE($A1," ",G230," ",N230,", ",O230,", ",P230,", ",Q230,", ",R230,", ",S230,", ",T230,", ",U230,", ",V230,", ",W230,", ",X230)</f>
        <v>0 didn't need the skills in the area(s) of Cardinality, Landmarks, Clues, Indoor Numbering Systems, Outdoor Numbering Systems, Route Creation, Grid System, Divisors And Block Numbering, Transferability, GPS, Maps</v>
      </c>
      <c r="B63" s="63"/>
      <c r="C63" s="63"/>
      <c r="D63" s="63"/>
      <c r="E63" s="63"/>
      <c r="F63" s="63"/>
      <c r="G63" s="63"/>
      <c r="H63" s="63"/>
      <c r="I63" s="63"/>
      <c r="J63" s="63"/>
      <c r="K63" s="63"/>
      <c r="L63" s="63"/>
      <c r="M63" s="63"/>
      <c r="N63" s="63"/>
      <c r="O63" s="63"/>
      <c r="P63" s="63"/>
      <c r="Q63" s="63"/>
      <c r="R63" s="63"/>
      <c r="S63" s="63"/>
      <c r="T63" s="63"/>
      <c r="U63" s="63"/>
      <c r="V63" s="63"/>
      <c r="W63" s="63"/>
      <c r="X63" s="63"/>
      <c r="Y63" s="63"/>
      <c r="Z63" s="63"/>
      <c r="AA63" s="63"/>
      <c r="AB63" s="63"/>
      <c r="AC63" s="63"/>
      <c r="AD63" s="63"/>
      <c r="AE63" s="63"/>
      <c r="AF63" s="63"/>
    </row>
    <row r="64" spans="1:32" ht="15.75" x14ac:dyDescent="0.25">
      <c r="A64" s="67"/>
      <c r="B64" s="63"/>
      <c r="C64" s="63"/>
      <c r="D64" s="63"/>
      <c r="E64" s="63"/>
      <c r="F64" s="63"/>
      <c r="G64" s="63"/>
      <c r="H64" s="63"/>
      <c r="I64" s="63"/>
      <c r="J64" s="63"/>
      <c r="K64" s="63"/>
      <c r="L64" s="63"/>
      <c r="M64" s="63"/>
      <c r="N64" s="63"/>
      <c r="O64" s="63"/>
      <c r="P64" s="63"/>
      <c r="Q64" s="63"/>
      <c r="R64" s="63"/>
      <c r="S64" s="63"/>
      <c r="T64" s="63"/>
      <c r="U64" s="63"/>
      <c r="V64" s="63"/>
      <c r="W64" s="63"/>
      <c r="X64" s="63"/>
      <c r="Y64" s="63"/>
      <c r="Z64" s="63"/>
      <c r="AA64" s="63"/>
      <c r="AB64" s="63"/>
      <c r="AC64" s="63"/>
      <c r="AD64" s="63"/>
      <c r="AE64" s="63"/>
      <c r="AF64" s="63"/>
    </row>
    <row r="65" spans="1:32" ht="15.75" x14ac:dyDescent="0.25">
      <c r="A65" s="65" t="str">
        <f>CONCATENATE(A238," ",H65,"%")</f>
        <v>Public Transportation Score: 0%</v>
      </c>
      <c r="B65" s="63"/>
      <c r="C65" s="63"/>
      <c r="D65" s="63"/>
      <c r="E65" s="63"/>
      <c r="F65" s="63"/>
      <c r="G65" s="66">
        <f>Front!C13</f>
        <v>0</v>
      </c>
      <c r="H65" s="69">
        <f>ROUND(G65,1)</f>
        <v>0</v>
      </c>
      <c r="I65" s="63"/>
      <c r="J65" s="63"/>
      <c r="K65" s="63"/>
      <c r="L65" s="63"/>
      <c r="M65" s="63"/>
      <c r="N65" s="63"/>
      <c r="O65" s="63"/>
      <c r="P65" s="63"/>
      <c r="Q65" s="63"/>
      <c r="R65" s="63"/>
      <c r="S65" s="63"/>
      <c r="T65" s="63"/>
      <c r="U65" s="63"/>
      <c r="V65" s="63"/>
      <c r="W65" s="63"/>
      <c r="X65" s="63"/>
      <c r="Y65" s="63"/>
      <c r="Z65" s="63"/>
      <c r="AA65" s="63"/>
      <c r="AB65" s="63"/>
      <c r="AC65" s="63"/>
      <c r="AD65" s="63"/>
      <c r="AE65" s="63"/>
      <c r="AF65" s="63"/>
    </row>
    <row r="66" spans="1:32" ht="15.75" x14ac:dyDescent="0.25">
      <c r="A66" s="67" t="str">
        <f>CONCATENATE($A1," ",G239," ",N239,", ",O239,", ",P239,", ",Q239,", ",R239,", ",S239,", ",T239,", ",U239)</f>
        <v xml:space="preserve">0 did well with the skills that made up the area(s) of , , , , , , , </v>
      </c>
      <c r="B66" s="63"/>
      <c r="C66" s="63"/>
      <c r="D66" s="63"/>
      <c r="E66" s="63"/>
      <c r="F66" s="63"/>
      <c r="G66" s="63"/>
      <c r="H66" s="63"/>
      <c r="I66" s="63"/>
      <c r="J66" s="63"/>
      <c r="K66" s="63"/>
      <c r="L66" s="63"/>
      <c r="M66" s="63"/>
      <c r="N66" s="63"/>
      <c r="O66" s="63"/>
      <c r="P66" s="63"/>
      <c r="Q66" s="63"/>
      <c r="R66" s="63"/>
      <c r="S66" s="63"/>
      <c r="T66" s="63"/>
      <c r="U66" s="63"/>
      <c r="V66" s="63"/>
      <c r="W66" s="63"/>
      <c r="X66" s="63"/>
      <c r="Y66" s="63"/>
      <c r="Z66" s="63"/>
      <c r="AA66" s="63"/>
      <c r="AB66" s="63"/>
      <c r="AC66" s="63"/>
      <c r="AD66" s="63"/>
      <c r="AE66" s="63"/>
      <c r="AF66" s="63"/>
    </row>
    <row r="67" spans="1:32" ht="15.75" x14ac:dyDescent="0.25">
      <c r="A67" s="67" t="str">
        <f>CONCATENATE($A1," ",G240," ",N240,", ",O240,", ",P240,", ",Q240,", ",R240,", ",S240,", ",T240,", ",U240)</f>
        <v xml:space="preserve">0 had room for improvement with the skills that made up the area(s) of , , , , , , , </v>
      </c>
      <c r="B67" s="63"/>
      <c r="C67" s="63"/>
      <c r="D67" s="63"/>
      <c r="E67" s="63"/>
      <c r="F67" s="63"/>
      <c r="G67" s="63"/>
      <c r="H67" s="63"/>
      <c r="I67" s="63"/>
      <c r="J67" s="63"/>
      <c r="K67" s="63"/>
      <c r="L67" s="63"/>
      <c r="M67" s="63"/>
      <c r="N67" s="63"/>
      <c r="O67" s="63"/>
      <c r="P67" s="63"/>
      <c r="Q67" s="63"/>
      <c r="R67" s="63"/>
      <c r="S67" s="63"/>
      <c r="T67" s="63"/>
      <c r="U67" s="63"/>
      <c r="V67" s="63"/>
      <c r="W67" s="63"/>
      <c r="X67" s="63"/>
      <c r="Y67" s="63"/>
      <c r="Z67" s="63"/>
      <c r="AA67" s="63"/>
      <c r="AB67" s="63"/>
      <c r="AC67" s="63"/>
      <c r="AD67" s="63"/>
      <c r="AE67" s="63"/>
      <c r="AF67" s="63"/>
    </row>
    <row r="68" spans="1:32" ht="15.75" x14ac:dyDescent="0.25">
      <c r="A68" s="67" t="str">
        <f>CONCATENATE($A1," ",G241," ",N241,", ",O241,", ",P241,", ",Q241,", ",R241,", ",S241,", ",T241,", ",U241)</f>
        <v xml:space="preserve">0 hadn't had the opportunity to work on the skills in the area(s) of , , , , , , , </v>
      </c>
      <c r="B68" s="63"/>
      <c r="C68" s="63"/>
      <c r="D68" s="63"/>
      <c r="E68" s="63"/>
      <c r="F68" s="63"/>
      <c r="G68" s="63"/>
      <c r="H68" s="63"/>
      <c r="I68" s="63"/>
      <c r="J68" s="63"/>
      <c r="K68" s="63"/>
      <c r="L68" s="63"/>
      <c r="M68" s="63"/>
      <c r="N68" s="63"/>
      <c r="O68" s="63"/>
      <c r="P68" s="63"/>
      <c r="Q68" s="63"/>
      <c r="R68" s="63"/>
      <c r="S68" s="63"/>
      <c r="T68" s="63"/>
      <c r="U68" s="63"/>
      <c r="V68" s="63"/>
      <c r="W68" s="63"/>
      <c r="X68" s="63"/>
      <c r="Y68" s="63"/>
      <c r="Z68" s="63"/>
      <c r="AA68" s="63"/>
      <c r="AB68" s="63"/>
      <c r="AC68" s="63"/>
      <c r="AD68" s="63"/>
      <c r="AE68" s="63"/>
      <c r="AF68" s="63"/>
    </row>
    <row r="69" spans="1:32" ht="15.75" x14ac:dyDescent="0.25">
      <c r="A69" s="67" t="str">
        <f>CONCATENATE($A1," ",G242," ",N242,", ",O242,", ",P242,", ",Q242,", ",R242,", ",S242,", ",T242,", ",U242)</f>
        <v>0 didn't need the skills in the area(s) of Identifying Common Public Transportation Options, Lifts (vehicle, stage/porch), Intra-City Bus Travel, Inter-City Bus Travel, Taxi/Ride Service, Para Transit, Air Travel, Subway/Light Rail</v>
      </c>
      <c r="B69" s="63"/>
      <c r="C69" s="63"/>
      <c r="D69" s="63"/>
      <c r="E69" s="63"/>
      <c r="F69" s="63"/>
      <c r="G69" s="63"/>
      <c r="H69" s="63"/>
      <c r="I69" s="63"/>
      <c r="J69" s="63"/>
      <c r="K69" s="63"/>
      <c r="L69" s="63"/>
      <c r="M69" s="63"/>
      <c r="N69" s="63"/>
      <c r="O69" s="63"/>
      <c r="P69" s="63"/>
      <c r="Q69" s="63"/>
      <c r="R69" s="63"/>
      <c r="S69" s="63"/>
      <c r="T69" s="63"/>
      <c r="U69" s="63"/>
      <c r="V69" s="63"/>
      <c r="W69" s="63"/>
      <c r="X69" s="63"/>
      <c r="Y69" s="63"/>
      <c r="Z69" s="63"/>
      <c r="AA69" s="63"/>
      <c r="AB69" s="63"/>
      <c r="AC69" s="63"/>
      <c r="AD69" s="63"/>
      <c r="AE69" s="63"/>
      <c r="AF69" s="63"/>
    </row>
    <row r="70" spans="1:32" ht="15.75" x14ac:dyDescent="0.25">
      <c r="A70" s="67"/>
      <c r="B70" s="63"/>
      <c r="C70" s="63"/>
      <c r="D70" s="63"/>
      <c r="E70" s="63"/>
      <c r="F70" s="63"/>
      <c r="G70" s="63"/>
      <c r="H70" s="63"/>
      <c r="I70" s="63"/>
      <c r="J70" s="63"/>
      <c r="K70" s="63"/>
      <c r="L70" s="63"/>
      <c r="M70" s="63"/>
      <c r="N70" s="63"/>
      <c r="O70" s="63"/>
      <c r="P70" s="63"/>
      <c r="Q70" s="63"/>
      <c r="R70" s="63"/>
      <c r="S70" s="63"/>
      <c r="T70" s="63"/>
      <c r="U70" s="63"/>
      <c r="V70" s="63"/>
      <c r="W70" s="63"/>
      <c r="X70" s="63"/>
      <c r="Y70" s="63"/>
      <c r="Z70" s="63"/>
      <c r="AA70" s="63"/>
      <c r="AB70" s="63"/>
      <c r="AC70" s="63"/>
      <c r="AD70" s="63"/>
      <c r="AE70" s="63"/>
      <c r="AF70" s="63"/>
    </row>
    <row r="71" spans="1:32" ht="15.75" x14ac:dyDescent="0.25">
      <c r="A71" s="65" t="str">
        <f>CONCATENATE(A247," ",H71,"%")</f>
        <v>Atypical O&amp;M Score: 0%</v>
      </c>
      <c r="B71" s="63"/>
      <c r="C71" s="63"/>
      <c r="D71" s="63"/>
      <c r="E71" s="63"/>
      <c r="F71" s="63"/>
      <c r="G71" s="66">
        <f>Front!C14</f>
        <v>0</v>
      </c>
      <c r="H71" s="69">
        <f>ROUND(G71,1)</f>
        <v>0</v>
      </c>
      <c r="I71" s="63"/>
      <c r="J71" s="63"/>
      <c r="K71" s="63"/>
      <c r="L71" s="63"/>
      <c r="M71" s="63"/>
      <c r="N71" s="63"/>
      <c r="O71" s="63"/>
      <c r="P71" s="63"/>
      <c r="Q71" s="63"/>
      <c r="R71" s="63"/>
      <c r="S71" s="63"/>
      <c r="T71" s="63"/>
      <c r="U71" s="63"/>
      <c r="V71" s="63"/>
      <c r="W71" s="63"/>
      <c r="X71" s="63"/>
      <c r="Y71" s="63"/>
      <c r="Z71" s="63"/>
      <c r="AA71" s="63"/>
      <c r="AB71" s="63"/>
      <c r="AC71" s="63"/>
      <c r="AD71" s="63"/>
      <c r="AE71" s="63"/>
      <c r="AF71" s="63"/>
    </row>
    <row r="72" spans="1:32" ht="15.75" x14ac:dyDescent="0.25">
      <c r="A72" s="67" t="str">
        <f>CONCATENATE($A1," ",G248," ",N248,", ",O248,", ",P248,", ",Q248,", ",R248)</f>
        <v xml:space="preserve">0 did well with the skills that made up the area(s) of , , , , </v>
      </c>
      <c r="B72" s="63"/>
      <c r="C72" s="63"/>
      <c r="D72" s="63"/>
      <c r="E72" s="63"/>
      <c r="F72" s="63"/>
      <c r="G72" s="63"/>
      <c r="H72" s="63"/>
      <c r="I72" s="63"/>
      <c r="J72" s="63"/>
      <c r="K72" s="63"/>
      <c r="L72" s="63"/>
      <c r="M72" s="63"/>
      <c r="N72" s="63"/>
      <c r="O72" s="63"/>
      <c r="P72" s="63"/>
      <c r="Q72" s="63"/>
      <c r="R72" s="63"/>
      <c r="S72" s="63"/>
      <c r="T72" s="63"/>
      <c r="U72" s="63"/>
      <c r="V72" s="63"/>
      <c r="W72" s="63"/>
      <c r="X72" s="63"/>
      <c r="Y72" s="63"/>
      <c r="Z72" s="63"/>
      <c r="AA72" s="63"/>
      <c r="AB72" s="63"/>
      <c r="AC72" s="63"/>
      <c r="AD72" s="63"/>
      <c r="AE72" s="63"/>
      <c r="AF72" s="63"/>
    </row>
    <row r="73" spans="1:32" ht="15.75" x14ac:dyDescent="0.25">
      <c r="A73" s="67" t="str">
        <f>CONCATENATE($A1," ",G249," ",N249,", ",O249,", ",P249,", ",Q249,", ",R249)</f>
        <v xml:space="preserve">0 had room for improvement with the skills that made up the area(s) of , , , , </v>
      </c>
      <c r="B73" s="63"/>
      <c r="C73" s="63"/>
      <c r="D73" s="63"/>
      <c r="E73" s="63"/>
      <c r="F73" s="63"/>
      <c r="G73" s="63"/>
      <c r="H73" s="63"/>
      <c r="I73" s="63"/>
      <c r="J73" s="63"/>
      <c r="K73" s="63"/>
      <c r="L73" s="63"/>
      <c r="M73" s="63"/>
      <c r="N73" s="63"/>
      <c r="O73" s="63"/>
      <c r="P73" s="63"/>
      <c r="Q73" s="63"/>
      <c r="R73" s="63"/>
      <c r="S73" s="63"/>
      <c r="T73" s="63"/>
      <c r="U73" s="63"/>
      <c r="V73" s="63"/>
      <c r="W73" s="63"/>
      <c r="X73" s="63"/>
      <c r="Y73" s="63"/>
      <c r="Z73" s="63"/>
      <c r="AA73" s="63"/>
      <c r="AB73" s="63"/>
      <c r="AC73" s="63"/>
      <c r="AD73" s="63"/>
      <c r="AE73" s="63"/>
      <c r="AF73" s="63"/>
    </row>
    <row r="74" spans="1:32" ht="15.75" x14ac:dyDescent="0.25">
      <c r="A74" s="67" t="str">
        <f>CONCATENATE($A1," ",G250," ",N250,", ",O250,", ",P250,", ",Q250,", ",R250)</f>
        <v xml:space="preserve">0 hadn't had the opportunity to work on the skills in the area(s) of , , , , </v>
      </c>
      <c r="B74" s="63"/>
      <c r="C74" s="63"/>
      <c r="D74" s="63"/>
      <c r="E74" s="63"/>
      <c r="F74" s="63"/>
      <c r="G74" s="63"/>
      <c r="H74" s="63"/>
      <c r="I74" s="63"/>
      <c r="J74" s="63"/>
      <c r="K74" s="63"/>
      <c r="L74" s="63"/>
      <c r="M74" s="63"/>
      <c r="N74" s="63"/>
      <c r="O74" s="63"/>
      <c r="P74" s="63"/>
      <c r="Q74" s="63"/>
      <c r="R74" s="63"/>
      <c r="S74" s="63"/>
      <c r="T74" s="63"/>
      <c r="U74" s="63"/>
      <c r="V74" s="63"/>
      <c r="W74" s="63"/>
      <c r="X74" s="63"/>
      <c r="Y74" s="63"/>
      <c r="Z74" s="63"/>
      <c r="AA74" s="63"/>
      <c r="AB74" s="63"/>
      <c r="AC74" s="63"/>
      <c r="AD74" s="63"/>
      <c r="AE74" s="63"/>
      <c r="AF74" s="63"/>
    </row>
    <row r="75" spans="1:32" ht="15.75" x14ac:dyDescent="0.25">
      <c r="A75" s="67" t="str">
        <f>CONCATENATE($A1," ",G251," ",N251,", ",O251,", ",P251,", ",Q251,", ",R251)</f>
        <v>0 didn't need the skills in the area(s) of Fences, Fields (Urban), Parks/Playgrounds, Outdoor Recreation, Inclement Weather</v>
      </c>
      <c r="B75" s="63"/>
      <c r="C75" s="63"/>
      <c r="D75" s="63"/>
      <c r="E75" s="63"/>
      <c r="F75" s="63"/>
      <c r="G75" s="63"/>
      <c r="H75" s="63"/>
      <c r="I75" s="63"/>
      <c r="J75" s="63"/>
      <c r="K75" s="63"/>
      <c r="L75" s="63"/>
      <c r="M75" s="63"/>
      <c r="N75" s="63"/>
      <c r="O75" s="63"/>
      <c r="P75" s="63"/>
      <c r="Q75" s="63"/>
      <c r="R75" s="63"/>
      <c r="S75" s="63"/>
      <c r="T75" s="63"/>
      <c r="U75" s="63"/>
      <c r="V75" s="63"/>
      <c r="W75" s="63"/>
      <c r="X75" s="63"/>
      <c r="Y75" s="63"/>
      <c r="Z75" s="63"/>
      <c r="AA75" s="63"/>
      <c r="AB75" s="63"/>
      <c r="AC75" s="63"/>
      <c r="AD75" s="63"/>
      <c r="AE75" s="63"/>
      <c r="AF75" s="63"/>
    </row>
    <row r="76" spans="1:32" ht="15.75" x14ac:dyDescent="0.25">
      <c r="A76" s="67"/>
      <c r="B76" s="63"/>
      <c r="C76" s="63"/>
      <c r="D76" s="63"/>
      <c r="E76" s="63"/>
      <c r="F76" s="63"/>
      <c r="G76" s="63"/>
      <c r="H76" s="63"/>
      <c r="I76" s="63"/>
      <c r="J76" s="63"/>
      <c r="K76" s="63"/>
      <c r="L76" s="63"/>
      <c r="M76" s="63"/>
      <c r="N76" s="63"/>
      <c r="O76" s="63"/>
      <c r="P76" s="63"/>
      <c r="Q76" s="63"/>
      <c r="R76" s="63"/>
      <c r="S76" s="63"/>
      <c r="T76" s="63"/>
      <c r="U76" s="63"/>
      <c r="V76" s="63"/>
      <c r="W76" s="63"/>
      <c r="X76" s="63"/>
      <c r="Y76" s="63"/>
      <c r="Z76" s="63"/>
      <c r="AA76" s="63"/>
      <c r="AB76" s="63"/>
      <c r="AC76" s="63"/>
      <c r="AD76" s="63"/>
      <c r="AE76" s="63"/>
      <c r="AF76" s="63"/>
    </row>
    <row r="77" spans="1:32" ht="15.75" x14ac:dyDescent="0.25">
      <c r="A77" s="65" t="str">
        <f>CONCATENATE(A253," ",H77,"%")</f>
        <v>Rural Travel Score: 0%</v>
      </c>
      <c r="B77" s="63"/>
      <c r="C77" s="63"/>
      <c r="D77" s="63"/>
      <c r="E77" s="63"/>
      <c r="F77" s="63"/>
      <c r="G77" s="66">
        <f>Front!C15</f>
        <v>0</v>
      </c>
      <c r="H77" s="69">
        <f>ROUND(G77,1)</f>
        <v>0</v>
      </c>
      <c r="I77" s="63"/>
      <c r="J77" s="63"/>
      <c r="K77" s="63"/>
      <c r="L77" s="63"/>
      <c r="M77" s="63"/>
      <c r="N77" s="63"/>
      <c r="O77" s="63"/>
      <c r="P77" s="63"/>
      <c r="Q77" s="63"/>
      <c r="R77" s="63"/>
      <c r="S77" s="63"/>
      <c r="T77" s="63"/>
      <c r="U77" s="63"/>
      <c r="V77" s="63"/>
      <c r="W77" s="63"/>
      <c r="X77" s="63"/>
      <c r="Y77" s="63"/>
      <c r="Z77" s="63"/>
      <c r="AA77" s="63"/>
      <c r="AB77" s="63"/>
      <c r="AC77" s="63"/>
      <c r="AD77" s="63"/>
      <c r="AE77" s="63"/>
      <c r="AF77" s="63"/>
    </row>
    <row r="78" spans="1:32" ht="15.75" x14ac:dyDescent="0.25">
      <c r="A78" s="67" t="str">
        <f>CONCATENATE($A1," ",G254," ",N254,", ",O254,", ",P254,", ",Q254,", ",R254)</f>
        <v xml:space="preserve">0 did well with the skills that made up the area(s) of , , , , </v>
      </c>
      <c r="B78" s="63"/>
      <c r="C78" s="63"/>
      <c r="D78" s="63"/>
      <c r="E78" s="63"/>
      <c r="F78" s="63"/>
      <c r="G78" s="63"/>
      <c r="H78" s="63"/>
      <c r="I78" s="63"/>
      <c r="J78" s="63"/>
      <c r="K78" s="63"/>
      <c r="L78" s="63"/>
      <c r="M78" s="63"/>
      <c r="N78" s="63"/>
      <c r="O78" s="63"/>
      <c r="P78" s="63"/>
      <c r="Q78" s="63"/>
      <c r="R78" s="63"/>
      <c r="S78" s="63"/>
      <c r="T78" s="63"/>
      <c r="U78" s="63"/>
      <c r="V78" s="63"/>
      <c r="W78" s="63"/>
      <c r="X78" s="63"/>
      <c r="Y78" s="63"/>
      <c r="Z78" s="63"/>
      <c r="AA78" s="63"/>
      <c r="AB78" s="63"/>
      <c r="AC78" s="63"/>
      <c r="AD78" s="63"/>
      <c r="AE78" s="63"/>
      <c r="AF78" s="63"/>
    </row>
    <row r="79" spans="1:32" ht="15.75" x14ac:dyDescent="0.25">
      <c r="A79" s="67" t="str">
        <f>CONCATENATE($A1," ",G255," ",N255,", ",O255,", ",P255,", ",Q255,", ",R255)</f>
        <v xml:space="preserve">0 had room for improvement with the skills that made up the area(s) of , , , , </v>
      </c>
      <c r="B79" s="63"/>
      <c r="C79" s="63"/>
      <c r="D79" s="63"/>
      <c r="E79" s="63"/>
      <c r="F79" s="63"/>
      <c r="G79" s="63"/>
      <c r="H79" s="63"/>
      <c r="I79" s="63"/>
      <c r="J79" s="63"/>
      <c r="K79" s="63"/>
      <c r="L79" s="63"/>
      <c r="M79" s="63"/>
      <c r="N79" s="63"/>
      <c r="O79" s="63"/>
      <c r="P79" s="63"/>
      <c r="Q79" s="63"/>
      <c r="R79" s="63"/>
      <c r="S79" s="63"/>
      <c r="T79" s="63"/>
      <c r="U79" s="63"/>
      <c r="V79" s="63"/>
      <c r="W79" s="63"/>
      <c r="X79" s="63"/>
      <c r="Y79" s="63"/>
      <c r="Z79" s="63"/>
      <c r="AA79" s="63"/>
      <c r="AB79" s="63"/>
      <c r="AC79" s="63"/>
      <c r="AD79" s="63"/>
      <c r="AE79" s="63"/>
      <c r="AF79" s="63"/>
    </row>
    <row r="80" spans="1:32" ht="15.75" x14ac:dyDescent="0.25">
      <c r="A80" s="67" t="str">
        <f>CONCATENATE($A1," ",G256," ",N256,", ",O256,", ",P256,", ",Q256,", ",R256)</f>
        <v xml:space="preserve">0 hadn't had the opportunity to work on the skills in the area(s) of , , , , </v>
      </c>
      <c r="B80" s="63"/>
      <c r="C80" s="63"/>
      <c r="D80" s="63"/>
      <c r="E80" s="63"/>
      <c r="F80" s="63"/>
      <c r="G80" s="63"/>
      <c r="H80" s="63"/>
      <c r="I80" s="63"/>
      <c r="J80" s="63"/>
      <c r="K80" s="63"/>
      <c r="L80" s="63"/>
      <c r="M80" s="63"/>
      <c r="N80" s="63"/>
      <c r="O80" s="63"/>
      <c r="P80" s="63"/>
      <c r="Q80" s="63"/>
      <c r="R80" s="63"/>
      <c r="S80" s="63"/>
      <c r="T80" s="63"/>
      <c r="U80" s="63"/>
      <c r="V80" s="63"/>
      <c r="W80" s="63"/>
      <c r="X80" s="63"/>
      <c r="Y80" s="63"/>
      <c r="Z80" s="63"/>
      <c r="AA80" s="63"/>
      <c r="AB80" s="63"/>
      <c r="AC80" s="63"/>
      <c r="AD80" s="63"/>
      <c r="AE80" s="63"/>
      <c r="AF80" s="63"/>
    </row>
    <row r="81" spans="1:32" ht="15.75" x14ac:dyDescent="0.25">
      <c r="A81" s="67" t="str">
        <f>CONCATENATE($A1," ",G257," ",N257,", ",O257,", ",P257,", ",Q257,", ",R257)</f>
        <v>0 didn't need the skills in the area(s) of Understanding Unique Dangers Related To Rural Travel, Travel Along Rural Roads, Environmental Factors, Identifying And Going Around Items In Rural Areas, Rural Street Crossings</v>
      </c>
      <c r="B81" s="63"/>
      <c r="C81" s="63"/>
      <c r="D81" s="63"/>
      <c r="E81" s="63"/>
      <c r="F81" s="63"/>
      <c r="G81" s="63"/>
      <c r="H81" s="63"/>
      <c r="I81" s="63"/>
      <c r="J81" s="63"/>
      <c r="K81" s="63"/>
      <c r="L81" s="63"/>
      <c r="M81" s="63"/>
      <c r="N81" s="63"/>
      <c r="O81" s="63"/>
      <c r="P81" s="63"/>
      <c r="Q81" s="63"/>
      <c r="R81" s="63"/>
      <c r="S81" s="63"/>
      <c r="T81" s="63"/>
      <c r="U81" s="63"/>
      <c r="V81" s="63"/>
      <c r="W81" s="63"/>
      <c r="X81" s="63"/>
      <c r="Y81" s="63"/>
      <c r="Z81" s="63"/>
      <c r="AA81" s="63"/>
      <c r="AB81" s="63"/>
      <c r="AC81" s="63"/>
      <c r="AD81" s="63"/>
      <c r="AE81" s="63"/>
      <c r="AF81" s="63"/>
    </row>
    <row r="82" spans="1:32" ht="15.75" x14ac:dyDescent="0.25">
      <c r="A82" s="67"/>
      <c r="B82" s="63"/>
      <c r="C82" s="63"/>
      <c r="D82" s="63"/>
      <c r="E82" s="63"/>
      <c r="F82" s="63"/>
      <c r="G82" s="63"/>
      <c r="H82" s="63"/>
      <c r="I82" s="63"/>
      <c r="J82" s="63"/>
      <c r="K82" s="63"/>
      <c r="L82" s="63"/>
      <c r="M82" s="63"/>
      <c r="N82" s="63"/>
      <c r="O82" s="63"/>
      <c r="P82" s="63"/>
      <c r="Q82" s="63"/>
      <c r="R82" s="63"/>
      <c r="S82" s="63"/>
      <c r="T82" s="63"/>
      <c r="U82" s="63"/>
      <c r="V82" s="63"/>
      <c r="W82" s="63"/>
      <c r="X82" s="63"/>
      <c r="Y82" s="63"/>
      <c r="Z82" s="63"/>
      <c r="AA82" s="63"/>
      <c r="AB82" s="63"/>
      <c r="AC82" s="63"/>
      <c r="AD82" s="63"/>
      <c r="AE82" s="63"/>
      <c r="AF82" s="63"/>
    </row>
    <row r="83" spans="1:32" ht="15.75" x14ac:dyDescent="0.25">
      <c r="A83" s="65" t="str">
        <f>CONCATENATE(A259," ",H83,"%")</f>
        <v>Vision Specific O&amp;M Skills Score: 0%</v>
      </c>
      <c r="B83" s="63"/>
      <c r="C83" s="63"/>
      <c r="D83" s="63"/>
      <c r="E83" s="63"/>
      <c r="F83" s="63"/>
      <c r="G83" s="66">
        <f>Front!C16</f>
        <v>0</v>
      </c>
      <c r="H83" s="69">
        <f>ROUND(G83,1)</f>
        <v>0</v>
      </c>
      <c r="I83" s="63"/>
      <c r="J83" s="63"/>
      <c r="K83" s="63"/>
      <c r="L83" s="63"/>
      <c r="M83" s="63"/>
      <c r="N83" s="63"/>
      <c r="O83" s="63"/>
      <c r="P83" s="63"/>
      <c r="Q83" s="63"/>
      <c r="R83" s="63"/>
      <c r="S83" s="63"/>
      <c r="T83" s="63"/>
      <c r="U83" s="63"/>
      <c r="V83" s="63"/>
      <c r="W83" s="63"/>
      <c r="X83" s="63"/>
      <c r="Y83" s="63"/>
      <c r="Z83" s="63"/>
      <c r="AA83" s="63"/>
      <c r="AB83" s="63"/>
      <c r="AC83" s="63"/>
      <c r="AD83" s="63"/>
      <c r="AE83" s="63"/>
      <c r="AF83" s="63"/>
    </row>
    <row r="84" spans="1:32" ht="15.75" x14ac:dyDescent="0.25">
      <c r="A84" s="67" t="str">
        <f>CONCATENATE($A1," ",G260," ",N260,", ",O260,", ",P260,", ",Q260,", ",R260)</f>
        <v xml:space="preserve">0 did well with the skills that made up the area(s) of , , , , </v>
      </c>
      <c r="B84" s="63"/>
      <c r="C84" s="63"/>
      <c r="D84" s="63"/>
      <c r="E84" s="63"/>
      <c r="F84" s="63"/>
      <c r="G84" s="63"/>
      <c r="H84" s="63"/>
      <c r="I84" s="63"/>
      <c r="J84" s="63"/>
      <c r="K84" s="63"/>
      <c r="L84" s="63"/>
      <c r="M84" s="63"/>
      <c r="N84" s="63"/>
      <c r="O84" s="63"/>
      <c r="P84" s="63"/>
      <c r="Q84" s="63"/>
      <c r="R84" s="63"/>
      <c r="S84" s="63"/>
      <c r="T84" s="63"/>
      <c r="U84" s="63"/>
      <c r="V84" s="63"/>
      <c r="W84" s="63"/>
      <c r="X84" s="63"/>
      <c r="Y84" s="63"/>
      <c r="Z84" s="63"/>
      <c r="AA84" s="63"/>
      <c r="AB84" s="63"/>
      <c r="AC84" s="63"/>
      <c r="AD84" s="63"/>
      <c r="AE84" s="63"/>
      <c r="AF84" s="63"/>
    </row>
    <row r="85" spans="1:32" ht="15.75" x14ac:dyDescent="0.25">
      <c r="A85" s="67" t="str">
        <f>CONCATENATE($A1," ",G261," ",N261,", ",O261,", ",P261,", ",Q261,", ",R261)</f>
        <v xml:space="preserve">0 had room for improvement with the skills that made up the area(s) of , , , , </v>
      </c>
      <c r="B85" s="63"/>
      <c r="C85" s="63"/>
      <c r="D85" s="63"/>
      <c r="E85" s="63"/>
      <c r="F85" s="63"/>
      <c r="G85" s="63"/>
      <c r="H85" s="63"/>
      <c r="I85" s="63"/>
      <c r="J85" s="63"/>
      <c r="K85" s="63"/>
      <c r="L85" s="63"/>
      <c r="M85" s="63"/>
      <c r="N85" s="63"/>
      <c r="O85" s="63"/>
      <c r="P85" s="63"/>
      <c r="Q85" s="63"/>
      <c r="R85" s="63"/>
      <c r="S85" s="63"/>
      <c r="T85" s="63"/>
      <c r="U85" s="63"/>
      <c r="V85" s="63"/>
      <c r="W85" s="63"/>
      <c r="X85" s="63"/>
      <c r="Y85" s="63"/>
      <c r="Z85" s="63"/>
      <c r="AA85" s="63"/>
      <c r="AB85" s="63"/>
      <c r="AC85" s="63"/>
      <c r="AD85" s="63"/>
      <c r="AE85" s="63"/>
      <c r="AF85" s="63"/>
    </row>
    <row r="86" spans="1:32" ht="15.75" x14ac:dyDescent="0.25">
      <c r="A86" s="67" t="str">
        <f>CONCATENATE($A1," ",G262," ",N262,", ",O262,", ",P262,", ",Q262,", ",R262)</f>
        <v xml:space="preserve">0 hadn't had the opportunity to work on the skills in the area(s) of , , , , </v>
      </c>
      <c r="B86" s="63"/>
      <c r="C86" s="63"/>
      <c r="D86" s="63"/>
      <c r="E86" s="63"/>
      <c r="F86" s="63"/>
      <c r="G86" s="63"/>
      <c r="H86" s="63"/>
      <c r="I86" s="63"/>
      <c r="J86" s="63"/>
      <c r="K86" s="63"/>
      <c r="L86" s="63"/>
      <c r="M86" s="63"/>
      <c r="N86" s="63"/>
      <c r="O86" s="63"/>
      <c r="P86" s="63"/>
      <c r="Q86" s="63"/>
      <c r="R86" s="63"/>
      <c r="S86" s="63"/>
      <c r="T86" s="63"/>
      <c r="U86" s="63"/>
      <c r="V86" s="63"/>
      <c r="W86" s="63"/>
      <c r="X86" s="63"/>
      <c r="Y86" s="63"/>
      <c r="Z86" s="63"/>
      <c r="AA86" s="63"/>
      <c r="AB86" s="63"/>
      <c r="AC86" s="63"/>
      <c r="AD86" s="63"/>
      <c r="AE86" s="63"/>
      <c r="AF86" s="63"/>
    </row>
    <row r="87" spans="1:32" ht="15.75" x14ac:dyDescent="0.25">
      <c r="A87" s="67" t="str">
        <f>CONCATENATE($A1," ",G263," ",N263,", ",O263,", ",P263,", ",Q263,", ",R263)</f>
        <v>0 didn't need the skills in the area(s) of Scanning Materials, Scanning Environments, Near Point Magnification, Distance Magnification, Visual Traveling</v>
      </c>
      <c r="B87" s="63"/>
      <c r="C87" s="63"/>
      <c r="D87" s="63"/>
      <c r="E87" s="63"/>
      <c r="F87" s="63"/>
      <c r="G87" s="63"/>
      <c r="H87" s="63"/>
      <c r="I87" s="63"/>
      <c r="J87" s="63"/>
      <c r="K87" s="63"/>
      <c r="L87" s="63"/>
      <c r="M87" s="63"/>
      <c r="N87" s="63"/>
      <c r="O87" s="63"/>
      <c r="P87" s="63"/>
      <c r="Q87" s="63"/>
      <c r="R87" s="63"/>
      <c r="S87" s="63"/>
      <c r="T87" s="63"/>
      <c r="U87" s="63"/>
      <c r="V87" s="63"/>
      <c r="W87" s="63"/>
      <c r="X87" s="63"/>
      <c r="Y87" s="63"/>
      <c r="Z87" s="63"/>
      <c r="AA87" s="63"/>
      <c r="AB87" s="63"/>
      <c r="AC87" s="63"/>
      <c r="AD87" s="63"/>
      <c r="AE87" s="63"/>
      <c r="AF87" s="63"/>
    </row>
    <row r="88" spans="1:32" ht="15.75" x14ac:dyDescent="0.25">
      <c r="A88" s="67"/>
      <c r="B88" s="63"/>
      <c r="C88" s="63"/>
      <c r="D88" s="63"/>
      <c r="E88" s="63"/>
      <c r="F88" s="63"/>
      <c r="G88" s="63"/>
      <c r="H88" s="63"/>
      <c r="I88" s="63"/>
      <c r="J88" s="63"/>
      <c r="K88" s="63"/>
      <c r="L88" s="63"/>
      <c r="M88" s="63"/>
      <c r="N88" s="63"/>
      <c r="O88" s="63"/>
      <c r="P88" s="63"/>
      <c r="Q88" s="63"/>
      <c r="R88" s="63"/>
      <c r="S88" s="63"/>
      <c r="T88" s="63"/>
      <c r="U88" s="63"/>
      <c r="V88" s="63"/>
      <c r="W88" s="63"/>
      <c r="X88" s="63"/>
      <c r="Y88" s="63"/>
      <c r="Z88" s="63"/>
      <c r="AA88" s="63"/>
      <c r="AB88" s="63"/>
      <c r="AC88" s="63"/>
      <c r="AD88" s="63"/>
      <c r="AE88" s="63"/>
      <c r="AF88" s="63"/>
    </row>
    <row r="89" spans="1:32" ht="15.75" x14ac:dyDescent="0.25">
      <c r="A89" s="65" t="str">
        <f>CONCATENATE(A265," ",H89,"%")</f>
        <v>Community Score: 0%</v>
      </c>
      <c r="B89" s="63"/>
      <c r="C89" s="63"/>
      <c r="D89" s="63"/>
      <c r="E89" s="63"/>
      <c r="F89" s="63"/>
      <c r="G89" s="66">
        <f>Front!C17</f>
        <v>0</v>
      </c>
      <c r="H89" s="69">
        <f>ROUND(G89,1)</f>
        <v>0</v>
      </c>
      <c r="I89" s="63"/>
      <c r="J89" s="63"/>
      <c r="K89" s="63"/>
      <c r="L89" s="63"/>
      <c r="M89" s="63"/>
      <c r="N89" s="63"/>
      <c r="O89" s="63"/>
      <c r="P89" s="63"/>
      <c r="Q89" s="63"/>
      <c r="R89" s="63"/>
      <c r="S89" s="63"/>
      <c r="T89" s="63"/>
      <c r="U89" s="63"/>
      <c r="V89" s="63"/>
      <c r="W89" s="63"/>
      <c r="X89" s="63"/>
      <c r="Y89" s="63"/>
      <c r="Z89" s="63"/>
      <c r="AA89" s="63"/>
      <c r="AB89" s="63"/>
      <c r="AC89" s="63"/>
      <c r="AD89" s="63"/>
      <c r="AE89" s="63"/>
      <c r="AF89" s="63"/>
    </row>
    <row r="90" spans="1:32" ht="15.75" x14ac:dyDescent="0.25">
      <c r="A90" s="67" t="str">
        <f>CONCATENATE($A1," ",G266," ",N266,", ",O266,", ",P266,", ",Q266,", ",R266,", ",S266)</f>
        <v xml:space="preserve">0 did well with the skills that made up the area(s) of , , , , , </v>
      </c>
      <c r="B90" s="63"/>
      <c r="C90" s="63"/>
      <c r="D90" s="63"/>
      <c r="E90" s="63"/>
      <c r="F90" s="63"/>
      <c r="G90" s="63"/>
      <c r="H90" s="63"/>
      <c r="I90" s="63"/>
      <c r="J90" s="63"/>
      <c r="K90" s="63"/>
      <c r="L90" s="63"/>
      <c r="M90" s="63"/>
      <c r="N90" s="63"/>
      <c r="O90" s="63"/>
      <c r="P90" s="63"/>
      <c r="Q90" s="63"/>
      <c r="R90" s="63"/>
      <c r="S90" s="63"/>
      <c r="T90" s="63"/>
      <c r="U90" s="63"/>
      <c r="V90" s="63"/>
      <c r="W90" s="63"/>
      <c r="X90" s="63"/>
      <c r="Y90" s="63"/>
      <c r="Z90" s="63"/>
      <c r="AA90" s="63"/>
      <c r="AB90" s="63"/>
      <c r="AC90" s="63"/>
      <c r="AD90" s="63"/>
      <c r="AE90" s="63"/>
      <c r="AF90" s="63"/>
    </row>
    <row r="91" spans="1:32" ht="15.75" x14ac:dyDescent="0.25">
      <c r="A91" s="67" t="str">
        <f>CONCATENATE($A1," ",G267," ",N267,", ",O267,", ",P267,", ",Q267,", ",R267,", ",S267)</f>
        <v xml:space="preserve">0 had room for improvement with the skills that made up the area(s) of , , , , , </v>
      </c>
      <c r="B91" s="63"/>
      <c r="C91" s="63"/>
      <c r="D91" s="63"/>
      <c r="E91" s="63"/>
      <c r="F91" s="63"/>
      <c r="G91" s="63"/>
      <c r="H91" s="63"/>
      <c r="I91" s="63"/>
      <c r="J91" s="63"/>
      <c r="K91" s="63"/>
      <c r="L91" s="63"/>
      <c r="M91" s="63"/>
      <c r="N91" s="63"/>
      <c r="O91" s="63"/>
      <c r="P91" s="63"/>
      <c r="Q91" s="63"/>
      <c r="R91" s="63"/>
      <c r="S91" s="63"/>
      <c r="T91" s="63"/>
      <c r="U91" s="63"/>
      <c r="V91" s="63"/>
      <c r="W91" s="63"/>
      <c r="X91" s="63"/>
      <c r="Y91" s="63"/>
      <c r="Z91" s="63"/>
      <c r="AA91" s="63"/>
      <c r="AB91" s="63"/>
      <c r="AC91" s="63"/>
      <c r="AD91" s="63"/>
      <c r="AE91" s="63"/>
      <c r="AF91" s="63"/>
    </row>
    <row r="92" spans="1:32" ht="15.75" x14ac:dyDescent="0.25">
      <c r="A92" s="67" t="str">
        <f>CONCATENATE($A1," ",G268," ",N268,", ",O268,", ",P268,", ",Q268,", ",R268,", ",S268)</f>
        <v xml:space="preserve">0 hadn't had the opportunity to work on the skills in the area(s) of , , , , , </v>
      </c>
      <c r="B92" s="63"/>
      <c r="C92" s="63"/>
      <c r="D92" s="63"/>
      <c r="E92" s="63"/>
      <c r="F92" s="63"/>
      <c r="G92" s="63"/>
      <c r="H92" s="63"/>
      <c r="I92" s="63"/>
      <c r="J92" s="63"/>
      <c r="K92" s="63"/>
      <c r="L92" s="63"/>
      <c r="M92" s="63"/>
      <c r="N92" s="63"/>
      <c r="O92" s="63"/>
      <c r="P92" s="63"/>
      <c r="Q92" s="63"/>
      <c r="R92" s="63"/>
      <c r="S92" s="63"/>
      <c r="T92" s="63"/>
      <c r="U92" s="63"/>
      <c r="V92" s="63"/>
      <c r="W92" s="63"/>
      <c r="X92" s="63"/>
      <c r="Y92" s="63"/>
      <c r="Z92" s="63"/>
      <c r="AA92" s="63"/>
      <c r="AB92" s="63"/>
      <c r="AC92" s="63"/>
      <c r="AD92" s="63"/>
      <c r="AE92" s="63"/>
      <c r="AF92" s="63"/>
    </row>
    <row r="93" spans="1:32" ht="15.75" x14ac:dyDescent="0.25">
      <c r="A93" s="67" t="str">
        <f>CONCATENATE($A1," ",G269," ",N269,", ",O269,", ",P269,", ",Q269,", ",R269,", ",S269)</f>
        <v>0 didn't need the skills in the area(s) of Comparison Shopping From Home, Stores, Fast Food Restaurants, Cafeteria Restaurants, Sit Down Restaurants, Public Toilets</v>
      </c>
      <c r="B93" s="63"/>
      <c r="C93" s="63"/>
      <c r="D93" s="63"/>
      <c r="E93" s="63"/>
      <c r="F93" s="63"/>
      <c r="G93" s="63"/>
      <c r="H93" s="63"/>
      <c r="I93" s="63"/>
      <c r="J93" s="63"/>
      <c r="K93" s="63"/>
      <c r="L93" s="63"/>
      <c r="M93" s="63"/>
      <c r="N93" s="63"/>
      <c r="O93" s="63"/>
      <c r="P93" s="63"/>
      <c r="Q93" s="63"/>
      <c r="R93" s="63"/>
      <c r="S93" s="63"/>
      <c r="T93" s="63"/>
      <c r="U93" s="63"/>
      <c r="V93" s="63"/>
      <c r="W93" s="63"/>
      <c r="X93" s="63"/>
      <c r="Y93" s="63"/>
      <c r="Z93" s="63"/>
      <c r="AA93" s="63"/>
      <c r="AB93" s="63"/>
      <c r="AC93" s="63"/>
      <c r="AD93" s="63"/>
      <c r="AE93" s="63"/>
      <c r="AF93" s="63"/>
    </row>
    <row r="94" spans="1:32" ht="15.75" x14ac:dyDescent="0.25">
      <c r="A94" s="67"/>
      <c r="B94" s="63"/>
      <c r="C94" s="63"/>
      <c r="D94" s="63"/>
      <c r="E94" s="63"/>
      <c r="F94" s="63"/>
      <c r="G94" s="63"/>
      <c r="H94" s="63"/>
      <c r="I94" s="63"/>
      <c r="J94" s="63"/>
      <c r="K94" s="63"/>
      <c r="L94" s="63"/>
      <c r="M94" s="63"/>
      <c r="N94" s="63"/>
      <c r="O94" s="63"/>
      <c r="P94" s="63"/>
      <c r="Q94" s="63"/>
      <c r="R94" s="63"/>
      <c r="S94" s="63"/>
      <c r="T94" s="63"/>
      <c r="U94" s="63"/>
      <c r="V94" s="63"/>
      <c r="W94" s="63"/>
      <c r="X94" s="63"/>
      <c r="Y94" s="63"/>
      <c r="Z94" s="63"/>
      <c r="AA94" s="63"/>
      <c r="AB94" s="63"/>
      <c r="AC94" s="63"/>
      <c r="AD94" s="63"/>
      <c r="AE94" s="63"/>
      <c r="AF94" s="63"/>
    </row>
    <row r="95" spans="1:32" ht="15.75" x14ac:dyDescent="0.25">
      <c r="A95" s="65" t="s">
        <v>493</v>
      </c>
      <c r="B95" s="63"/>
      <c r="C95" s="63"/>
      <c r="D95" s="63"/>
      <c r="E95" s="63"/>
      <c r="F95" s="63"/>
      <c r="G95" s="63"/>
      <c r="H95" s="63"/>
      <c r="I95" s="63"/>
      <c r="J95" s="63"/>
      <c r="K95" s="63"/>
      <c r="L95" s="63"/>
      <c r="M95" s="63"/>
      <c r="N95" s="63"/>
      <c r="O95" s="63"/>
      <c r="P95" s="63"/>
      <c r="Q95" s="63"/>
      <c r="R95" s="63"/>
      <c r="S95" s="63"/>
      <c r="T95" s="63"/>
      <c r="U95" s="63"/>
      <c r="V95" s="63"/>
      <c r="W95" s="63"/>
      <c r="X95" s="63"/>
      <c r="Y95" s="63"/>
      <c r="Z95" s="63"/>
      <c r="AA95" s="63"/>
      <c r="AB95" s="63"/>
      <c r="AC95" s="63"/>
      <c r="AD95" s="63"/>
      <c r="AE95" s="63"/>
      <c r="AF95" s="63"/>
    </row>
    <row r="96" spans="1:32" ht="15.75" x14ac:dyDescent="0.25">
      <c r="A96" s="67" t="str">
        <f>CONCATENATE(A1," ",G276," ",K3,"% ",H276)</f>
        <v>0 demonstrated 0% of the skills needed to travel independently as an adult.</v>
      </c>
      <c r="B96" s="63"/>
      <c r="C96" s="63"/>
      <c r="D96" s="63"/>
      <c r="E96" s="63"/>
      <c r="F96" s="63"/>
      <c r="G96" s="63"/>
      <c r="H96" s="63"/>
      <c r="I96" s="63"/>
      <c r="J96" s="63"/>
      <c r="K96" s="63"/>
      <c r="L96" s="63"/>
      <c r="M96" s="63"/>
      <c r="N96" s="63"/>
      <c r="O96" s="63"/>
      <c r="P96" s="63"/>
      <c r="Q96" s="63"/>
      <c r="R96" s="63"/>
      <c r="S96" s="63"/>
      <c r="T96" s="63"/>
      <c r="U96" s="63"/>
      <c r="V96" s="63"/>
      <c r="W96" s="63"/>
      <c r="X96" s="63"/>
      <c r="Y96" s="63"/>
      <c r="Z96" s="63"/>
      <c r="AA96" s="63"/>
      <c r="AB96" s="63"/>
      <c r="AC96" s="63"/>
      <c r="AD96" s="63"/>
      <c r="AE96" s="63"/>
      <c r="AF96" s="63"/>
    </row>
    <row r="97" spans="1:32" ht="15.75" x14ac:dyDescent="0.25">
      <c r="A97" s="67" t="str">
        <f>CONCATENATE($A1," ",G277," ",N277,", ",O277,", ",P277,", ",Q277,", ",R277,", ",S277,", ",T277,", ",U277,", ",V277,", ",W277,", ",X277,", ",Y277,", ",Z277,", ",AA277,", ",AB277)</f>
        <v xml:space="preserve">0 did well with the skills that made up the domain(s) of , , , , , , , , , , , , , , </v>
      </c>
      <c r="B97" s="63"/>
      <c r="C97" s="63"/>
      <c r="D97" s="63"/>
      <c r="E97" s="63"/>
      <c r="F97" s="63"/>
      <c r="G97" s="63"/>
      <c r="H97" s="63"/>
      <c r="I97" s="63"/>
      <c r="J97" s="63"/>
      <c r="K97" s="63"/>
      <c r="L97" s="63"/>
      <c r="M97" s="63"/>
      <c r="N97" s="63"/>
      <c r="O97" s="63"/>
      <c r="P97" s="63"/>
      <c r="Q97" s="63"/>
      <c r="R97" s="63"/>
      <c r="S97" s="63"/>
      <c r="T97" s="63"/>
      <c r="U97" s="63"/>
      <c r="V97" s="63"/>
      <c r="W97" s="63"/>
      <c r="X97" s="63"/>
      <c r="Y97" s="63"/>
      <c r="Z97" s="63"/>
      <c r="AA97" s="63"/>
      <c r="AB97" s="63"/>
      <c r="AC97" s="63"/>
      <c r="AD97" s="63"/>
      <c r="AE97" s="63"/>
      <c r="AF97" s="63"/>
    </row>
    <row r="98" spans="1:32" ht="15.75" x14ac:dyDescent="0.25">
      <c r="A98" s="67" t="str">
        <f>CONCATENATE($A1," ",G278," ",N278,", ",O278,", ",P278,", ",Q278,", ",R278,", ",S278,", ",T278,", ",U278,", ",V278,", ",W278,", ",X278,", ",Y278,", ",Z278,", ",AA278,", ",AB278)</f>
        <v xml:space="preserve">0 had room for improvement with the skills that made up the domain(s) of , , , , , , , , , , , , , , </v>
      </c>
      <c r="B98" s="63"/>
      <c r="C98" s="63"/>
      <c r="D98" s="63"/>
      <c r="E98" s="63"/>
      <c r="F98" s="63"/>
      <c r="G98" s="63"/>
      <c r="H98" s="63"/>
      <c r="I98" s="63"/>
      <c r="J98" s="63"/>
      <c r="K98" s="63"/>
      <c r="L98" s="63"/>
      <c r="M98" s="63"/>
      <c r="N98" s="63"/>
      <c r="O98" s="63"/>
      <c r="P98" s="63"/>
      <c r="Q98" s="63"/>
      <c r="R98" s="63"/>
      <c r="S98" s="63"/>
      <c r="T98" s="63"/>
      <c r="U98" s="63"/>
      <c r="V98" s="63"/>
      <c r="W98" s="63"/>
      <c r="X98" s="63"/>
      <c r="Y98" s="63"/>
      <c r="Z98" s="63"/>
      <c r="AA98" s="63"/>
      <c r="AB98" s="63"/>
      <c r="AC98" s="63"/>
      <c r="AD98" s="63"/>
      <c r="AE98" s="63"/>
      <c r="AF98" s="63"/>
    </row>
    <row r="99" spans="1:32" ht="15.75" x14ac:dyDescent="0.25">
      <c r="A99" s="67" t="str">
        <f>CONCATENATE($A1," ",G279," ",N279,", ",O279,", ",P279,", ",Q279,", ",R279,", ",S279,", ",T279,", ",U279,", ",V279,", ",W279,", ",X279,", ",Y279,", ",Z279,", ",AA279,", ",AB279)</f>
        <v xml:space="preserve">0 hadn't had the opportunity to work on the skills that made up the domain(s) of , , , , , , , , , , , , , , </v>
      </c>
      <c r="B99" s="63"/>
      <c r="C99" s="63"/>
      <c r="D99" s="63"/>
      <c r="E99" s="63"/>
      <c r="F99" s="63"/>
      <c r="G99" s="63"/>
      <c r="H99" s="63"/>
      <c r="I99" s="63"/>
      <c r="J99" s="63"/>
      <c r="K99" s="63"/>
      <c r="L99" s="63"/>
      <c r="M99" s="63"/>
      <c r="N99" s="63"/>
      <c r="O99" s="63"/>
      <c r="P99" s="63"/>
      <c r="Q99" s="63"/>
      <c r="R99" s="63"/>
      <c r="S99" s="63"/>
      <c r="T99" s="63"/>
      <c r="U99" s="63"/>
      <c r="V99" s="63"/>
      <c r="W99" s="63"/>
      <c r="X99" s="63"/>
      <c r="Y99" s="63"/>
      <c r="Z99" s="63"/>
      <c r="AA99" s="63"/>
      <c r="AB99" s="63"/>
      <c r="AC99" s="63"/>
      <c r="AD99" s="63"/>
      <c r="AE99" s="63"/>
      <c r="AF99" s="63"/>
    </row>
    <row r="100" spans="1:32" ht="15.75" x14ac:dyDescent="0.25">
      <c r="A100" s="67" t="str">
        <f>CONCATENATE($A1," ",G280," ",N280,", ",O280,", ",P280,", ",Q280,", ",R280,", ",S280,", ",T280,", ",U280,", ",V280,", ",W280,", ",X280,", ",Y280,", ",Z280,", ",AA280,", ",AB280)</f>
        <v xml:space="preserve">0 had no need for the skills that made up the domain(s) of Concepts, Movement, Single Room O&amp;M, Indoor O&amp;M, Self Protection, Guided Travel, Cane Skills, Sidewalk Travel, Street Crossings, Orientation Skills &amp; GPS, Public Transportation, Atypical O&amp;M, Rural Travel, Vision Specific O&amp;M Skills, Community </v>
      </c>
      <c r="B100" s="63"/>
      <c r="C100" s="63"/>
      <c r="D100" s="63"/>
      <c r="E100" s="63"/>
      <c r="F100" s="63"/>
      <c r="G100" s="63"/>
      <c r="H100" s="63"/>
      <c r="I100" s="63"/>
      <c r="J100" s="63"/>
      <c r="K100" s="63"/>
      <c r="L100" s="63"/>
      <c r="M100" s="63"/>
      <c r="N100" s="63"/>
      <c r="O100" s="63"/>
      <c r="P100" s="63"/>
      <c r="Q100" s="63"/>
      <c r="R100" s="63"/>
      <c r="S100" s="63"/>
      <c r="T100" s="63"/>
      <c r="U100" s="63"/>
      <c r="V100" s="63"/>
      <c r="W100" s="63"/>
      <c r="X100" s="63"/>
      <c r="Y100" s="63"/>
      <c r="Z100" s="63"/>
      <c r="AA100" s="63"/>
      <c r="AB100" s="63"/>
      <c r="AC100" s="63"/>
      <c r="AD100" s="63"/>
      <c r="AE100" s="63"/>
      <c r="AF100" s="63"/>
    </row>
    <row r="101" spans="1:32" ht="15.75" x14ac:dyDescent="0.25">
      <c r="A101" s="63"/>
      <c r="B101" s="63"/>
      <c r="C101" s="63"/>
      <c r="D101" s="63"/>
      <c r="E101" s="63"/>
      <c r="F101" s="63"/>
      <c r="G101" s="63"/>
      <c r="H101" s="63"/>
      <c r="I101" s="63"/>
      <c r="J101" s="63"/>
      <c r="K101" s="63"/>
      <c r="L101" s="63"/>
      <c r="M101" s="63"/>
      <c r="N101" s="63"/>
      <c r="O101" s="63"/>
      <c r="P101" s="63"/>
      <c r="Q101" s="63"/>
      <c r="R101" s="63"/>
      <c r="S101" s="63"/>
      <c r="T101" s="63"/>
      <c r="U101" s="63"/>
      <c r="V101" s="63"/>
      <c r="W101" s="63"/>
      <c r="X101" s="63"/>
      <c r="Y101" s="63"/>
      <c r="Z101" s="63"/>
      <c r="AA101" s="63"/>
      <c r="AB101" s="63"/>
      <c r="AC101" s="63"/>
      <c r="AD101" s="63"/>
      <c r="AE101" s="63"/>
      <c r="AF101" s="63"/>
    </row>
    <row r="102" spans="1:32" ht="15.75" x14ac:dyDescent="0.25">
      <c r="A102" s="63"/>
      <c r="B102" s="63"/>
      <c r="C102" s="63"/>
      <c r="D102" s="63"/>
      <c r="E102" s="63"/>
      <c r="F102" s="63"/>
      <c r="G102" s="63"/>
      <c r="H102" s="63"/>
      <c r="I102" s="63"/>
      <c r="J102" s="63"/>
      <c r="K102" s="63"/>
      <c r="L102" s="63"/>
      <c r="M102" s="63"/>
      <c r="N102" s="63"/>
      <c r="O102" s="63"/>
      <c r="P102" s="63"/>
      <c r="Q102" s="63"/>
      <c r="R102" s="63"/>
      <c r="S102" s="63"/>
      <c r="T102" s="63"/>
      <c r="U102" s="63"/>
      <c r="V102" s="63"/>
      <c r="W102" s="63"/>
      <c r="X102" s="63"/>
      <c r="Y102" s="63"/>
      <c r="Z102" s="63"/>
      <c r="AA102" s="63"/>
      <c r="AB102" s="63"/>
      <c r="AC102" s="63"/>
      <c r="AD102" s="63"/>
      <c r="AE102" s="63"/>
      <c r="AF102" s="63"/>
    </row>
    <row r="103" spans="1:32" ht="15.75" x14ac:dyDescent="0.25">
      <c r="A103" s="63"/>
      <c r="B103" s="63"/>
      <c r="C103" s="63"/>
      <c r="D103" s="63"/>
      <c r="E103" s="63"/>
      <c r="F103" s="63"/>
      <c r="G103" s="63"/>
      <c r="H103" s="63"/>
      <c r="I103" s="63"/>
      <c r="J103" s="63"/>
      <c r="K103" s="63"/>
      <c r="L103" s="63"/>
      <c r="M103" s="63"/>
      <c r="N103" s="63"/>
      <c r="O103" s="63"/>
      <c r="P103" s="63"/>
      <c r="Q103" s="63"/>
      <c r="R103" s="63"/>
      <c r="S103" s="63"/>
      <c r="T103" s="63"/>
      <c r="U103" s="63"/>
      <c r="V103" s="63"/>
      <c r="W103" s="63"/>
      <c r="X103" s="63"/>
      <c r="Y103" s="63"/>
      <c r="Z103" s="63"/>
      <c r="AA103" s="63"/>
      <c r="AB103" s="63"/>
      <c r="AC103" s="63"/>
      <c r="AD103" s="63"/>
      <c r="AE103" s="63"/>
      <c r="AF103" s="63"/>
    </row>
    <row r="104" spans="1:32" ht="15.75" x14ac:dyDescent="0.25">
      <c r="A104" s="63"/>
      <c r="B104" s="63"/>
      <c r="C104" s="63"/>
      <c r="D104" s="63"/>
      <c r="E104" s="63"/>
      <c r="F104" s="63"/>
      <c r="G104" s="63"/>
      <c r="H104" s="63"/>
      <c r="I104" s="63"/>
      <c r="J104" s="63"/>
      <c r="K104" s="63"/>
      <c r="L104" s="63"/>
      <c r="M104" s="63"/>
      <c r="N104" s="63"/>
      <c r="O104" s="63"/>
      <c r="P104" s="63"/>
      <c r="Q104" s="63"/>
      <c r="R104" s="63"/>
      <c r="S104" s="63"/>
      <c r="T104" s="63"/>
      <c r="U104" s="63"/>
      <c r="V104" s="63"/>
      <c r="W104" s="63"/>
      <c r="X104" s="63"/>
      <c r="Y104" s="63"/>
      <c r="Z104" s="63"/>
      <c r="AA104" s="63"/>
      <c r="AB104" s="63"/>
      <c r="AC104" s="63"/>
      <c r="AD104" s="63"/>
      <c r="AE104" s="63"/>
      <c r="AF104" s="63"/>
    </row>
    <row r="105" spans="1:32" ht="15.75" x14ac:dyDescent="0.25">
      <c r="A105" s="63"/>
      <c r="B105" s="63"/>
      <c r="C105" s="63"/>
      <c r="D105" s="63"/>
      <c r="E105" s="63"/>
      <c r="F105" s="63"/>
      <c r="G105" s="63"/>
      <c r="H105" s="63"/>
      <c r="I105" s="63"/>
      <c r="J105" s="63"/>
      <c r="K105" s="63"/>
      <c r="L105" s="63"/>
      <c r="M105" s="63"/>
      <c r="N105" s="63"/>
      <c r="O105" s="63"/>
      <c r="P105" s="63"/>
      <c r="Q105" s="63"/>
      <c r="R105" s="63"/>
      <c r="S105" s="63"/>
      <c r="T105" s="63"/>
      <c r="U105" s="63"/>
      <c r="V105" s="63"/>
      <c r="W105" s="63"/>
      <c r="X105" s="63"/>
      <c r="Y105" s="63"/>
      <c r="Z105" s="63"/>
      <c r="AA105" s="63"/>
      <c r="AB105" s="63"/>
      <c r="AC105" s="63"/>
      <c r="AD105" s="63"/>
      <c r="AE105" s="63"/>
      <c r="AF105" s="63"/>
    </row>
    <row r="106" spans="1:32" ht="15.75" x14ac:dyDescent="0.25">
      <c r="A106" s="63"/>
      <c r="B106" s="63"/>
      <c r="C106" s="63"/>
      <c r="D106" s="63"/>
      <c r="E106" s="63"/>
      <c r="F106" s="63"/>
      <c r="G106" s="63"/>
      <c r="H106" s="63"/>
      <c r="I106" s="63"/>
      <c r="J106" s="63"/>
      <c r="K106" s="63"/>
      <c r="L106" s="63"/>
      <c r="M106" s="63"/>
      <c r="N106" s="63"/>
      <c r="O106" s="63"/>
      <c r="P106" s="63"/>
      <c r="Q106" s="63"/>
      <c r="R106" s="63"/>
      <c r="S106" s="63"/>
      <c r="T106" s="63"/>
      <c r="U106" s="63"/>
      <c r="V106" s="63"/>
      <c r="W106" s="63"/>
      <c r="X106" s="63"/>
      <c r="Y106" s="63"/>
      <c r="Z106" s="63"/>
      <c r="AA106" s="63"/>
      <c r="AB106" s="63"/>
      <c r="AC106" s="63"/>
      <c r="AD106" s="63"/>
      <c r="AE106" s="63"/>
      <c r="AF106" s="63"/>
    </row>
    <row r="107" spans="1:32" ht="15.75" x14ac:dyDescent="0.25">
      <c r="A107" s="63"/>
      <c r="B107" s="63"/>
      <c r="C107" s="63"/>
      <c r="D107" s="63"/>
      <c r="E107" s="63"/>
      <c r="F107" s="63"/>
      <c r="G107" s="63"/>
      <c r="H107" s="63"/>
      <c r="I107" s="63"/>
      <c r="J107" s="63"/>
      <c r="K107" s="63"/>
      <c r="L107" s="63"/>
      <c r="M107" s="63"/>
      <c r="N107" s="63"/>
      <c r="O107" s="63"/>
      <c r="P107" s="63"/>
      <c r="Q107" s="63"/>
      <c r="R107" s="63"/>
      <c r="S107" s="63"/>
      <c r="T107" s="63"/>
      <c r="U107" s="63"/>
      <c r="V107" s="63"/>
      <c r="W107" s="63"/>
      <c r="X107" s="63"/>
      <c r="Y107" s="63"/>
      <c r="Z107" s="63"/>
      <c r="AA107" s="63"/>
      <c r="AB107" s="63"/>
      <c r="AC107" s="63"/>
      <c r="AD107" s="63"/>
      <c r="AE107" s="63"/>
      <c r="AF107" s="63"/>
    </row>
    <row r="108" spans="1:32" ht="15.75" x14ac:dyDescent="0.25">
      <c r="A108" s="63"/>
      <c r="B108" s="63"/>
      <c r="C108" s="63"/>
      <c r="D108" s="63"/>
      <c r="E108" s="63"/>
      <c r="F108" s="63"/>
      <c r="G108" s="63"/>
      <c r="H108" s="63"/>
      <c r="I108" s="63"/>
      <c r="J108" s="63"/>
      <c r="K108" s="63"/>
      <c r="L108" s="63"/>
      <c r="M108" s="63"/>
      <c r="N108" s="63"/>
      <c r="O108" s="63"/>
      <c r="P108" s="63"/>
      <c r="Q108" s="63"/>
      <c r="R108" s="63"/>
      <c r="S108" s="63"/>
      <c r="T108" s="63"/>
      <c r="U108" s="63"/>
      <c r="V108" s="63"/>
      <c r="W108" s="63"/>
      <c r="X108" s="63"/>
      <c r="Y108" s="63"/>
      <c r="Z108" s="63"/>
      <c r="AA108" s="63"/>
      <c r="AB108" s="63"/>
      <c r="AC108" s="63"/>
      <c r="AD108" s="63"/>
      <c r="AE108" s="63"/>
      <c r="AF108" s="63"/>
    </row>
    <row r="109" spans="1:32" ht="15.75" x14ac:dyDescent="0.25">
      <c r="A109" s="63"/>
      <c r="B109" s="63"/>
      <c r="C109" s="63"/>
      <c r="D109" s="63"/>
      <c r="E109" s="63"/>
      <c r="F109" s="63"/>
      <c r="G109" s="63"/>
      <c r="H109" s="63"/>
      <c r="I109" s="63"/>
      <c r="J109" s="63"/>
      <c r="K109" s="63"/>
      <c r="L109" s="63"/>
      <c r="M109" s="63"/>
      <c r="N109" s="63"/>
      <c r="O109" s="63"/>
      <c r="P109" s="63"/>
      <c r="Q109" s="63"/>
      <c r="R109" s="63"/>
      <c r="S109" s="63"/>
      <c r="T109" s="63"/>
      <c r="U109" s="63"/>
      <c r="V109" s="63"/>
      <c r="W109" s="63"/>
      <c r="X109" s="63"/>
      <c r="Y109" s="63"/>
      <c r="Z109" s="63"/>
      <c r="AA109" s="63"/>
      <c r="AB109" s="63"/>
      <c r="AC109" s="63"/>
      <c r="AD109" s="63"/>
      <c r="AE109" s="63"/>
      <c r="AF109" s="63"/>
    </row>
    <row r="110" spans="1:32" ht="15.75" x14ac:dyDescent="0.25">
      <c r="A110" s="66" t="s">
        <v>496</v>
      </c>
      <c r="B110" s="63"/>
      <c r="C110" s="63"/>
      <c r="D110" s="63"/>
      <c r="E110" s="63"/>
      <c r="F110" s="63"/>
      <c r="G110" s="63"/>
      <c r="H110" s="63"/>
      <c r="I110" s="63"/>
      <c r="J110" s="63"/>
      <c r="K110" s="63"/>
      <c r="L110" s="63"/>
      <c r="M110" s="63"/>
      <c r="N110" s="63"/>
      <c r="O110" s="63"/>
      <c r="P110" s="63"/>
      <c r="Q110" s="63"/>
      <c r="R110" s="63"/>
      <c r="S110" s="63"/>
      <c r="T110" s="63"/>
      <c r="U110" s="63"/>
      <c r="V110" s="63"/>
      <c r="W110" s="63"/>
      <c r="X110" s="63"/>
      <c r="Y110" s="63"/>
      <c r="Z110" s="63"/>
      <c r="AA110" s="63"/>
      <c r="AB110" s="63"/>
      <c r="AC110" s="63"/>
      <c r="AD110" s="63"/>
      <c r="AE110" s="63"/>
      <c r="AF110" s="63"/>
    </row>
    <row r="111" spans="1:32" ht="15.75" x14ac:dyDescent="0.25">
      <c r="A111" s="67" t="str">
        <f>CONCATENATE($A97," ",A98," ",A99,", ",A100)</f>
        <v xml:space="preserve">0 did well with the skills that made up the domain(s) of , , , , , , , , , , , , , ,  0 had room for improvement with the skills that made up the domain(s) of , , , , , , , , , , , , , ,  0 hadn't had the opportunity to work on the skills that made up the domain(s) of , , , , , , , , , , , , , , , 0 had no need for the skills that made up the domain(s) of Concepts, Movement, Single Room O&amp;M, Indoor O&amp;M, Self Protection, Guided Travel, Cane Skills, Sidewalk Travel, Street Crossings, Orientation Skills &amp; GPS, Public Transportation, Atypical O&amp;M, Rural Travel, Vision Specific O&amp;M Skills, Community </v>
      </c>
      <c r="B111" s="63"/>
      <c r="C111" s="63"/>
      <c r="D111" s="63"/>
      <c r="E111" s="63"/>
      <c r="F111" s="63"/>
      <c r="G111" s="63"/>
      <c r="H111" s="63"/>
      <c r="I111" s="63"/>
      <c r="J111" s="63"/>
      <c r="K111" s="63"/>
      <c r="L111" s="63"/>
      <c r="M111" s="63"/>
      <c r="N111" s="63"/>
      <c r="O111" s="63"/>
      <c r="P111" s="63"/>
      <c r="Q111" s="63"/>
      <c r="R111" s="63"/>
      <c r="S111" s="63"/>
      <c r="T111" s="63"/>
      <c r="U111" s="63"/>
      <c r="V111" s="63"/>
      <c r="W111" s="63"/>
      <c r="X111" s="63"/>
      <c r="Y111" s="63"/>
      <c r="Z111" s="63"/>
      <c r="AA111" s="63"/>
      <c r="AB111" s="63"/>
      <c r="AC111" s="63"/>
      <c r="AD111" s="63"/>
      <c r="AE111" s="63"/>
      <c r="AF111" s="63"/>
    </row>
    <row r="112" spans="1:32" ht="15.75" x14ac:dyDescent="0.25">
      <c r="A112" s="63"/>
      <c r="B112" s="63"/>
      <c r="C112" s="63"/>
      <c r="D112" s="63"/>
      <c r="E112" s="63"/>
      <c r="F112" s="63"/>
      <c r="G112" s="63"/>
      <c r="H112" s="63"/>
      <c r="I112" s="63"/>
      <c r="J112" s="63"/>
      <c r="K112" s="63"/>
      <c r="L112" s="63"/>
      <c r="M112" s="63"/>
      <c r="N112" s="63"/>
      <c r="O112" s="63"/>
      <c r="P112" s="63"/>
      <c r="Q112" s="63"/>
      <c r="R112" s="63"/>
      <c r="S112" s="63"/>
      <c r="T112" s="63"/>
      <c r="U112" s="63"/>
      <c r="V112" s="63"/>
      <c r="W112" s="63"/>
      <c r="X112" s="63"/>
      <c r="Y112" s="63"/>
      <c r="Z112" s="63"/>
      <c r="AA112" s="63"/>
      <c r="AB112" s="63"/>
      <c r="AC112" s="63"/>
      <c r="AD112" s="63"/>
      <c r="AE112" s="63"/>
      <c r="AF112" s="63"/>
    </row>
    <row r="113" spans="1:32" ht="15.75" x14ac:dyDescent="0.25">
      <c r="A113" s="66" t="s">
        <v>497</v>
      </c>
      <c r="B113" s="63"/>
      <c r="C113" s="63"/>
      <c r="D113" s="63"/>
      <c r="E113" s="63"/>
      <c r="F113" s="63"/>
      <c r="G113" s="63"/>
      <c r="H113" s="63"/>
      <c r="I113" s="63"/>
      <c r="J113" s="63"/>
      <c r="K113" s="63"/>
      <c r="L113" s="63"/>
      <c r="M113" s="63"/>
      <c r="N113" s="63"/>
      <c r="O113" s="63"/>
      <c r="P113" s="63"/>
      <c r="Q113" s="63"/>
      <c r="R113" s="63"/>
      <c r="S113" s="63"/>
      <c r="T113" s="63"/>
      <c r="U113" s="63"/>
      <c r="V113" s="63"/>
      <c r="W113" s="63"/>
      <c r="X113" s="63"/>
      <c r="Y113" s="63"/>
      <c r="Z113" s="63"/>
      <c r="AA113" s="63"/>
      <c r="AB113" s="63"/>
      <c r="AC113" s="63"/>
      <c r="AD113" s="63"/>
      <c r="AE113" s="63"/>
      <c r="AF113" s="63"/>
    </row>
    <row r="114" spans="1:32" ht="15.75" x14ac:dyDescent="0.25">
      <c r="A114" s="67" t="str">
        <f>A97</f>
        <v xml:space="preserve">0 did well with the skills that made up the domain(s) of , , , , , , , , , , , , , , </v>
      </c>
      <c r="B114" s="63"/>
      <c r="C114" s="63"/>
      <c r="D114" s="63"/>
      <c r="E114" s="63"/>
      <c r="F114" s="63"/>
      <c r="G114" s="63"/>
      <c r="H114" s="63"/>
      <c r="I114" s="63"/>
      <c r="J114" s="63"/>
      <c r="K114" s="63"/>
      <c r="L114" s="63"/>
      <c r="M114" s="63"/>
      <c r="N114" s="63"/>
      <c r="O114" s="63"/>
      <c r="P114" s="63"/>
      <c r="Q114" s="63"/>
      <c r="R114" s="63"/>
      <c r="S114" s="63"/>
      <c r="T114" s="63"/>
      <c r="U114" s="63"/>
      <c r="V114" s="63"/>
      <c r="W114" s="63"/>
      <c r="X114" s="63"/>
      <c r="Y114" s="63"/>
      <c r="Z114" s="63"/>
      <c r="AA114" s="63"/>
      <c r="AB114" s="63"/>
      <c r="AC114" s="63"/>
      <c r="AD114" s="63"/>
      <c r="AE114" s="63"/>
      <c r="AF114" s="63"/>
    </row>
    <row r="115" spans="1:32" ht="15.75" x14ac:dyDescent="0.25">
      <c r="A115" s="63"/>
      <c r="B115" s="63"/>
      <c r="C115" s="63"/>
      <c r="D115" s="63"/>
      <c r="E115" s="63"/>
      <c r="F115" s="63"/>
      <c r="G115" s="63"/>
      <c r="H115" s="63"/>
      <c r="I115" s="63"/>
      <c r="J115" s="63"/>
      <c r="K115" s="63"/>
      <c r="L115" s="63"/>
      <c r="M115" s="63"/>
      <c r="N115" s="63"/>
      <c r="O115" s="63"/>
      <c r="P115" s="63"/>
      <c r="Q115" s="63"/>
      <c r="R115" s="63"/>
      <c r="S115" s="63"/>
      <c r="T115" s="63"/>
      <c r="U115" s="63"/>
      <c r="V115" s="63"/>
      <c r="W115" s="63"/>
      <c r="X115" s="63"/>
      <c r="Y115" s="63"/>
      <c r="Z115" s="63"/>
      <c r="AA115" s="63"/>
      <c r="AB115" s="63"/>
      <c r="AC115" s="63"/>
      <c r="AD115" s="63"/>
      <c r="AE115" s="63"/>
      <c r="AF115" s="63"/>
    </row>
    <row r="116" spans="1:32" ht="15.75" x14ac:dyDescent="0.25">
      <c r="A116" s="66" t="s">
        <v>498</v>
      </c>
      <c r="B116" s="63"/>
      <c r="C116" s="63"/>
      <c r="D116" s="63"/>
      <c r="E116" s="63"/>
      <c r="F116" s="63"/>
      <c r="G116" s="63"/>
      <c r="H116" s="63"/>
      <c r="I116" s="63"/>
      <c r="J116" s="63"/>
      <c r="K116" s="63"/>
      <c r="L116" s="63"/>
      <c r="M116" s="63"/>
      <c r="N116" s="63"/>
      <c r="O116" s="63"/>
      <c r="P116" s="63"/>
      <c r="Q116" s="63"/>
      <c r="R116" s="63"/>
      <c r="S116" s="63"/>
      <c r="T116" s="63"/>
      <c r="U116" s="63"/>
      <c r="V116" s="63"/>
      <c r="W116" s="63"/>
      <c r="X116" s="63"/>
      <c r="Y116" s="63"/>
      <c r="Z116" s="63"/>
      <c r="AA116" s="63"/>
      <c r="AB116" s="63"/>
      <c r="AC116" s="63"/>
      <c r="AD116" s="63"/>
      <c r="AE116" s="63"/>
      <c r="AF116" s="63"/>
    </row>
    <row r="117" spans="1:32" ht="15.75" x14ac:dyDescent="0.25">
      <c r="A117" s="67" t="str">
        <f>A98</f>
        <v xml:space="preserve">0 had room for improvement with the skills that made up the domain(s) of , , , , , , , , , , , , , , </v>
      </c>
      <c r="B117" s="63"/>
      <c r="C117" s="63"/>
      <c r="D117" s="63"/>
      <c r="E117" s="63"/>
      <c r="F117" s="63"/>
      <c r="G117" s="63"/>
      <c r="H117" s="63"/>
      <c r="I117" s="63"/>
      <c r="J117" s="63"/>
      <c r="K117" s="63"/>
      <c r="L117" s="63"/>
      <c r="M117" s="63"/>
      <c r="N117" s="63"/>
      <c r="O117" s="63"/>
      <c r="P117" s="63"/>
      <c r="Q117" s="63"/>
      <c r="R117" s="63"/>
      <c r="S117" s="63"/>
      <c r="T117" s="63"/>
      <c r="U117" s="63"/>
      <c r="V117" s="63"/>
      <c r="W117" s="63"/>
      <c r="X117" s="63"/>
      <c r="Y117" s="63"/>
      <c r="Z117" s="63"/>
      <c r="AA117" s="63"/>
      <c r="AB117" s="63"/>
      <c r="AC117" s="63"/>
      <c r="AD117" s="63"/>
      <c r="AE117" s="63"/>
      <c r="AF117" s="63"/>
    </row>
    <row r="118" spans="1:32" ht="15.75" x14ac:dyDescent="0.25">
      <c r="A118" s="63"/>
      <c r="B118" s="63"/>
      <c r="C118" s="63"/>
      <c r="D118" s="63"/>
      <c r="E118" s="63"/>
      <c r="F118" s="63"/>
      <c r="G118" s="63"/>
      <c r="H118" s="63"/>
      <c r="I118" s="63"/>
      <c r="J118" s="63"/>
      <c r="K118" s="63"/>
      <c r="L118" s="63"/>
      <c r="M118" s="63"/>
      <c r="N118" s="63"/>
      <c r="O118" s="63"/>
      <c r="P118" s="63"/>
      <c r="Q118" s="63"/>
      <c r="R118" s="63"/>
      <c r="S118" s="63"/>
      <c r="T118" s="63"/>
      <c r="U118" s="63"/>
      <c r="V118" s="63"/>
      <c r="W118" s="63"/>
      <c r="X118" s="63"/>
      <c r="Y118" s="63"/>
      <c r="Z118" s="63"/>
      <c r="AA118" s="63"/>
      <c r="AB118" s="63"/>
      <c r="AC118" s="63"/>
      <c r="AD118" s="63"/>
      <c r="AE118" s="63"/>
      <c r="AF118" s="63"/>
    </row>
    <row r="119" spans="1:32" ht="15.75" x14ac:dyDescent="0.25">
      <c r="A119" s="66" t="s">
        <v>69</v>
      </c>
      <c r="B119" s="63"/>
      <c r="C119" s="63"/>
      <c r="D119" s="63"/>
      <c r="E119" s="63"/>
      <c r="F119" s="63"/>
      <c r="G119" s="63"/>
      <c r="H119" s="63"/>
      <c r="I119" s="63"/>
      <c r="J119" s="63"/>
      <c r="K119" s="63"/>
      <c r="L119" s="63"/>
      <c r="M119" s="63"/>
      <c r="N119" s="63"/>
      <c r="O119" s="63"/>
      <c r="P119" s="63"/>
      <c r="Q119" s="63"/>
      <c r="R119" s="63"/>
      <c r="S119" s="63"/>
      <c r="T119" s="63"/>
      <c r="U119" s="63"/>
      <c r="V119" s="63"/>
      <c r="W119" s="63"/>
      <c r="X119" s="63"/>
      <c r="Y119" s="63"/>
      <c r="Z119" s="63"/>
      <c r="AA119" s="63"/>
      <c r="AB119" s="63"/>
      <c r="AC119" s="63"/>
      <c r="AD119" s="63"/>
      <c r="AE119" s="63"/>
      <c r="AF119" s="63"/>
    </row>
    <row r="120" spans="1:32" ht="15.75" x14ac:dyDescent="0.25">
      <c r="A120" s="67" t="str">
        <f>CONCATENATE($A1," ",A293," ",K3,"% ",A294," ",(ROUNDUP(K3+5,0)),"% ",A295)</f>
        <v>0 will demonstrate improved skills in Orientation &amp; Mobility by increasing the score on the O&amp;M Inventory from 0% to a minimum of 5% by the next annual IEP date.</v>
      </c>
      <c r="B120" s="63"/>
      <c r="C120" s="63"/>
      <c r="D120" s="63"/>
      <c r="E120" s="63"/>
      <c r="F120" s="63"/>
      <c r="G120" s="63"/>
      <c r="H120" s="63"/>
      <c r="I120" s="63"/>
      <c r="J120" s="63"/>
      <c r="K120" s="63"/>
      <c r="L120" s="63"/>
      <c r="M120" s="63"/>
      <c r="N120" s="63"/>
      <c r="O120" s="63"/>
      <c r="P120" s="63"/>
      <c r="Q120" s="63"/>
      <c r="R120" s="63"/>
      <c r="S120" s="63"/>
      <c r="T120" s="63"/>
      <c r="U120" s="63"/>
      <c r="V120" s="63"/>
      <c r="W120" s="63"/>
      <c r="X120" s="63"/>
      <c r="Y120" s="63"/>
      <c r="Z120" s="63"/>
      <c r="AA120" s="63"/>
      <c r="AB120" s="63"/>
      <c r="AC120" s="63"/>
      <c r="AD120" s="63"/>
      <c r="AE120" s="63"/>
      <c r="AF120" s="63"/>
    </row>
    <row r="121" spans="1:32" ht="15.75" x14ac:dyDescent="0.25">
      <c r="A121" s="63"/>
      <c r="B121" s="63"/>
      <c r="C121" s="63"/>
      <c r="D121" s="63"/>
      <c r="E121" s="63"/>
      <c r="F121" s="63"/>
      <c r="G121" s="63"/>
      <c r="H121" s="63"/>
      <c r="I121" s="63"/>
      <c r="J121" s="63"/>
      <c r="K121" s="63"/>
      <c r="L121" s="63"/>
      <c r="M121" s="63"/>
      <c r="N121" s="63"/>
      <c r="O121" s="63"/>
      <c r="P121" s="63"/>
      <c r="Q121" s="63"/>
      <c r="R121" s="63"/>
      <c r="S121" s="63"/>
      <c r="T121" s="63"/>
      <c r="U121" s="63"/>
      <c r="V121" s="63"/>
      <c r="W121" s="63"/>
      <c r="X121" s="63"/>
      <c r="Y121" s="63"/>
      <c r="Z121" s="63"/>
      <c r="AA121" s="63"/>
      <c r="AB121" s="63"/>
      <c r="AC121" s="63"/>
      <c r="AD121" s="63"/>
      <c r="AE121" s="63"/>
      <c r="AF121" s="63"/>
    </row>
    <row r="122" spans="1:32" ht="15.75" x14ac:dyDescent="0.25">
      <c r="A122" s="63"/>
      <c r="B122" s="63"/>
      <c r="C122" s="63"/>
      <c r="D122" s="63"/>
      <c r="E122" s="63"/>
      <c r="F122" s="63"/>
      <c r="G122" s="63"/>
      <c r="H122" s="63"/>
      <c r="I122" s="63"/>
      <c r="J122" s="63"/>
      <c r="K122" s="63"/>
      <c r="L122" s="63"/>
      <c r="M122" s="63"/>
      <c r="N122" s="63"/>
      <c r="O122" s="63"/>
      <c r="P122" s="63"/>
      <c r="Q122" s="63"/>
      <c r="R122" s="63"/>
      <c r="S122" s="63"/>
      <c r="T122" s="63"/>
      <c r="U122" s="63"/>
      <c r="V122" s="63"/>
      <c r="W122" s="63"/>
      <c r="X122" s="63"/>
      <c r="Y122" s="63"/>
      <c r="Z122" s="63"/>
      <c r="AA122" s="63"/>
      <c r="AB122" s="63"/>
      <c r="AC122" s="63"/>
      <c r="AD122" s="63"/>
      <c r="AE122" s="63"/>
      <c r="AF122" s="63"/>
    </row>
    <row r="123" spans="1:32" ht="15.75" x14ac:dyDescent="0.25">
      <c r="A123" s="63"/>
      <c r="B123" s="63"/>
      <c r="C123" s="63"/>
      <c r="D123" s="63"/>
      <c r="E123" s="63"/>
      <c r="F123" s="63"/>
      <c r="G123" s="63"/>
      <c r="H123" s="63"/>
      <c r="I123" s="63"/>
      <c r="J123" s="63"/>
      <c r="K123" s="63"/>
      <c r="L123" s="63"/>
      <c r="M123" s="63"/>
      <c r="N123" s="63"/>
      <c r="O123" s="63"/>
      <c r="P123" s="63"/>
      <c r="Q123" s="63"/>
      <c r="R123" s="63"/>
      <c r="S123" s="63"/>
      <c r="T123" s="63"/>
      <c r="U123" s="63"/>
      <c r="V123" s="63"/>
      <c r="W123" s="63"/>
      <c r="X123" s="63"/>
      <c r="Y123" s="63"/>
      <c r="Z123" s="63"/>
      <c r="AA123" s="63"/>
      <c r="AB123" s="63"/>
      <c r="AC123" s="63"/>
      <c r="AD123" s="63"/>
      <c r="AE123" s="63"/>
      <c r="AF123" s="63"/>
    </row>
    <row r="124" spans="1:32" ht="15.75" x14ac:dyDescent="0.25">
      <c r="A124" s="63"/>
      <c r="B124" s="63"/>
      <c r="C124" s="63"/>
      <c r="D124" s="63"/>
      <c r="E124" s="63"/>
      <c r="F124" s="63"/>
      <c r="G124" s="63"/>
      <c r="H124" s="63"/>
      <c r="I124" s="63"/>
      <c r="J124" s="63"/>
      <c r="K124" s="63"/>
      <c r="L124" s="63"/>
      <c r="M124" s="63"/>
      <c r="N124" s="63"/>
      <c r="O124" s="63"/>
      <c r="P124" s="63"/>
      <c r="Q124" s="63"/>
      <c r="R124" s="63"/>
      <c r="S124" s="63"/>
      <c r="T124" s="63"/>
      <c r="U124" s="63"/>
      <c r="V124" s="63"/>
      <c r="W124" s="63"/>
      <c r="X124" s="63"/>
      <c r="Y124" s="63"/>
      <c r="Z124" s="63"/>
      <c r="AA124" s="63"/>
      <c r="AB124" s="63"/>
      <c r="AC124" s="63"/>
      <c r="AD124" s="63"/>
      <c r="AE124" s="63"/>
      <c r="AF124" s="63"/>
    </row>
    <row r="125" spans="1:32" ht="15.75" x14ac:dyDescent="0.25">
      <c r="A125" s="66" t="s">
        <v>502</v>
      </c>
      <c r="B125" s="63"/>
      <c r="C125" s="63"/>
      <c r="D125" s="63"/>
      <c r="E125" s="63"/>
      <c r="F125" s="63"/>
      <c r="G125" s="63"/>
      <c r="H125" s="63"/>
      <c r="I125" s="63"/>
      <c r="J125" s="63"/>
      <c r="K125" s="63"/>
      <c r="L125" s="63"/>
      <c r="M125" s="63"/>
      <c r="N125" s="63"/>
      <c r="O125" s="63"/>
      <c r="P125" s="63"/>
      <c r="Q125" s="63"/>
      <c r="R125" s="63"/>
      <c r="S125" s="63"/>
      <c r="T125" s="63"/>
      <c r="U125" s="63"/>
      <c r="V125" s="63"/>
      <c r="W125" s="63"/>
      <c r="X125" s="63"/>
      <c r="Y125" s="63"/>
      <c r="Z125" s="63"/>
      <c r="AA125" s="63"/>
      <c r="AB125" s="63"/>
      <c r="AC125" s="63"/>
      <c r="AD125" s="63"/>
      <c r="AE125" s="63"/>
      <c r="AF125" s="63"/>
    </row>
    <row r="126" spans="1:32" ht="15.75" x14ac:dyDescent="0.25">
      <c r="A126" s="67" t="str">
        <f>CONCATENATE(A296,A297," ",$A1," ",A298," ",Q2,"% ",A299," ",Q3,"% ",A300," ",R3,"% ",A301," ",S3,"%. ",A1," ",A302," ",A303,", ",A304,", ",A305,", ",A306,", ",A307,", ",A308,", ",A309,", ",A310,", ",A311,", ",A312,", ",A313,", ",A314,", ",A315,", ",A316,", ",A317)</f>
        <v xml:space="preserve">Please see the attached chart. Over the previous grading period 0 increased the score on the O&amp;M Inventory from 0% to 0% and is now 0% of the way to the goal of 1%. 0 made gains in the domain(s) of , , , , , , , , , , , , , , </v>
      </c>
      <c r="B126" s="63"/>
      <c r="C126" s="63"/>
      <c r="D126" s="63"/>
      <c r="E126" s="63"/>
      <c r="F126" s="63"/>
      <c r="G126" s="63"/>
      <c r="H126" s="63"/>
      <c r="I126" s="63"/>
      <c r="J126" s="63"/>
      <c r="K126" s="63"/>
      <c r="L126" s="63"/>
      <c r="M126" s="63"/>
      <c r="N126" s="63"/>
      <c r="O126" s="63"/>
      <c r="P126" s="63"/>
      <c r="Q126" s="63"/>
      <c r="R126" s="63"/>
      <c r="S126" s="63"/>
      <c r="T126" s="63"/>
      <c r="U126" s="63"/>
      <c r="V126" s="63"/>
      <c r="W126" s="63"/>
      <c r="X126" s="63"/>
      <c r="Y126" s="63"/>
      <c r="Z126" s="63"/>
      <c r="AA126" s="63"/>
      <c r="AB126" s="63"/>
      <c r="AC126" s="63"/>
      <c r="AD126" s="63"/>
      <c r="AE126" s="63"/>
      <c r="AF126" s="63"/>
    </row>
    <row r="127" spans="1:32" ht="15.75" x14ac:dyDescent="0.25">
      <c r="A127" s="63"/>
      <c r="B127" s="63"/>
      <c r="C127" s="63"/>
      <c r="D127" s="63"/>
      <c r="E127" s="63"/>
      <c r="F127" s="63"/>
      <c r="G127" s="63"/>
      <c r="H127" s="63"/>
      <c r="I127" s="63"/>
      <c r="J127" s="63"/>
      <c r="K127" s="63"/>
      <c r="L127" s="63"/>
      <c r="M127" s="63"/>
      <c r="N127" s="63"/>
      <c r="O127" s="63"/>
      <c r="P127" s="63"/>
      <c r="Q127" s="63"/>
      <c r="R127" s="63"/>
      <c r="S127" s="63"/>
      <c r="T127" s="63"/>
      <c r="U127" s="63"/>
      <c r="V127" s="63"/>
      <c r="W127" s="63"/>
      <c r="X127" s="63"/>
      <c r="Y127" s="63"/>
      <c r="Z127" s="63"/>
      <c r="AA127" s="63"/>
      <c r="AB127" s="63"/>
      <c r="AC127" s="63"/>
      <c r="AD127" s="63"/>
      <c r="AE127" s="63"/>
      <c r="AF127" s="63"/>
    </row>
    <row r="128" spans="1:32" ht="15.75" x14ac:dyDescent="0.25">
      <c r="A128" s="76"/>
      <c r="B128" s="76"/>
      <c r="C128" s="76"/>
      <c r="D128" s="76"/>
      <c r="E128" s="76"/>
      <c r="F128" s="76"/>
      <c r="G128" s="76"/>
      <c r="H128" s="76"/>
      <c r="I128" s="76"/>
      <c r="J128" s="76"/>
      <c r="K128" s="76"/>
      <c r="L128" s="76"/>
      <c r="M128" s="76"/>
      <c r="N128" s="76"/>
      <c r="O128" s="76"/>
      <c r="P128" s="76"/>
      <c r="Q128" s="76"/>
      <c r="R128" s="76"/>
      <c r="S128" s="76"/>
      <c r="T128" s="63"/>
      <c r="U128" s="63"/>
      <c r="V128" s="63"/>
      <c r="W128" s="63"/>
      <c r="X128" s="63"/>
      <c r="Y128" s="63"/>
      <c r="Z128" s="63"/>
      <c r="AA128" s="63"/>
      <c r="AB128" s="63"/>
      <c r="AC128" s="63"/>
      <c r="AD128" s="63"/>
      <c r="AE128" s="63"/>
      <c r="AF128" s="63"/>
    </row>
    <row r="129" spans="1:32" ht="15.75" x14ac:dyDescent="0.25">
      <c r="A129" s="76"/>
      <c r="B129" s="76"/>
      <c r="C129" s="76"/>
      <c r="D129" s="76"/>
      <c r="E129" s="76"/>
      <c r="F129" s="76"/>
      <c r="G129" s="76"/>
      <c r="H129" s="76"/>
      <c r="I129" s="76"/>
      <c r="J129" s="76"/>
      <c r="K129" s="76"/>
      <c r="L129" s="76"/>
      <c r="M129" s="76"/>
      <c r="N129" s="76"/>
      <c r="O129" s="76"/>
      <c r="P129" s="76"/>
      <c r="Q129" s="76"/>
      <c r="R129" s="76"/>
      <c r="S129" s="76"/>
      <c r="T129" s="63"/>
      <c r="U129" s="63"/>
      <c r="V129" s="63"/>
      <c r="W129" s="63"/>
      <c r="X129" s="63"/>
      <c r="Y129" s="63"/>
      <c r="Z129" s="63"/>
      <c r="AA129" s="63"/>
      <c r="AB129" s="63"/>
      <c r="AC129" s="63"/>
      <c r="AD129" s="63"/>
      <c r="AE129" s="63"/>
      <c r="AF129" s="63"/>
    </row>
    <row r="130" spans="1:32" ht="15.75" x14ac:dyDescent="0.25">
      <c r="A130" s="76"/>
      <c r="B130" s="76"/>
      <c r="C130" s="76"/>
      <c r="D130" s="76"/>
      <c r="E130" s="76"/>
      <c r="F130" s="76"/>
      <c r="G130" s="76"/>
      <c r="H130" s="76"/>
      <c r="I130" s="76"/>
      <c r="J130" s="76"/>
      <c r="K130" s="76"/>
      <c r="L130" s="76"/>
      <c r="M130" s="76"/>
      <c r="N130" s="76"/>
      <c r="O130" s="76"/>
      <c r="P130" s="76"/>
      <c r="Q130" s="76"/>
      <c r="R130" s="76"/>
      <c r="S130" s="76"/>
      <c r="T130" s="63"/>
      <c r="U130" s="63"/>
      <c r="V130" s="63"/>
      <c r="W130" s="63"/>
      <c r="X130" s="63"/>
      <c r="Y130" s="63"/>
      <c r="Z130" s="63"/>
      <c r="AA130" s="63"/>
      <c r="AB130" s="63"/>
      <c r="AC130" s="63"/>
      <c r="AD130" s="63"/>
      <c r="AE130" s="63"/>
      <c r="AF130" s="63"/>
    </row>
    <row r="131" spans="1:32" ht="15.75" x14ac:dyDescent="0.25">
      <c r="A131" s="76"/>
      <c r="B131" s="76"/>
      <c r="C131" s="76"/>
      <c r="D131" s="76"/>
      <c r="E131" s="76"/>
      <c r="F131" s="76"/>
      <c r="G131" s="76"/>
      <c r="H131" s="76"/>
      <c r="I131" s="76"/>
      <c r="J131" s="76"/>
      <c r="K131" s="76"/>
      <c r="L131" s="76"/>
      <c r="M131" s="76"/>
      <c r="N131" s="76"/>
      <c r="O131" s="76"/>
      <c r="P131" s="76"/>
      <c r="Q131" s="76"/>
      <c r="R131" s="76"/>
      <c r="S131" s="76"/>
      <c r="T131" s="63"/>
      <c r="U131" s="63"/>
      <c r="V131" s="63"/>
      <c r="W131" s="63"/>
      <c r="X131" s="63"/>
      <c r="Y131" s="63"/>
      <c r="Z131" s="63"/>
      <c r="AA131" s="63"/>
      <c r="AB131" s="63"/>
      <c r="AC131" s="63"/>
      <c r="AD131" s="63"/>
      <c r="AE131" s="63"/>
      <c r="AF131" s="63"/>
    </row>
    <row r="132" spans="1:32" ht="15.75" x14ac:dyDescent="0.25">
      <c r="A132" s="76"/>
      <c r="B132" s="76"/>
      <c r="C132" s="76"/>
      <c r="D132" s="76"/>
      <c r="E132" s="76"/>
      <c r="F132" s="76"/>
      <c r="G132" s="76"/>
      <c r="H132" s="76"/>
      <c r="I132" s="76"/>
      <c r="J132" s="76"/>
      <c r="K132" s="76"/>
      <c r="L132" s="76"/>
      <c r="M132" s="76"/>
      <c r="N132" s="76"/>
      <c r="O132" s="76"/>
      <c r="P132" s="76"/>
      <c r="Q132" s="76"/>
      <c r="R132" s="76"/>
      <c r="S132" s="76"/>
      <c r="T132" s="63"/>
      <c r="U132" s="63"/>
      <c r="V132" s="63"/>
      <c r="W132" s="63"/>
      <c r="X132" s="63"/>
      <c r="Y132" s="63"/>
      <c r="Z132" s="63"/>
      <c r="AA132" s="63"/>
      <c r="AB132" s="63"/>
      <c r="AC132" s="63"/>
      <c r="AD132" s="63"/>
      <c r="AE132" s="63"/>
      <c r="AF132" s="63"/>
    </row>
    <row r="133" spans="1:32" ht="15.75" x14ac:dyDescent="0.25">
      <c r="A133" s="76"/>
      <c r="B133" s="76"/>
      <c r="C133" s="76"/>
      <c r="D133" s="76"/>
      <c r="E133" s="76"/>
      <c r="F133" s="76"/>
      <c r="G133" s="76"/>
      <c r="H133" s="76"/>
      <c r="I133" s="76"/>
      <c r="J133" s="76"/>
      <c r="K133" s="76"/>
      <c r="L133" s="76"/>
      <c r="M133" s="76"/>
      <c r="N133" s="76"/>
      <c r="O133" s="76"/>
      <c r="P133" s="76"/>
      <c r="Q133" s="76"/>
      <c r="R133" s="76"/>
      <c r="S133" s="76"/>
      <c r="T133" s="63"/>
      <c r="U133" s="63"/>
      <c r="V133" s="63"/>
      <c r="W133" s="63"/>
      <c r="X133" s="63"/>
      <c r="Y133" s="63"/>
      <c r="Z133" s="63"/>
      <c r="AA133" s="63"/>
      <c r="AB133" s="63"/>
      <c r="AC133" s="63"/>
      <c r="AD133" s="63"/>
      <c r="AE133" s="63"/>
      <c r="AF133" s="63"/>
    </row>
    <row r="134" spans="1:32" ht="15.75" x14ac:dyDescent="0.25">
      <c r="A134" s="76"/>
      <c r="B134" s="76"/>
      <c r="C134" s="76"/>
      <c r="D134" s="76"/>
      <c r="E134" s="76"/>
      <c r="F134" s="76"/>
      <c r="G134" s="76"/>
      <c r="H134" s="76"/>
      <c r="I134" s="76"/>
      <c r="J134" s="76"/>
      <c r="K134" s="76"/>
      <c r="L134" s="76"/>
      <c r="M134" s="76"/>
      <c r="N134" s="76"/>
      <c r="O134" s="76"/>
      <c r="P134" s="76"/>
      <c r="Q134" s="76"/>
      <c r="R134" s="76"/>
      <c r="S134" s="76"/>
      <c r="T134" s="63"/>
      <c r="U134" s="63"/>
      <c r="V134" s="63"/>
      <c r="W134" s="63"/>
      <c r="X134" s="63"/>
      <c r="Y134" s="63"/>
      <c r="Z134" s="63"/>
      <c r="AA134" s="63"/>
      <c r="AB134" s="63"/>
      <c r="AC134" s="63"/>
      <c r="AD134" s="63"/>
      <c r="AE134" s="63"/>
      <c r="AF134" s="63"/>
    </row>
    <row r="135" spans="1:32" ht="15.75" x14ac:dyDescent="0.25">
      <c r="A135" s="76"/>
      <c r="B135" s="76"/>
      <c r="C135" s="76"/>
      <c r="D135" s="76"/>
      <c r="E135" s="76"/>
      <c r="F135" s="76"/>
      <c r="G135" s="76"/>
      <c r="H135" s="76"/>
      <c r="I135" s="76"/>
      <c r="J135" s="76"/>
      <c r="K135" s="76"/>
      <c r="L135" s="76"/>
      <c r="M135" s="76"/>
      <c r="N135" s="76"/>
      <c r="O135" s="76"/>
      <c r="P135" s="76"/>
      <c r="Q135" s="76"/>
      <c r="R135" s="76"/>
      <c r="S135" s="76"/>
      <c r="T135" s="63"/>
      <c r="U135" s="63"/>
      <c r="V135" s="63"/>
      <c r="W135" s="63"/>
      <c r="X135" s="63"/>
      <c r="Y135" s="63"/>
      <c r="Z135" s="63"/>
      <c r="AA135" s="63"/>
      <c r="AB135" s="63"/>
      <c r="AC135" s="63"/>
      <c r="AD135" s="63"/>
      <c r="AE135" s="63"/>
      <c r="AF135" s="63"/>
    </row>
    <row r="136" spans="1:32" ht="15.75" x14ac:dyDescent="0.25">
      <c r="A136" s="76"/>
      <c r="B136" s="76"/>
      <c r="C136" s="76"/>
      <c r="D136" s="76"/>
      <c r="E136" s="76"/>
      <c r="F136" s="76"/>
      <c r="G136" s="76"/>
      <c r="H136" s="76"/>
      <c r="I136" s="76"/>
      <c r="J136" s="76"/>
      <c r="K136" s="76"/>
      <c r="L136" s="76"/>
      <c r="M136" s="76"/>
      <c r="N136" s="76"/>
      <c r="O136" s="76"/>
      <c r="P136" s="76"/>
      <c r="Q136" s="76"/>
      <c r="R136" s="76"/>
      <c r="S136" s="76"/>
      <c r="T136" s="63"/>
      <c r="U136" s="63"/>
      <c r="V136" s="63"/>
      <c r="W136" s="63"/>
      <c r="X136" s="63"/>
      <c r="Y136" s="63"/>
      <c r="Z136" s="63"/>
      <c r="AA136" s="63"/>
      <c r="AB136" s="63"/>
      <c r="AC136" s="63"/>
      <c r="AD136" s="63"/>
      <c r="AE136" s="63"/>
      <c r="AF136" s="63"/>
    </row>
    <row r="137" spans="1:32" ht="15.75" x14ac:dyDescent="0.25">
      <c r="A137" s="76"/>
      <c r="B137" s="76"/>
      <c r="C137" s="76"/>
      <c r="D137" s="76"/>
      <c r="E137" s="76"/>
      <c r="F137" s="76"/>
      <c r="G137" s="76"/>
      <c r="H137" s="76"/>
      <c r="I137" s="76"/>
      <c r="J137" s="76"/>
      <c r="K137" s="76"/>
      <c r="L137" s="76"/>
      <c r="M137" s="76"/>
      <c r="N137" s="76"/>
      <c r="O137" s="76"/>
      <c r="P137" s="76"/>
      <c r="Q137" s="76"/>
      <c r="R137" s="76"/>
      <c r="S137" s="76"/>
      <c r="T137" s="63"/>
      <c r="U137" s="63"/>
      <c r="V137" s="63"/>
      <c r="W137" s="63"/>
      <c r="X137" s="63"/>
      <c r="Y137" s="63"/>
      <c r="Z137" s="63"/>
      <c r="AA137" s="63"/>
      <c r="AB137" s="63"/>
      <c r="AC137" s="63"/>
      <c r="AD137" s="63"/>
      <c r="AE137" s="63"/>
      <c r="AF137" s="63"/>
    </row>
    <row r="138" spans="1:32" ht="15.75" x14ac:dyDescent="0.25">
      <c r="A138" s="76"/>
      <c r="B138" s="76"/>
      <c r="C138" s="76"/>
      <c r="D138" s="76"/>
      <c r="E138" s="76"/>
      <c r="F138" s="76"/>
      <c r="G138" s="76"/>
      <c r="H138" s="76"/>
      <c r="I138" s="76"/>
      <c r="J138" s="76"/>
      <c r="K138" s="76"/>
      <c r="L138" s="76"/>
      <c r="M138" s="76"/>
      <c r="N138" s="76"/>
      <c r="O138" s="76"/>
      <c r="P138" s="76"/>
      <c r="Q138" s="76"/>
      <c r="R138" s="76"/>
      <c r="S138" s="76"/>
      <c r="T138" s="63"/>
      <c r="U138" s="63"/>
      <c r="V138" s="63"/>
      <c r="W138" s="63"/>
      <c r="X138" s="63"/>
      <c r="Y138" s="63"/>
      <c r="Z138" s="63"/>
      <c r="AA138" s="63"/>
      <c r="AB138" s="63"/>
      <c r="AC138" s="63"/>
      <c r="AD138" s="63"/>
      <c r="AE138" s="63"/>
      <c r="AF138" s="63"/>
    </row>
    <row r="139" spans="1:32" ht="15.75" x14ac:dyDescent="0.25">
      <c r="A139" s="76"/>
      <c r="B139" s="76"/>
      <c r="C139" s="76"/>
      <c r="D139" s="76"/>
      <c r="E139" s="76"/>
      <c r="F139" s="76"/>
      <c r="G139" s="76"/>
      <c r="H139" s="76"/>
      <c r="I139" s="76"/>
      <c r="J139" s="76"/>
      <c r="K139" s="76"/>
      <c r="L139" s="76"/>
      <c r="M139" s="76"/>
      <c r="N139" s="76"/>
      <c r="O139" s="76"/>
      <c r="P139" s="76"/>
      <c r="Q139" s="76"/>
      <c r="R139" s="76"/>
      <c r="S139" s="76"/>
      <c r="T139" s="63"/>
      <c r="U139" s="63"/>
      <c r="V139" s="63"/>
      <c r="W139" s="63"/>
      <c r="X139" s="63"/>
      <c r="Y139" s="63"/>
      <c r="Z139" s="63"/>
      <c r="AA139" s="63"/>
      <c r="AB139" s="63"/>
      <c r="AC139" s="63"/>
      <c r="AD139" s="63"/>
      <c r="AE139" s="63"/>
      <c r="AF139" s="63"/>
    </row>
    <row r="140" spans="1:32" ht="15.75" x14ac:dyDescent="0.25">
      <c r="A140" s="76"/>
      <c r="B140" s="76"/>
      <c r="C140" s="76"/>
      <c r="D140" s="76"/>
      <c r="E140" s="76"/>
      <c r="F140" s="76"/>
      <c r="G140" s="76"/>
      <c r="H140" s="76"/>
      <c r="I140" s="76"/>
      <c r="J140" s="76"/>
      <c r="K140" s="76"/>
      <c r="L140" s="76"/>
      <c r="M140" s="76"/>
      <c r="N140" s="76"/>
      <c r="O140" s="76"/>
      <c r="P140" s="76"/>
      <c r="Q140" s="76"/>
      <c r="R140" s="76"/>
      <c r="S140" s="76"/>
      <c r="T140" s="63"/>
      <c r="U140" s="63"/>
      <c r="V140" s="63"/>
      <c r="W140" s="63"/>
      <c r="X140" s="63"/>
      <c r="Y140" s="63"/>
      <c r="Z140" s="63"/>
      <c r="AA140" s="63"/>
      <c r="AB140" s="63"/>
      <c r="AC140" s="63"/>
      <c r="AD140" s="63"/>
      <c r="AE140" s="63"/>
      <c r="AF140" s="63"/>
    </row>
    <row r="141" spans="1:32" ht="15.75" x14ac:dyDescent="0.25">
      <c r="A141" s="76"/>
      <c r="B141" s="76"/>
      <c r="C141" s="76"/>
      <c r="D141" s="76"/>
      <c r="E141" s="76"/>
      <c r="F141" s="76"/>
      <c r="G141" s="76"/>
      <c r="H141" s="76"/>
      <c r="I141" s="76"/>
      <c r="J141" s="76"/>
      <c r="K141" s="76"/>
      <c r="L141" s="76"/>
      <c r="M141" s="76"/>
      <c r="N141" s="76"/>
      <c r="O141" s="76"/>
      <c r="P141" s="76"/>
      <c r="Q141" s="76"/>
      <c r="R141" s="76"/>
      <c r="S141" s="76"/>
      <c r="T141" s="63"/>
      <c r="U141" s="63"/>
      <c r="V141" s="63"/>
      <c r="W141" s="63"/>
      <c r="X141" s="63"/>
      <c r="Y141" s="63"/>
      <c r="Z141" s="63"/>
      <c r="AA141" s="63"/>
      <c r="AB141" s="63"/>
      <c r="AC141" s="63"/>
      <c r="AD141" s="63"/>
      <c r="AE141" s="63"/>
      <c r="AF141" s="63"/>
    </row>
    <row r="142" spans="1:32" ht="15.75" x14ac:dyDescent="0.25">
      <c r="A142" s="76"/>
      <c r="B142" s="76"/>
      <c r="C142" s="76"/>
      <c r="D142" s="76"/>
      <c r="E142" s="76"/>
      <c r="F142" s="76"/>
      <c r="G142" s="76"/>
      <c r="H142" s="76"/>
      <c r="I142" s="76"/>
      <c r="J142" s="76"/>
      <c r="K142" s="76"/>
      <c r="L142" s="76"/>
      <c r="M142" s="76"/>
      <c r="N142" s="76"/>
      <c r="O142" s="76"/>
      <c r="P142" s="76"/>
      <c r="Q142" s="76"/>
      <c r="R142" s="76"/>
      <c r="S142" s="76"/>
      <c r="T142" s="63"/>
      <c r="U142" s="63"/>
      <c r="V142" s="63"/>
      <c r="W142" s="63"/>
      <c r="X142" s="63"/>
      <c r="Y142" s="63"/>
      <c r="Z142" s="63"/>
      <c r="AA142" s="63"/>
      <c r="AB142" s="63"/>
      <c r="AC142" s="63"/>
      <c r="AD142" s="63"/>
      <c r="AE142" s="63"/>
      <c r="AF142" s="63"/>
    </row>
    <row r="143" spans="1:32" ht="15.75" x14ac:dyDescent="0.25">
      <c r="A143" s="76"/>
      <c r="B143" s="76"/>
      <c r="C143" s="76"/>
      <c r="D143" s="76"/>
      <c r="E143" s="76"/>
      <c r="F143" s="76"/>
      <c r="G143" s="76"/>
      <c r="H143" s="76"/>
      <c r="I143" s="76"/>
      <c r="J143" s="76"/>
      <c r="K143" s="76"/>
      <c r="L143" s="76"/>
      <c r="M143" s="76"/>
      <c r="N143" s="76"/>
      <c r="O143" s="76"/>
      <c r="P143" s="76"/>
      <c r="Q143" s="76"/>
      <c r="R143" s="76"/>
      <c r="S143" s="76"/>
      <c r="T143" s="63"/>
      <c r="U143" s="63"/>
      <c r="V143" s="63"/>
      <c r="W143" s="63"/>
      <c r="X143" s="63"/>
      <c r="Y143" s="63"/>
      <c r="Z143" s="63"/>
      <c r="AA143" s="63"/>
      <c r="AB143" s="63"/>
      <c r="AC143" s="63"/>
      <c r="AD143" s="63"/>
      <c r="AE143" s="63"/>
      <c r="AF143" s="63"/>
    </row>
    <row r="144" spans="1:32" ht="15.75" x14ac:dyDescent="0.25">
      <c r="A144" s="76"/>
      <c r="B144" s="76"/>
      <c r="C144" s="76"/>
      <c r="D144" s="76"/>
      <c r="E144" s="76"/>
      <c r="F144" s="76"/>
      <c r="G144" s="76"/>
      <c r="H144" s="76"/>
      <c r="I144" s="76"/>
      <c r="J144" s="76"/>
      <c r="K144" s="76"/>
      <c r="L144" s="76"/>
      <c r="M144" s="76"/>
      <c r="N144" s="76"/>
      <c r="O144" s="76"/>
      <c r="P144" s="76"/>
      <c r="Q144" s="76"/>
      <c r="R144" s="76"/>
      <c r="S144" s="76"/>
      <c r="T144" s="63"/>
      <c r="U144" s="63"/>
      <c r="V144" s="63"/>
      <c r="W144" s="63"/>
      <c r="X144" s="63"/>
      <c r="Y144" s="63"/>
      <c r="Z144" s="63"/>
      <c r="AA144" s="63"/>
      <c r="AB144" s="63"/>
      <c r="AC144" s="63"/>
      <c r="AD144" s="63"/>
      <c r="AE144" s="63"/>
      <c r="AF144" s="63"/>
    </row>
    <row r="145" spans="1:32" ht="15.75" x14ac:dyDescent="0.25">
      <c r="A145" s="76"/>
      <c r="B145" s="76"/>
      <c r="C145" s="76"/>
      <c r="D145" s="76"/>
      <c r="E145" s="76"/>
      <c r="F145" s="76"/>
      <c r="G145" s="76"/>
      <c r="H145" s="76"/>
      <c r="I145" s="76"/>
      <c r="J145" s="76"/>
      <c r="K145" s="76"/>
      <c r="L145" s="76"/>
      <c r="M145" s="76"/>
      <c r="N145" s="76"/>
      <c r="O145" s="76"/>
      <c r="P145" s="76"/>
      <c r="Q145" s="76"/>
      <c r="R145" s="76"/>
      <c r="S145" s="76"/>
      <c r="T145" s="63"/>
      <c r="U145" s="63"/>
      <c r="V145" s="63"/>
      <c r="W145" s="63"/>
      <c r="X145" s="63"/>
      <c r="Y145" s="63"/>
      <c r="Z145" s="63"/>
      <c r="AA145" s="63"/>
      <c r="AB145" s="63"/>
      <c r="AC145" s="63"/>
      <c r="AD145" s="63"/>
      <c r="AE145" s="63"/>
      <c r="AF145" s="63"/>
    </row>
    <row r="146" spans="1:32" ht="15.75" x14ac:dyDescent="0.25">
      <c r="A146" s="76"/>
      <c r="B146" s="76"/>
      <c r="C146" s="76"/>
      <c r="D146" s="76"/>
      <c r="E146" s="76"/>
      <c r="F146" s="76"/>
      <c r="G146" s="76"/>
      <c r="H146" s="76"/>
      <c r="I146" s="76"/>
      <c r="J146" s="76"/>
      <c r="K146" s="76"/>
      <c r="L146" s="76"/>
      <c r="M146" s="76"/>
      <c r="N146" s="76"/>
      <c r="O146" s="76"/>
      <c r="P146" s="76"/>
      <c r="Q146" s="76"/>
      <c r="R146" s="76"/>
      <c r="S146" s="76"/>
      <c r="T146" s="63"/>
      <c r="U146" s="63"/>
      <c r="V146" s="63"/>
      <c r="W146" s="63"/>
      <c r="X146" s="63"/>
      <c r="Y146" s="63"/>
      <c r="Z146" s="63"/>
      <c r="AA146" s="63"/>
      <c r="AB146" s="63"/>
      <c r="AC146" s="63"/>
      <c r="AD146" s="63"/>
      <c r="AE146" s="63"/>
      <c r="AF146" s="63"/>
    </row>
    <row r="147" spans="1:32" ht="15.75" x14ac:dyDescent="0.25">
      <c r="A147" s="76"/>
      <c r="B147" s="76"/>
      <c r="C147" s="76"/>
      <c r="D147" s="76"/>
      <c r="E147" s="76"/>
      <c r="F147" s="76"/>
      <c r="G147" s="76"/>
      <c r="H147" s="76"/>
      <c r="I147" s="76"/>
      <c r="J147" s="76"/>
      <c r="K147" s="76"/>
      <c r="L147" s="76"/>
      <c r="M147" s="76"/>
      <c r="N147" s="76"/>
      <c r="O147" s="76"/>
      <c r="P147" s="76"/>
      <c r="Q147" s="76"/>
      <c r="R147" s="76"/>
      <c r="S147" s="76"/>
      <c r="T147" s="63"/>
      <c r="U147" s="63"/>
      <c r="V147" s="63"/>
      <c r="W147" s="63"/>
      <c r="X147" s="63"/>
      <c r="Y147" s="63"/>
      <c r="Z147" s="63"/>
      <c r="AA147" s="63"/>
      <c r="AB147" s="63"/>
      <c r="AC147" s="63"/>
      <c r="AD147" s="63"/>
      <c r="AE147" s="63"/>
      <c r="AF147" s="63"/>
    </row>
    <row r="148" spans="1:32" ht="15.75" x14ac:dyDescent="0.25">
      <c r="A148" s="63"/>
      <c r="B148" s="63"/>
      <c r="C148" s="63"/>
      <c r="D148" s="63"/>
      <c r="E148" s="63"/>
      <c r="F148" s="63"/>
      <c r="G148" s="63"/>
      <c r="H148" s="63"/>
      <c r="I148" s="63"/>
      <c r="J148" s="63"/>
      <c r="K148" s="63"/>
      <c r="L148" s="63"/>
      <c r="M148" s="63"/>
      <c r="N148" s="63"/>
      <c r="O148" s="63"/>
      <c r="P148" s="63"/>
      <c r="Q148" s="63"/>
      <c r="R148" s="63"/>
      <c r="S148" s="63"/>
      <c r="T148" s="63"/>
      <c r="U148" s="63"/>
      <c r="V148" s="63"/>
      <c r="W148" s="63"/>
      <c r="X148" s="63"/>
      <c r="Y148" s="63"/>
      <c r="Z148" s="63"/>
      <c r="AA148" s="63"/>
      <c r="AB148" s="63"/>
      <c r="AC148" s="63"/>
      <c r="AD148" s="63"/>
      <c r="AE148" s="63"/>
      <c r="AF148" s="63"/>
    </row>
    <row r="149" spans="1:32" ht="15.75" x14ac:dyDescent="0.25">
      <c r="A149" s="74" t="s">
        <v>518</v>
      </c>
      <c r="B149" s="74"/>
      <c r="C149" s="74"/>
      <c r="D149" s="74"/>
      <c r="E149" s="74"/>
      <c r="F149" s="74"/>
      <c r="G149" s="74"/>
      <c r="H149" s="74"/>
      <c r="I149" s="74"/>
      <c r="J149" s="63"/>
      <c r="K149" s="63"/>
      <c r="L149" s="63"/>
      <c r="M149" s="63"/>
      <c r="N149" s="63"/>
      <c r="O149" s="63"/>
      <c r="P149" s="63"/>
      <c r="Q149" s="63"/>
      <c r="R149" s="63"/>
      <c r="S149" s="63"/>
      <c r="T149" s="63"/>
      <c r="U149" s="63"/>
      <c r="V149" s="63"/>
      <c r="W149" s="63"/>
      <c r="X149" s="63"/>
      <c r="Y149" s="63"/>
      <c r="Z149" s="63"/>
      <c r="AA149" s="63"/>
      <c r="AB149" s="63"/>
      <c r="AC149" s="63"/>
      <c r="AD149" s="63"/>
      <c r="AE149" s="63"/>
      <c r="AF149" s="63"/>
    </row>
    <row r="150" spans="1:32" ht="15.75" x14ac:dyDescent="0.25">
      <c r="A150" s="66" t="s">
        <v>1038</v>
      </c>
      <c r="B150" s="63"/>
      <c r="C150" s="63"/>
      <c r="D150" s="63"/>
      <c r="E150" s="63"/>
      <c r="F150" s="63"/>
      <c r="G150" s="63"/>
      <c r="H150" s="63"/>
      <c r="I150" s="63"/>
      <c r="J150" s="63"/>
      <c r="K150" s="63"/>
      <c r="L150" s="63"/>
      <c r="M150" s="63"/>
      <c r="N150" s="63"/>
      <c r="O150" s="63"/>
      <c r="P150" s="63"/>
      <c r="Q150" s="63"/>
      <c r="R150" s="63"/>
      <c r="S150" s="63"/>
      <c r="T150" s="63"/>
      <c r="U150" s="63"/>
      <c r="V150" s="63"/>
      <c r="W150" s="63"/>
      <c r="X150" s="63"/>
      <c r="Y150" s="63"/>
      <c r="Z150" s="63"/>
      <c r="AA150" s="63"/>
      <c r="AB150" s="63"/>
      <c r="AC150" s="63"/>
      <c r="AD150" s="63"/>
      <c r="AE150" s="63"/>
      <c r="AF150" s="63"/>
    </row>
    <row r="151" spans="1:32" ht="15.75" x14ac:dyDescent="0.25">
      <c r="A151" s="66" t="s">
        <v>398</v>
      </c>
      <c r="B151" s="63"/>
      <c r="C151" s="63"/>
      <c r="D151" s="63"/>
      <c r="E151" s="63"/>
      <c r="F151" s="63"/>
      <c r="G151" s="63"/>
      <c r="H151" s="63"/>
      <c r="I151" s="63"/>
      <c r="J151" s="63"/>
      <c r="K151" s="63"/>
      <c r="L151" s="63"/>
      <c r="M151" s="63"/>
      <c r="N151" s="63"/>
      <c r="O151" s="63"/>
      <c r="P151" s="63"/>
      <c r="Q151" s="63"/>
      <c r="R151" s="63"/>
      <c r="S151" s="63"/>
      <c r="T151" s="63"/>
      <c r="U151" s="63"/>
      <c r="V151" s="63"/>
      <c r="W151" s="63"/>
      <c r="X151" s="63"/>
      <c r="Y151" s="63"/>
      <c r="Z151" s="63"/>
      <c r="AA151" s="63"/>
      <c r="AB151" s="63"/>
      <c r="AC151" s="63"/>
      <c r="AD151" s="63"/>
      <c r="AE151" s="63"/>
      <c r="AF151" s="63"/>
    </row>
    <row r="152" spans="1:32" ht="15.75" x14ac:dyDescent="0.25">
      <c r="A152" s="63" t="s">
        <v>399</v>
      </c>
      <c r="B152" s="63"/>
      <c r="C152" s="63"/>
      <c r="D152" s="63"/>
      <c r="E152" s="63"/>
      <c r="F152" s="63">
        <f>Concept!F3</f>
        <v>0</v>
      </c>
      <c r="G152" s="63" t="s">
        <v>489</v>
      </c>
      <c r="H152" s="63"/>
      <c r="I152" s="63"/>
      <c r="J152" s="63"/>
      <c r="K152" s="63"/>
      <c r="L152" s="63"/>
      <c r="M152" s="63"/>
      <c r="N152" s="63" t="str">
        <f>IF(F152&gt;3.99,A152,"")</f>
        <v/>
      </c>
      <c r="O152" s="63" t="str">
        <f>IF(F153&gt;3.99,A153,"")</f>
        <v/>
      </c>
      <c r="P152" s="63" t="str">
        <f>IF(F154&gt;3.99,A154,"")</f>
        <v/>
      </c>
      <c r="Q152" s="63" t="str">
        <f>IF(F155&gt;3.99,A155,"")</f>
        <v/>
      </c>
      <c r="R152" s="63" t="str">
        <f>IF(F156&gt;4,E156,"")</f>
        <v/>
      </c>
      <c r="S152" s="63"/>
      <c r="T152" s="63"/>
      <c r="U152" s="63"/>
      <c r="V152" s="63"/>
      <c r="W152" s="63"/>
      <c r="X152" s="63"/>
      <c r="Y152" s="63"/>
      <c r="Z152" s="63"/>
      <c r="AA152" s="63"/>
      <c r="AB152" s="63"/>
      <c r="AC152" s="63"/>
      <c r="AD152" s="63"/>
      <c r="AE152" s="63"/>
      <c r="AF152" s="63"/>
    </row>
    <row r="153" spans="1:32" ht="15.75" x14ac:dyDescent="0.25">
      <c r="A153" s="63" t="s">
        <v>400</v>
      </c>
      <c r="B153" s="63"/>
      <c r="C153" s="63"/>
      <c r="D153" s="63"/>
      <c r="E153" s="63"/>
      <c r="F153" s="63">
        <f>Concept!F9</f>
        <v>0</v>
      </c>
      <c r="G153" s="63" t="s">
        <v>486</v>
      </c>
      <c r="H153" s="63"/>
      <c r="I153" s="63"/>
      <c r="J153" s="63"/>
      <c r="K153" s="63"/>
      <c r="L153" s="63"/>
      <c r="M153" s="63"/>
      <c r="N153" s="63" t="str">
        <f>IF(AND($F152&gt;1.01,$F152&lt;3.99),$A152,"")</f>
        <v/>
      </c>
      <c r="O153" s="63" t="str">
        <f>IF(AND($F153&gt;1.01,$F153&lt;3.99),$A153,"")</f>
        <v/>
      </c>
      <c r="P153" s="63" t="str">
        <f>IF(AND($F154&gt;1.01,$F154&lt;3.99),$A154,"")</f>
        <v/>
      </c>
      <c r="Q153" s="63" t="str">
        <f>IF(AND($F155&gt;1.01,$F155&lt;3.99),$A155,"")</f>
        <v/>
      </c>
      <c r="R153" s="63"/>
      <c r="S153" s="63"/>
      <c r="T153" s="63"/>
      <c r="U153" s="63"/>
      <c r="V153" s="63"/>
      <c r="W153" s="63"/>
      <c r="X153" s="63"/>
      <c r="Y153" s="63"/>
      <c r="Z153" s="63"/>
      <c r="AA153" s="63"/>
      <c r="AB153" s="63"/>
      <c r="AC153" s="63"/>
      <c r="AD153" s="63"/>
      <c r="AE153" s="63"/>
      <c r="AF153" s="63"/>
    </row>
    <row r="154" spans="1:32" ht="15.75" x14ac:dyDescent="0.25">
      <c r="A154" s="63" t="s">
        <v>401</v>
      </c>
      <c r="B154" s="63"/>
      <c r="C154" s="63"/>
      <c r="D154" s="63"/>
      <c r="E154" s="63"/>
      <c r="F154" s="63">
        <f>Concept!F18</f>
        <v>0</v>
      </c>
      <c r="G154" s="63" t="s">
        <v>487</v>
      </c>
      <c r="H154" s="63"/>
      <c r="I154" s="63"/>
      <c r="J154" s="63"/>
      <c r="K154" s="63"/>
      <c r="L154" s="63"/>
      <c r="M154" s="63"/>
      <c r="N154" s="70" t="str">
        <f>IF(AND($F152&gt;0.99,$F152&lt;1.000001),$A152,"")</f>
        <v/>
      </c>
      <c r="O154" s="70" t="str">
        <f>IF(AND($F153&gt;0.99,$F153&lt;1.000001),$A153,"")</f>
        <v/>
      </c>
      <c r="P154" s="70" t="str">
        <f>IF(AND($F154&gt;0.99,$F154&lt;1.000001),$A154,"")</f>
        <v/>
      </c>
      <c r="Q154" s="70" t="str">
        <f>IF(AND($F155&gt;0.99,$F155&lt;1.000001),$A155,"")</f>
        <v/>
      </c>
      <c r="R154" s="70"/>
      <c r="S154" s="63"/>
      <c r="T154" s="63"/>
      <c r="U154" s="63"/>
      <c r="V154" s="63"/>
      <c r="W154" s="63"/>
      <c r="X154" s="63"/>
      <c r="Y154" s="63"/>
      <c r="Z154" s="63"/>
      <c r="AA154" s="63"/>
      <c r="AB154" s="63"/>
      <c r="AC154" s="63"/>
      <c r="AD154" s="63"/>
      <c r="AE154" s="63"/>
      <c r="AF154" s="63"/>
    </row>
    <row r="155" spans="1:32" ht="15.75" x14ac:dyDescent="0.25">
      <c r="A155" s="63" t="s">
        <v>402</v>
      </c>
      <c r="B155" s="63"/>
      <c r="C155" s="63"/>
      <c r="D155" s="63"/>
      <c r="E155" s="63"/>
      <c r="F155" s="63">
        <f>Concept!F25</f>
        <v>0</v>
      </c>
      <c r="G155" s="63" t="s">
        <v>488</v>
      </c>
      <c r="H155" s="63"/>
      <c r="I155" s="63"/>
      <c r="J155" s="63"/>
      <c r="K155" s="63"/>
      <c r="L155" s="63"/>
      <c r="M155" s="63"/>
      <c r="N155" s="63" t="str">
        <f>IF($F152=0,$A152,"")</f>
        <v>Vocabulary</v>
      </c>
      <c r="O155" s="63" t="str">
        <f>IF($F153=0,$A153,"")</f>
        <v>Laterality</v>
      </c>
      <c r="P155" s="63" t="str">
        <f>IF($F154=0,$A154,"")</f>
        <v>Parallel/Perpendicular</v>
      </c>
      <c r="Q155" s="63" t="str">
        <f>IF($F155=0,$A155,"")</f>
        <v>Time And Distance</v>
      </c>
      <c r="R155" s="63"/>
      <c r="S155" s="63"/>
      <c r="T155" s="63"/>
      <c r="U155" s="63"/>
      <c r="V155" s="63"/>
      <c r="W155" s="63"/>
      <c r="X155" s="63"/>
      <c r="Y155" s="63"/>
      <c r="Z155" s="63"/>
      <c r="AA155" s="63"/>
      <c r="AB155" s="63"/>
      <c r="AC155" s="63"/>
      <c r="AD155" s="63"/>
      <c r="AE155" s="63"/>
      <c r="AF155" s="63"/>
    </row>
    <row r="156" spans="1:32" ht="15.75" x14ac:dyDescent="0.25">
      <c r="A156" s="66" t="s">
        <v>405</v>
      </c>
      <c r="B156" s="63"/>
      <c r="C156" s="63"/>
      <c r="D156" s="63"/>
      <c r="E156" s="63"/>
      <c r="F156" s="63"/>
      <c r="G156" s="63"/>
      <c r="H156" s="63"/>
      <c r="I156" s="63"/>
      <c r="J156" s="63"/>
      <c r="K156" s="63"/>
      <c r="L156" s="63"/>
      <c r="M156" s="63"/>
      <c r="N156" s="63"/>
      <c r="O156" s="63"/>
      <c r="P156" s="63"/>
      <c r="Q156" s="63"/>
      <c r="R156" s="63"/>
      <c r="S156" s="63"/>
      <c r="T156" s="63"/>
      <c r="U156" s="63"/>
      <c r="V156" s="63"/>
      <c r="W156" s="63"/>
      <c r="X156" s="63"/>
      <c r="Y156" s="63"/>
      <c r="Z156" s="63"/>
      <c r="AA156" s="63"/>
      <c r="AB156" s="63"/>
      <c r="AC156" s="63"/>
      <c r="AD156" s="63"/>
      <c r="AE156" s="63"/>
      <c r="AF156" s="63"/>
    </row>
    <row r="157" spans="1:32" ht="15.75" x14ac:dyDescent="0.25">
      <c r="A157" s="63" t="s">
        <v>1011</v>
      </c>
      <c r="B157" s="63"/>
      <c r="C157" s="63"/>
      <c r="D157" s="63"/>
      <c r="E157" s="63"/>
      <c r="F157" s="63">
        <f>Move!F3</f>
        <v>0</v>
      </c>
      <c r="G157" s="63" t="s">
        <v>489</v>
      </c>
      <c r="H157" s="63"/>
      <c r="I157" s="63"/>
      <c r="J157" s="63"/>
      <c r="K157" s="63"/>
      <c r="L157" s="63"/>
      <c r="M157" s="63"/>
      <c r="N157" s="70" t="str">
        <f>IF(F157&gt;3.99,A157,"")</f>
        <v/>
      </c>
      <c r="O157" s="70" t="str">
        <f>IF(F158&gt;3.99,A158,"")</f>
        <v/>
      </c>
      <c r="P157" s="70" t="str">
        <f>IF(F159&gt;3.99,A159,"")</f>
        <v/>
      </c>
      <c r="Q157" s="70" t="str">
        <f>IF(F160&gt;3.99,A160,"")</f>
        <v/>
      </c>
      <c r="R157" s="70" t="str">
        <f>IF(F161&gt;3.99,A161,"")</f>
        <v/>
      </c>
      <c r="S157" s="70" t="str">
        <f>IF(F162&gt;3.99,A162,"")</f>
        <v/>
      </c>
      <c r="T157" s="70" t="str">
        <f>IF(F163&gt;3.99,A163,"")</f>
        <v/>
      </c>
      <c r="U157" s="70" t="str">
        <f>IF(F164&gt;3.99,A164,"")</f>
        <v/>
      </c>
      <c r="V157" s="70" t="str">
        <f>IF(F165&gt;3.99,A165,"")</f>
        <v/>
      </c>
      <c r="W157" s="70" t="str">
        <f>IF(F166&gt;3.99,A166,"")</f>
        <v/>
      </c>
      <c r="X157" s="70" t="str">
        <f>IF(F167&gt;3.99,A167,"")</f>
        <v/>
      </c>
      <c r="Y157" s="70"/>
      <c r="Z157" s="70"/>
      <c r="AA157" s="70"/>
      <c r="AB157" s="70"/>
      <c r="AC157" s="70"/>
      <c r="AD157" s="63"/>
      <c r="AE157" s="63"/>
      <c r="AF157" s="63"/>
    </row>
    <row r="158" spans="1:32" ht="15.75" x14ac:dyDescent="0.25">
      <c r="A158" s="63" t="s">
        <v>1010</v>
      </c>
      <c r="B158" s="63"/>
      <c r="C158" s="63"/>
      <c r="D158" s="63"/>
      <c r="E158" s="63"/>
      <c r="F158" s="63">
        <f>Move!F12</f>
        <v>0</v>
      </c>
      <c r="G158" s="63" t="s">
        <v>486</v>
      </c>
      <c r="H158" s="63"/>
      <c r="I158" s="63"/>
      <c r="J158" s="63"/>
      <c r="K158" s="63"/>
      <c r="L158" s="63"/>
      <c r="M158" s="63"/>
      <c r="N158" s="70" t="str">
        <f>IF(AND($F157&gt;1.01,$F157&lt;3.99),$A157,"")</f>
        <v/>
      </c>
      <c r="O158" s="70" t="str">
        <f>IF(AND($F158&gt;1.01,$F158&lt;3.99),$A158,"")</f>
        <v/>
      </c>
      <c r="P158" s="70" t="str">
        <f>IF(AND($F159&gt;1.01,$F159&lt;3.99),$A159,"")</f>
        <v/>
      </c>
      <c r="Q158" s="70" t="str">
        <f>IF(AND($F160&gt;1.01,$F160&lt;3.99),$A160,"")</f>
        <v/>
      </c>
      <c r="R158" s="70" t="str">
        <f>IF(AND($F161&gt;1.01,$F161&lt;3.99),$A161,"")</f>
        <v/>
      </c>
      <c r="S158" s="70" t="str">
        <f>IF(AND($F162&gt;1.01,$F162&lt;3.99),$A162,"")</f>
        <v/>
      </c>
      <c r="T158" s="70" t="str">
        <f>IF(AND($F163&gt;1.01,$F163&lt;3.99),$A163,"")</f>
        <v/>
      </c>
      <c r="U158" s="70" t="str">
        <f>IF(AND($F164&gt;1.01,$F164&lt;3.99),$A164,"")</f>
        <v/>
      </c>
      <c r="V158" s="70" t="str">
        <f>IF(AND($F165&gt;1.01,$F165&lt;3.99),$A165,"")</f>
        <v/>
      </c>
      <c r="W158" s="70" t="str">
        <f>IF(AND($F166&gt;1.01,$F166&lt;3.99),$A166,"")</f>
        <v/>
      </c>
      <c r="X158" s="70" t="str">
        <f>IF(AND($F167&gt;1.01,$F167&lt;3.99),$A167,"")</f>
        <v/>
      </c>
      <c r="Y158" s="70"/>
      <c r="Z158" s="70"/>
      <c r="AA158" s="70"/>
      <c r="AB158" s="70"/>
      <c r="AC158" s="70"/>
      <c r="AD158" s="63"/>
      <c r="AE158" s="63"/>
      <c r="AF158" s="63"/>
    </row>
    <row r="159" spans="1:32" ht="15.75" x14ac:dyDescent="0.25">
      <c r="A159" s="63" t="s">
        <v>1012</v>
      </c>
      <c r="B159" s="63"/>
      <c r="C159" s="63"/>
      <c r="D159" s="63"/>
      <c r="E159" s="63"/>
      <c r="F159" s="63">
        <f>Move!F21</f>
        <v>0</v>
      </c>
      <c r="G159" s="63" t="s">
        <v>487</v>
      </c>
      <c r="H159" s="63"/>
      <c r="I159" s="63"/>
      <c r="J159" s="63"/>
      <c r="K159" s="63"/>
      <c r="L159" s="63"/>
      <c r="M159" s="63"/>
      <c r="N159" s="70" t="str">
        <f>IF(AND($F157&gt;0.99,$F157&lt;1.000001),$A157,"")</f>
        <v/>
      </c>
      <c r="O159" s="70" t="str">
        <f>IF(AND($F158&gt;0.99,$F158&lt;1.000001),$A158,"")</f>
        <v/>
      </c>
      <c r="P159" s="70" t="str">
        <f>IF(AND($F159&gt;0.99,$F159&lt;1.000001),$A159,"")</f>
        <v/>
      </c>
      <c r="Q159" s="70" t="str">
        <f>IF(AND($F160&gt;0.99,$F160&lt;1.000001),$A160,"")</f>
        <v/>
      </c>
      <c r="R159" s="70" t="str">
        <f>IF(AND($F161&gt;0.99,$F161&lt;1.000001),$A161,"")</f>
        <v/>
      </c>
      <c r="S159" s="70" t="str">
        <f>IF(AND($F162&gt;0.99,$F162&lt;1.000001),$A162,"")</f>
        <v/>
      </c>
      <c r="T159" s="70" t="str">
        <f>IF(AND($F163&gt;0.99,$F163&lt;1.000001),$A163,"")</f>
        <v/>
      </c>
      <c r="U159" s="70" t="str">
        <f>IF(AND($F164&gt;0.99,$F164&lt;1.000001),$A164,"")</f>
        <v/>
      </c>
      <c r="V159" s="70" t="str">
        <f>IF(AND($F165&gt;0.99,$F165&lt;1.000001),$A165,"")</f>
        <v/>
      </c>
      <c r="W159" s="70" t="str">
        <f>IF(AND($F166&gt;0.99,$F166&lt;1.000001),$A166,"")</f>
        <v/>
      </c>
      <c r="X159" s="70" t="str">
        <f>IF(AND($F167&gt;0.99,$F167&lt;1.000001),$A167,"")</f>
        <v/>
      </c>
      <c r="Y159" s="70"/>
      <c r="Z159" s="70"/>
      <c r="AA159" s="70"/>
      <c r="AB159" s="70"/>
      <c r="AC159" s="70"/>
      <c r="AD159" s="63"/>
      <c r="AE159" s="63"/>
      <c r="AF159" s="63"/>
    </row>
    <row r="160" spans="1:32" ht="15.75" x14ac:dyDescent="0.25">
      <c r="A160" s="63" t="s">
        <v>403</v>
      </c>
      <c r="B160" s="63"/>
      <c r="C160" s="63"/>
      <c r="D160" s="63"/>
      <c r="E160" s="63"/>
      <c r="F160" s="63">
        <f>Move!F37</f>
        <v>0</v>
      </c>
      <c r="G160" s="63" t="s">
        <v>488</v>
      </c>
      <c r="H160" s="63"/>
      <c r="I160" s="63"/>
      <c r="J160" s="63"/>
      <c r="K160" s="63"/>
      <c r="L160" s="63"/>
      <c r="M160" s="63"/>
      <c r="N160" s="70" t="str">
        <f>IF($F157=0,$A157,"")</f>
        <v>Wheelchair Basics</v>
      </c>
      <c r="O160" s="70" t="str">
        <f>IF($F158=0,$A158,"")</f>
        <v>Maintaining Body Alignment While Propelling The Chair</v>
      </c>
      <c r="P160" s="70" t="str">
        <f>IF($F159=0,$A159,"")</f>
        <v>Wheelchair Movement</v>
      </c>
      <c r="Q160" s="70" t="str">
        <f>IF($F160=0,$A160,"")</f>
        <v>Balance</v>
      </c>
      <c r="R160" s="70" t="str">
        <f>IF($F161=0,$A161,"")</f>
        <v>Turns</v>
      </c>
      <c r="S160" s="71" t="str">
        <f>IF($F162=0,$A162,"")</f>
        <v>Navigating Tight Spaces</v>
      </c>
      <c r="T160" s="70" t="str">
        <f>IF($F163=0,$A163,"")</f>
        <v>Object Skills</v>
      </c>
      <c r="U160" s="70" t="str">
        <f>IF($F164=0,$A164,"")</f>
        <v>Manual Chair Specific Skills</v>
      </c>
      <c r="V160" s="70" t="str">
        <f>IF($F165=0,$A165,"")</f>
        <v>Scooter Specific Skills</v>
      </c>
      <c r="W160" s="70" t="str">
        <f>IF($F166=0,$A166,"")</f>
        <v>Power Chair Specific Skills</v>
      </c>
      <c r="X160" s="70" t="str">
        <f>IF($F167=0,$A167,"")</f>
        <v>Transferring</v>
      </c>
      <c r="Y160" s="70"/>
      <c r="Z160" s="70"/>
      <c r="AA160" s="70"/>
      <c r="AB160" s="70"/>
      <c r="AC160" s="70"/>
      <c r="AD160" s="63"/>
      <c r="AE160" s="63"/>
      <c r="AF160" s="63"/>
    </row>
    <row r="161" spans="1:32" ht="15.75" x14ac:dyDescent="0.25">
      <c r="A161" s="63" t="s">
        <v>404</v>
      </c>
      <c r="B161" s="63"/>
      <c r="C161" s="63"/>
      <c r="D161" s="63"/>
      <c r="E161" s="63"/>
      <c r="F161" s="63">
        <f>Move!F45</f>
        <v>0</v>
      </c>
      <c r="G161" s="63"/>
      <c r="H161" s="63"/>
      <c r="I161" s="63"/>
      <c r="J161" s="63"/>
      <c r="K161" s="63"/>
      <c r="L161" s="63"/>
      <c r="M161" s="63"/>
      <c r="N161" s="63"/>
      <c r="O161" s="63"/>
      <c r="P161" s="63"/>
      <c r="Q161" s="63"/>
      <c r="R161" s="63"/>
      <c r="S161" s="63"/>
      <c r="T161" s="63"/>
      <c r="U161" s="63"/>
      <c r="V161" s="63"/>
      <c r="W161" s="63"/>
      <c r="X161" s="63"/>
      <c r="Y161" s="63"/>
      <c r="Z161" s="63"/>
      <c r="AA161" s="63"/>
      <c r="AB161" s="63"/>
      <c r="AC161" s="63"/>
      <c r="AD161" s="63"/>
      <c r="AE161" s="63"/>
      <c r="AF161" s="63"/>
    </row>
    <row r="162" spans="1:32" ht="15.75" x14ac:dyDescent="0.25">
      <c r="A162" s="63" t="s">
        <v>1013</v>
      </c>
      <c r="B162" s="63"/>
      <c r="C162" s="63"/>
      <c r="D162" s="63"/>
      <c r="E162" s="63"/>
      <c r="F162" s="63">
        <f>Move!F57</f>
        <v>0</v>
      </c>
      <c r="G162" s="63"/>
      <c r="H162" s="63"/>
      <c r="I162" s="63"/>
      <c r="J162" s="63"/>
      <c r="K162" s="63"/>
      <c r="L162" s="63"/>
      <c r="M162" s="63"/>
      <c r="N162" s="63"/>
      <c r="O162" s="63"/>
      <c r="P162" s="63"/>
      <c r="Q162" s="63"/>
      <c r="R162" s="63"/>
      <c r="S162" s="63"/>
      <c r="T162" s="63"/>
      <c r="U162" s="63"/>
      <c r="V162" s="63"/>
      <c r="W162" s="63"/>
      <c r="X162" s="63"/>
      <c r="Y162" s="63"/>
      <c r="Z162" s="63"/>
      <c r="AA162" s="63"/>
      <c r="AB162" s="63"/>
      <c r="AC162" s="63"/>
      <c r="AD162" s="63"/>
      <c r="AE162" s="63"/>
      <c r="AF162" s="63"/>
    </row>
    <row r="163" spans="1:32" ht="15.75" x14ac:dyDescent="0.25">
      <c r="A163" s="63" t="s">
        <v>1014</v>
      </c>
      <c r="B163" s="63"/>
      <c r="C163" s="63"/>
      <c r="D163" s="63"/>
      <c r="E163" s="63"/>
      <c r="F163" s="63">
        <f>Move!F67</f>
        <v>0</v>
      </c>
      <c r="G163" s="63"/>
      <c r="H163" s="63"/>
      <c r="I163" s="63"/>
      <c r="J163" s="63"/>
      <c r="K163" s="63"/>
      <c r="L163" s="63"/>
      <c r="M163" s="63"/>
      <c r="N163" s="63"/>
      <c r="O163" s="63"/>
      <c r="P163" s="63"/>
      <c r="Q163" s="63"/>
      <c r="R163" s="63"/>
      <c r="S163" s="63"/>
      <c r="T163" s="63"/>
      <c r="U163" s="63"/>
      <c r="V163" s="63"/>
      <c r="W163" s="63"/>
      <c r="X163" s="63"/>
      <c r="Y163" s="63"/>
      <c r="Z163" s="63"/>
      <c r="AA163" s="63"/>
      <c r="AB163" s="63"/>
      <c r="AC163" s="63"/>
      <c r="AD163" s="63"/>
      <c r="AE163" s="63"/>
      <c r="AF163" s="63"/>
    </row>
    <row r="164" spans="1:32" ht="15.75" x14ac:dyDescent="0.25">
      <c r="A164" s="63" t="s">
        <v>1015</v>
      </c>
      <c r="B164" s="63"/>
      <c r="C164" s="63"/>
      <c r="D164" s="63"/>
      <c r="E164" s="63"/>
      <c r="F164" s="63">
        <f>Move!F72</f>
        <v>0</v>
      </c>
      <c r="G164" s="63"/>
      <c r="H164" s="63"/>
      <c r="I164" s="63"/>
      <c r="J164" s="63"/>
      <c r="K164" s="63"/>
      <c r="L164" s="63"/>
      <c r="M164" s="63"/>
      <c r="N164" s="63"/>
      <c r="O164" s="63"/>
      <c r="P164" s="63"/>
      <c r="Q164" s="63"/>
      <c r="R164" s="63"/>
      <c r="S164" s="63"/>
      <c r="T164" s="63"/>
      <c r="U164" s="63"/>
      <c r="V164" s="63"/>
      <c r="W164" s="63"/>
      <c r="X164" s="63"/>
      <c r="Y164" s="63"/>
      <c r="Z164" s="63"/>
      <c r="AA164" s="63"/>
      <c r="AB164" s="63"/>
      <c r="AC164" s="63"/>
      <c r="AD164" s="63"/>
      <c r="AE164" s="63"/>
      <c r="AF164" s="63"/>
    </row>
    <row r="165" spans="1:32" ht="15.75" x14ac:dyDescent="0.25">
      <c r="A165" s="63" t="s">
        <v>1016</v>
      </c>
      <c r="B165" s="63"/>
      <c r="C165" s="63"/>
      <c r="D165" s="63"/>
      <c r="E165" s="63"/>
      <c r="F165" s="63">
        <f>Move!F79</f>
        <v>0</v>
      </c>
      <c r="G165" s="63"/>
      <c r="H165" s="63"/>
      <c r="I165" s="63"/>
      <c r="J165" s="63"/>
      <c r="K165" s="63"/>
      <c r="L165" s="63"/>
      <c r="M165" s="63"/>
      <c r="N165" s="63"/>
      <c r="O165" s="63"/>
      <c r="P165" s="63"/>
      <c r="Q165" s="63"/>
      <c r="R165" s="63"/>
      <c r="S165" s="63"/>
      <c r="T165" s="63"/>
      <c r="U165" s="63"/>
      <c r="V165" s="63"/>
      <c r="W165" s="63"/>
      <c r="X165" s="63"/>
      <c r="Y165" s="63"/>
      <c r="Z165" s="63"/>
      <c r="AA165" s="63"/>
      <c r="AB165" s="63"/>
      <c r="AC165" s="63"/>
      <c r="AD165" s="63"/>
      <c r="AE165" s="63"/>
      <c r="AF165" s="63"/>
    </row>
    <row r="166" spans="1:32" ht="15.75" x14ac:dyDescent="0.25">
      <c r="A166" s="63" t="s">
        <v>1017</v>
      </c>
      <c r="B166" s="63"/>
      <c r="C166" s="63"/>
      <c r="D166" s="63"/>
      <c r="E166" s="63"/>
      <c r="F166" s="63">
        <f>Move!F84</f>
        <v>0</v>
      </c>
      <c r="G166" s="63"/>
      <c r="H166" s="63"/>
      <c r="I166" s="63"/>
      <c r="J166" s="63"/>
      <c r="K166" s="63"/>
      <c r="L166" s="63"/>
      <c r="M166" s="63"/>
      <c r="N166" s="63"/>
      <c r="O166" s="63"/>
      <c r="P166" s="63"/>
      <c r="Q166" s="63"/>
      <c r="R166" s="63"/>
      <c r="S166" s="63"/>
      <c r="T166" s="63"/>
      <c r="U166" s="63"/>
      <c r="V166" s="63"/>
      <c r="W166" s="63"/>
      <c r="X166" s="63"/>
      <c r="Y166" s="63"/>
      <c r="Z166" s="63"/>
      <c r="AA166" s="63"/>
      <c r="AB166" s="63"/>
      <c r="AC166" s="63"/>
      <c r="AD166" s="63"/>
      <c r="AE166" s="63"/>
      <c r="AF166" s="63"/>
    </row>
    <row r="167" spans="1:32" ht="15.75" x14ac:dyDescent="0.25">
      <c r="A167" s="63" t="s">
        <v>1018</v>
      </c>
      <c r="B167" s="63"/>
      <c r="C167" s="63"/>
      <c r="D167" s="63"/>
      <c r="E167" s="63"/>
      <c r="F167" s="63">
        <f>Move!F90</f>
        <v>0</v>
      </c>
      <c r="G167" s="63"/>
      <c r="H167" s="63"/>
      <c r="I167" s="63"/>
      <c r="J167" s="63"/>
      <c r="K167" s="63"/>
      <c r="L167" s="63"/>
      <c r="M167" s="63"/>
      <c r="N167" s="63"/>
      <c r="O167" s="63"/>
      <c r="P167" s="63"/>
      <c r="Q167" s="63"/>
      <c r="R167" s="63"/>
      <c r="S167" s="63"/>
      <c r="T167" s="63"/>
      <c r="U167" s="63"/>
      <c r="V167" s="63"/>
      <c r="W167" s="63"/>
      <c r="X167" s="63"/>
      <c r="Y167" s="63"/>
      <c r="Z167" s="63"/>
      <c r="AA167" s="63"/>
      <c r="AB167" s="63"/>
      <c r="AC167" s="63"/>
      <c r="AD167" s="63"/>
      <c r="AE167" s="63"/>
      <c r="AF167" s="63"/>
    </row>
    <row r="168" spans="1:32" ht="15.75" x14ac:dyDescent="0.25">
      <c r="A168" s="66" t="s">
        <v>473</v>
      </c>
      <c r="B168" s="63"/>
      <c r="C168" s="63"/>
      <c r="D168" s="63"/>
      <c r="E168" s="63"/>
      <c r="F168" s="63"/>
      <c r="G168" s="63"/>
      <c r="H168" s="63"/>
      <c r="I168" s="63"/>
      <c r="J168" s="63"/>
      <c r="K168" s="63"/>
      <c r="L168" s="63"/>
      <c r="M168" s="63"/>
      <c r="N168" s="63"/>
      <c r="O168" s="63"/>
      <c r="P168" s="63"/>
      <c r="Q168" s="63"/>
      <c r="R168" s="63"/>
      <c r="S168" s="63"/>
      <c r="T168" s="63"/>
      <c r="U168" s="63"/>
      <c r="V168" s="63"/>
      <c r="W168" s="63"/>
      <c r="X168" s="63"/>
      <c r="Y168" s="63"/>
      <c r="Z168" s="63"/>
      <c r="AA168" s="63"/>
      <c r="AB168" s="63"/>
      <c r="AC168" s="63"/>
      <c r="AD168" s="63"/>
      <c r="AE168" s="63"/>
      <c r="AF168" s="63"/>
    </row>
    <row r="169" spans="1:32" ht="15.75" x14ac:dyDescent="0.25">
      <c r="A169" s="63" t="s">
        <v>406</v>
      </c>
      <c r="B169" s="63"/>
      <c r="C169" s="63"/>
      <c r="D169" s="63"/>
      <c r="E169" s="63"/>
      <c r="F169" s="63">
        <f>SingRm!F3</f>
        <v>0</v>
      </c>
      <c r="G169" s="63" t="s">
        <v>489</v>
      </c>
      <c r="H169" s="63"/>
      <c r="I169" s="63"/>
      <c r="J169" s="63"/>
      <c r="K169" s="63"/>
      <c r="L169" s="63"/>
      <c r="M169" s="63"/>
      <c r="N169" s="63" t="str">
        <f>IF(F169&gt;3.99,A169,"")</f>
        <v/>
      </c>
      <c r="O169" s="63" t="str">
        <f>IF(F170&gt;3.99,A170,"")</f>
        <v/>
      </c>
      <c r="P169" s="63" t="str">
        <f>IF(F171&gt;3.99,A171,"")</f>
        <v/>
      </c>
      <c r="Q169" s="63" t="str">
        <f>IF(F172&gt;3.99,A172,"")</f>
        <v/>
      </c>
      <c r="R169" s="63" t="str">
        <f>IF(F173&gt;3.99,A173,"")</f>
        <v/>
      </c>
      <c r="S169" s="63"/>
      <c r="T169" s="63"/>
      <c r="U169" s="63"/>
      <c r="V169" s="63"/>
      <c r="W169" s="63"/>
      <c r="X169" s="63"/>
      <c r="Y169" s="63"/>
      <c r="Z169" s="63"/>
      <c r="AA169" s="63"/>
      <c r="AB169" s="63"/>
      <c r="AC169" s="63"/>
      <c r="AD169" s="63"/>
      <c r="AE169" s="63"/>
      <c r="AF169" s="63"/>
    </row>
    <row r="170" spans="1:32" ht="15.75" x14ac:dyDescent="0.25">
      <c r="A170" s="63" t="s">
        <v>407</v>
      </c>
      <c r="B170" s="63"/>
      <c r="C170" s="63"/>
      <c r="D170" s="63"/>
      <c r="E170" s="63"/>
      <c r="F170" s="63">
        <f>SingRm!F9</f>
        <v>0</v>
      </c>
      <c r="G170" s="63" t="s">
        <v>486</v>
      </c>
      <c r="H170" s="63"/>
      <c r="I170" s="63"/>
      <c r="J170" s="63"/>
      <c r="K170" s="63"/>
      <c r="L170" s="63"/>
      <c r="M170" s="63"/>
      <c r="N170" s="63" t="str">
        <f>IF(AND($F169&gt;1.01,$F169&lt;3.99),$A169,"")</f>
        <v/>
      </c>
      <c r="O170" s="63" t="str">
        <f>IF(AND($F170&gt;1.01,$F170&lt;3.99),$A170,"")</f>
        <v/>
      </c>
      <c r="P170" s="63" t="str">
        <f>IF(AND($F171&gt;1.01,$F171&lt;3.99),$A171,"")</f>
        <v/>
      </c>
      <c r="Q170" s="63" t="str">
        <f>IF(AND($F172&gt;1.01,$F172&lt;3.99),$A172,"")</f>
        <v/>
      </c>
      <c r="R170" s="63" t="str">
        <f>IF(AND($F173&gt;1.01,$F173&lt;3.99),$A173,"")</f>
        <v/>
      </c>
      <c r="S170" s="63"/>
      <c r="T170" s="63"/>
      <c r="U170" s="63"/>
      <c r="V170" s="63"/>
      <c r="W170" s="63"/>
      <c r="X170" s="63"/>
      <c r="Y170" s="63"/>
      <c r="Z170" s="63"/>
      <c r="AA170" s="63"/>
      <c r="AB170" s="63"/>
      <c r="AC170" s="63"/>
      <c r="AD170" s="63"/>
      <c r="AE170" s="63"/>
      <c r="AF170" s="63"/>
    </row>
    <row r="171" spans="1:32" ht="15.75" x14ac:dyDescent="0.25">
      <c r="A171" s="63" t="s">
        <v>491</v>
      </c>
      <c r="B171" s="63"/>
      <c r="C171" s="63"/>
      <c r="D171" s="63"/>
      <c r="E171" s="63"/>
      <c r="F171" s="63">
        <f>SingRm!F16</f>
        <v>0</v>
      </c>
      <c r="G171" s="63" t="s">
        <v>487</v>
      </c>
      <c r="H171" s="63"/>
      <c r="I171" s="63"/>
      <c r="J171" s="63"/>
      <c r="K171" s="63"/>
      <c r="L171" s="63"/>
      <c r="M171" s="63"/>
      <c r="N171" s="70" t="str">
        <f>IF(AND($F169&gt;0.99,$F169&lt;1.000001),$A169,"")</f>
        <v/>
      </c>
      <c r="O171" s="70" t="str">
        <f>IF(AND($F170&gt;0.99,$F170&lt;1.000001),$A170,"")</f>
        <v/>
      </c>
      <c r="P171" s="70" t="str">
        <f>IF(AND($F171&gt;0.99,$F171&lt;1.000001),$A171,"")</f>
        <v/>
      </c>
      <c r="Q171" s="70" t="str">
        <f>IF(AND($F172&gt;0.99,$F172&lt;1.000001),$A172,"")</f>
        <v/>
      </c>
      <c r="R171" s="70" t="str">
        <f>IF(AND($F173&gt;0.99,$F173&lt;1.000001),$A173,"")</f>
        <v/>
      </c>
      <c r="S171" s="63"/>
      <c r="T171" s="63"/>
      <c r="U171" s="63"/>
      <c r="V171" s="63"/>
      <c r="W171" s="63"/>
      <c r="X171" s="63"/>
      <c r="Y171" s="63"/>
      <c r="Z171" s="63"/>
      <c r="AA171" s="63"/>
      <c r="AB171" s="63"/>
      <c r="AC171" s="63"/>
      <c r="AD171" s="63"/>
      <c r="AE171" s="63"/>
      <c r="AF171" s="63"/>
    </row>
    <row r="172" spans="1:32" ht="15.75" x14ac:dyDescent="0.25">
      <c r="A172" s="63" t="s">
        <v>490</v>
      </c>
      <c r="B172" s="63"/>
      <c r="C172" s="63"/>
      <c r="D172" s="63"/>
      <c r="E172" s="63"/>
      <c r="F172" s="63">
        <f>SingRm!F23</f>
        <v>0</v>
      </c>
      <c r="G172" s="63" t="s">
        <v>488</v>
      </c>
      <c r="H172" s="63"/>
      <c r="I172" s="63"/>
      <c r="J172" s="63"/>
      <c r="K172" s="63"/>
      <c r="L172" s="63"/>
      <c r="M172" s="63"/>
      <c r="N172" s="63" t="str">
        <f>IF($F169=0,$A169,"")</f>
        <v>Familiar Rooms</v>
      </c>
      <c r="O172" s="63" t="str">
        <f>IF($F170=0,$A170,"")</f>
        <v>Unfamiliar Rooms</v>
      </c>
      <c r="P172" s="63" t="str">
        <f>IF($F171=0,$A171,"")</f>
        <v>Seating (Rows)</v>
      </c>
      <c r="Q172" s="63" t="str">
        <f>IF($F172=0,$A172,"")</f>
        <v>Seating (Tables)</v>
      </c>
      <c r="R172" s="63" t="str">
        <f>IF($F173=0,$A173,"")</f>
        <v>Locating Dropped Objects</v>
      </c>
      <c r="S172" s="63"/>
      <c r="T172" s="63"/>
      <c r="U172" s="63"/>
      <c r="V172" s="63"/>
      <c r="W172" s="63"/>
      <c r="X172" s="63"/>
      <c r="Y172" s="63"/>
      <c r="Z172" s="63"/>
      <c r="AA172" s="63"/>
      <c r="AB172" s="63"/>
      <c r="AC172" s="63"/>
      <c r="AD172" s="63"/>
      <c r="AE172" s="63"/>
      <c r="AF172" s="63"/>
    </row>
    <row r="173" spans="1:32" ht="15.75" x14ac:dyDescent="0.25">
      <c r="A173" s="63" t="s">
        <v>408</v>
      </c>
      <c r="B173" s="63"/>
      <c r="C173" s="63"/>
      <c r="D173" s="63"/>
      <c r="E173" s="63"/>
      <c r="F173" s="63">
        <f>SingRm!F28</f>
        <v>0</v>
      </c>
      <c r="G173" s="63"/>
      <c r="H173" s="63"/>
      <c r="I173" s="63"/>
      <c r="J173" s="63"/>
      <c r="K173" s="63"/>
      <c r="L173" s="63"/>
      <c r="M173" s="63"/>
      <c r="N173" s="63"/>
      <c r="O173" s="63"/>
      <c r="P173" s="63"/>
      <c r="Q173" s="63"/>
      <c r="R173" s="63"/>
      <c r="S173" s="63"/>
      <c r="T173" s="63"/>
      <c r="U173" s="63"/>
      <c r="V173" s="63"/>
      <c r="W173" s="63"/>
      <c r="X173" s="63"/>
      <c r="Y173" s="63"/>
      <c r="Z173" s="63"/>
      <c r="AA173" s="63"/>
      <c r="AB173" s="63"/>
      <c r="AC173" s="63"/>
      <c r="AD173" s="63"/>
      <c r="AE173" s="63"/>
      <c r="AF173" s="63"/>
    </row>
    <row r="174" spans="1:32" ht="15.75" x14ac:dyDescent="0.25">
      <c r="A174" s="66" t="s">
        <v>474</v>
      </c>
      <c r="B174" s="63"/>
      <c r="C174" s="63"/>
      <c r="D174" s="63"/>
      <c r="E174" s="63"/>
      <c r="F174" s="63"/>
      <c r="G174" s="63"/>
      <c r="H174" s="63"/>
      <c r="I174" s="63"/>
      <c r="J174" s="63"/>
      <c r="K174" s="63"/>
      <c r="L174" s="63"/>
      <c r="M174" s="63"/>
      <c r="N174" s="63"/>
      <c r="O174" s="63"/>
      <c r="P174" s="63"/>
      <c r="Q174" s="63"/>
      <c r="R174" s="63"/>
      <c r="S174" s="63"/>
      <c r="T174" s="63"/>
      <c r="U174" s="63"/>
      <c r="V174" s="63"/>
      <c r="W174" s="63"/>
      <c r="X174" s="63"/>
      <c r="Y174" s="63"/>
      <c r="Z174" s="63"/>
      <c r="AA174" s="63"/>
      <c r="AB174" s="63"/>
      <c r="AC174" s="63"/>
      <c r="AD174" s="63"/>
      <c r="AE174" s="63"/>
      <c r="AF174" s="63"/>
    </row>
    <row r="175" spans="1:32" ht="15.75" x14ac:dyDescent="0.25">
      <c r="A175" s="63" t="s">
        <v>409</v>
      </c>
      <c r="B175" s="63"/>
      <c r="C175" s="63"/>
      <c r="D175" s="63"/>
      <c r="E175" s="63"/>
      <c r="F175" s="63">
        <f>Indoor!F3</f>
        <v>0</v>
      </c>
      <c r="G175" s="63" t="s">
        <v>489</v>
      </c>
      <c r="H175" s="63"/>
      <c r="I175" s="63"/>
      <c r="J175" s="63"/>
      <c r="K175" s="63"/>
      <c r="L175" s="63"/>
      <c r="M175" s="63"/>
      <c r="N175" s="70" t="str">
        <f>IF(F175&gt;3.99,A175,"")</f>
        <v/>
      </c>
      <c r="O175" s="70" t="str">
        <f>IF(F176&gt;3.99,A176,"")</f>
        <v/>
      </c>
      <c r="P175" s="70" t="str">
        <f>IF(F177&gt;3.99,A177,"")</f>
        <v/>
      </c>
      <c r="Q175" s="70" t="str">
        <f>IF(F178&gt;3.99,A178,"")</f>
        <v/>
      </c>
      <c r="R175" s="70" t="str">
        <f>IF(F179&gt;3.99,A179,"")</f>
        <v/>
      </c>
      <c r="S175" s="70" t="str">
        <f>IF(F180&gt;3.99,A180,"")</f>
        <v/>
      </c>
      <c r="T175" s="70" t="str">
        <f>IF(F181&gt;3.99,A181,"")</f>
        <v/>
      </c>
      <c r="U175" s="70" t="str">
        <f>IF(F182&gt;3.99,A182,"")</f>
        <v/>
      </c>
      <c r="V175" s="63"/>
      <c r="W175" s="63"/>
      <c r="X175" s="63"/>
      <c r="Y175" s="63"/>
      <c r="Z175" s="63"/>
      <c r="AA175" s="63"/>
      <c r="AB175" s="63"/>
      <c r="AC175" s="63"/>
      <c r="AD175" s="63"/>
      <c r="AE175" s="63"/>
      <c r="AF175" s="63"/>
    </row>
    <row r="176" spans="1:32" ht="15.75" x14ac:dyDescent="0.25">
      <c r="A176" s="63" t="s">
        <v>410</v>
      </c>
      <c r="B176" s="63"/>
      <c r="C176" s="63"/>
      <c r="D176" s="63"/>
      <c r="E176" s="63"/>
      <c r="F176" s="63">
        <f>Indoor!F6</f>
        <v>0</v>
      </c>
      <c r="G176" s="63" t="s">
        <v>486</v>
      </c>
      <c r="H176" s="63"/>
      <c r="I176" s="63"/>
      <c r="J176" s="63"/>
      <c r="K176" s="63"/>
      <c r="L176" s="63"/>
      <c r="M176" s="63"/>
      <c r="N176" s="70" t="str">
        <f>IF(AND($F175&gt;1.01,$F175&lt;3.99),$A175,"")</f>
        <v/>
      </c>
      <c r="O176" s="70" t="str">
        <f>IF(AND($F176&gt;1.01,$F176&lt;3.99),$A176,"")</f>
        <v/>
      </c>
      <c r="P176" s="70" t="str">
        <f>IF(AND($F177&gt;1.01,$F177&lt;3.99),$A177,"")</f>
        <v/>
      </c>
      <c r="Q176" s="70" t="str">
        <f>IF(AND($F178&gt;1.01,$F178&lt;3.99),$A178,"")</f>
        <v/>
      </c>
      <c r="R176" s="70" t="str">
        <f>IF(AND($F179&gt;1.01,$F179&lt;3.99),$A179,"")</f>
        <v/>
      </c>
      <c r="S176" s="70" t="str">
        <f>IF(AND($F180&gt;1.01,$F180&lt;3.99),$A180,"")</f>
        <v/>
      </c>
      <c r="T176" s="70" t="str">
        <f>IF(AND($F181&gt;1.01,$F181&lt;3.99),$A181,"")</f>
        <v/>
      </c>
      <c r="U176" s="70" t="str">
        <f>IF(AND($F182&gt;1.01,$F182&lt;3.99),$A182,"")</f>
        <v/>
      </c>
      <c r="V176" s="63"/>
      <c r="W176" s="63"/>
      <c r="X176" s="63"/>
      <c r="Y176" s="63"/>
      <c r="Z176" s="63"/>
      <c r="AA176" s="63"/>
      <c r="AB176" s="63"/>
      <c r="AC176" s="63"/>
      <c r="AD176" s="63"/>
      <c r="AE176" s="63"/>
      <c r="AF176" s="63"/>
    </row>
    <row r="177" spans="1:32" ht="15.75" x14ac:dyDescent="0.25">
      <c r="A177" s="63" t="s">
        <v>411</v>
      </c>
      <c r="B177" s="63"/>
      <c r="C177" s="63"/>
      <c r="D177" s="63"/>
      <c r="E177" s="63"/>
      <c r="F177" s="63">
        <f>Indoor!F9</f>
        <v>0</v>
      </c>
      <c r="G177" s="63" t="s">
        <v>487</v>
      </c>
      <c r="H177" s="63"/>
      <c r="I177" s="63"/>
      <c r="J177" s="63"/>
      <c r="K177" s="63"/>
      <c r="L177" s="63"/>
      <c r="M177" s="63"/>
      <c r="N177" s="70" t="str">
        <f>IF(AND($F175&gt;0.99,$F175&lt;1.000001),$A175,"")</f>
        <v/>
      </c>
      <c r="O177" s="70" t="str">
        <f>IF(AND($F176&gt;0.99,$F176&lt;1.000001),$A176,"")</f>
        <v/>
      </c>
      <c r="P177" s="70" t="str">
        <f>IF(AND($F177&gt;0.99,$F177&lt;1.000001),$A177,"")</f>
        <v/>
      </c>
      <c r="Q177" s="70" t="str">
        <f>IF(AND($F178&gt;0.99,$F178&lt;1.000001),$A178,"")</f>
        <v/>
      </c>
      <c r="R177" s="70" t="str">
        <f>IF(AND($F179&gt;0.99,$F179&lt;1.000001),$A179,"")</f>
        <v/>
      </c>
      <c r="S177" s="70" t="str">
        <f>IF(AND($F180&gt;0.99,$F180&lt;1.000001),$A180,"")</f>
        <v/>
      </c>
      <c r="T177" s="70" t="str">
        <f>IF(AND($F181&gt;0.99,$F181&lt;1.000001),$A181,"")</f>
        <v/>
      </c>
      <c r="U177" s="70" t="str">
        <f>IF(AND($F182&gt;0.99,$F182&lt;1.000001),$A182,"")</f>
        <v/>
      </c>
      <c r="V177" s="70"/>
      <c r="W177" s="63"/>
      <c r="X177" s="63"/>
      <c r="Y177" s="63"/>
      <c r="Z177" s="63"/>
      <c r="AA177" s="63"/>
      <c r="AB177" s="63"/>
      <c r="AC177" s="63"/>
      <c r="AD177" s="63"/>
      <c r="AE177" s="63"/>
      <c r="AF177" s="63"/>
    </row>
    <row r="178" spans="1:32" ht="15.75" x14ac:dyDescent="0.25">
      <c r="A178" s="63" t="s">
        <v>1019</v>
      </c>
      <c r="B178" s="63"/>
      <c r="C178" s="63"/>
      <c r="D178" s="63"/>
      <c r="E178" s="63"/>
      <c r="F178" s="63">
        <f>Indoor!F31</f>
        <v>0</v>
      </c>
      <c r="G178" s="63" t="s">
        <v>488</v>
      </c>
      <c r="H178" s="63"/>
      <c r="I178" s="63"/>
      <c r="J178" s="63"/>
      <c r="K178" s="63"/>
      <c r="L178" s="63"/>
      <c r="M178" s="63"/>
      <c r="N178" s="70" t="str">
        <f>IF($F175=0,$A175,"")</f>
        <v>Hand Trailing</v>
      </c>
      <c r="O178" s="70" t="str">
        <f>IF($F176=0,$A176,"")</f>
        <v>Navigating Open Spaces</v>
      </c>
      <c r="P178" s="70" t="str">
        <f>IF($F177=0,$A177,"")</f>
        <v>Doors</v>
      </c>
      <c r="Q178" s="70" t="str">
        <f>IF($F178=0,$A178,"")</f>
        <v>Stairs (Emergency Use Only)</v>
      </c>
      <c r="R178" s="70" t="str">
        <f>IF($F179=0,$A179,"")</f>
        <v>Elevators</v>
      </c>
      <c r="S178" s="71" t="str">
        <f>IF($F180=0,$A180,"")</f>
        <v>Moving Sidewalks</v>
      </c>
      <c r="T178" s="70" t="str">
        <f>IF($F181=0,$A181,"")</f>
        <v>Turnstiles</v>
      </c>
      <c r="U178" s="70" t="str">
        <f>IF($F182=0,$A182,"")</f>
        <v>Emergency Drills/Situations</v>
      </c>
      <c r="V178" s="63"/>
      <c r="W178" s="63"/>
      <c r="X178" s="63"/>
      <c r="Y178" s="63"/>
      <c r="Z178" s="63"/>
      <c r="AA178" s="63"/>
      <c r="AB178" s="63"/>
      <c r="AC178" s="63"/>
      <c r="AD178" s="63"/>
      <c r="AE178" s="63"/>
      <c r="AF178" s="63"/>
    </row>
    <row r="179" spans="1:32" ht="15.75" x14ac:dyDescent="0.25">
      <c r="A179" s="63" t="s">
        <v>412</v>
      </c>
      <c r="B179" s="63"/>
      <c r="C179" s="63"/>
      <c r="D179" s="63"/>
      <c r="E179" s="63"/>
      <c r="F179" s="63">
        <f>Indoor!F36</f>
        <v>0</v>
      </c>
      <c r="G179" s="63"/>
      <c r="H179" s="63"/>
      <c r="I179" s="63"/>
      <c r="J179" s="63"/>
      <c r="K179" s="63"/>
      <c r="L179" s="63"/>
      <c r="M179" s="63"/>
      <c r="N179" s="63"/>
      <c r="O179" s="63"/>
      <c r="P179" s="63"/>
      <c r="Q179" s="63"/>
      <c r="R179" s="63"/>
      <c r="S179" s="63"/>
      <c r="T179" s="63"/>
      <c r="U179" s="63"/>
      <c r="V179" s="63"/>
      <c r="W179" s="63"/>
      <c r="X179" s="63"/>
      <c r="Y179" s="63"/>
      <c r="Z179" s="63"/>
      <c r="AA179" s="63"/>
      <c r="AB179" s="63"/>
      <c r="AC179" s="63"/>
      <c r="AD179" s="63"/>
      <c r="AE179" s="63"/>
      <c r="AF179" s="63"/>
    </row>
    <row r="180" spans="1:32" ht="15.75" x14ac:dyDescent="0.25">
      <c r="A180" s="63" t="s">
        <v>413</v>
      </c>
      <c r="B180" s="63"/>
      <c r="C180" s="63"/>
      <c r="D180" s="63"/>
      <c r="E180" s="63"/>
      <c r="F180" s="63">
        <f>Indoor!F52</f>
        <v>0</v>
      </c>
      <c r="G180" s="63"/>
      <c r="H180" s="63"/>
      <c r="I180" s="63"/>
      <c r="J180" s="63"/>
      <c r="K180" s="63"/>
      <c r="L180" s="63"/>
      <c r="M180" s="63"/>
      <c r="N180" s="63"/>
      <c r="O180" s="63"/>
      <c r="P180" s="63"/>
      <c r="Q180" s="63"/>
      <c r="R180" s="63"/>
      <c r="S180" s="63"/>
      <c r="T180" s="63"/>
      <c r="U180" s="63"/>
      <c r="V180" s="63"/>
      <c r="W180" s="63"/>
      <c r="X180" s="63"/>
      <c r="Y180" s="63"/>
      <c r="Z180" s="63"/>
      <c r="AA180" s="63"/>
      <c r="AB180" s="63"/>
      <c r="AC180" s="63"/>
      <c r="AD180" s="63"/>
      <c r="AE180" s="63"/>
      <c r="AF180" s="63"/>
    </row>
    <row r="181" spans="1:32" ht="15.75" x14ac:dyDescent="0.25">
      <c r="A181" s="63" t="s">
        <v>414</v>
      </c>
      <c r="B181" s="63"/>
      <c r="C181" s="63"/>
      <c r="D181" s="63"/>
      <c r="E181" s="63"/>
      <c r="F181" s="63">
        <f>Indoor!F62</f>
        <v>0</v>
      </c>
      <c r="G181" s="63"/>
      <c r="H181" s="63"/>
      <c r="I181" s="63"/>
      <c r="J181" s="63"/>
      <c r="K181" s="63"/>
      <c r="L181" s="63"/>
      <c r="M181" s="63"/>
      <c r="N181" s="63"/>
      <c r="O181" s="63"/>
      <c r="P181" s="63"/>
      <c r="Q181" s="63"/>
      <c r="R181" s="63"/>
      <c r="S181" s="63"/>
      <c r="T181" s="63"/>
      <c r="U181" s="63"/>
      <c r="V181" s="63"/>
      <c r="W181" s="63"/>
      <c r="X181" s="63"/>
      <c r="Y181" s="63"/>
      <c r="Z181" s="63"/>
      <c r="AA181" s="63"/>
      <c r="AB181" s="63"/>
      <c r="AC181" s="63"/>
      <c r="AD181" s="63"/>
      <c r="AE181" s="63"/>
      <c r="AF181" s="63"/>
    </row>
    <row r="182" spans="1:32" ht="15.75" x14ac:dyDescent="0.25">
      <c r="A182" s="63" t="s">
        <v>1020</v>
      </c>
      <c r="B182" s="63"/>
      <c r="C182" s="63"/>
      <c r="D182" s="63"/>
      <c r="E182" s="63"/>
      <c r="F182" s="63">
        <f>Indoor!F68</f>
        <v>0</v>
      </c>
      <c r="G182" s="63"/>
      <c r="H182" s="63"/>
      <c r="I182" s="63"/>
      <c r="J182" s="63"/>
      <c r="K182" s="63"/>
      <c r="L182" s="63"/>
      <c r="M182" s="63"/>
      <c r="N182" s="63"/>
      <c r="O182" s="63"/>
      <c r="P182" s="63"/>
      <c r="Q182" s="63"/>
      <c r="R182" s="63"/>
      <c r="S182" s="63"/>
      <c r="T182" s="63"/>
      <c r="U182" s="63"/>
      <c r="V182" s="63"/>
      <c r="W182" s="63"/>
      <c r="X182" s="63"/>
      <c r="Y182" s="63"/>
      <c r="Z182" s="63"/>
      <c r="AA182" s="63"/>
      <c r="AB182" s="63"/>
      <c r="AC182" s="63"/>
      <c r="AD182" s="63"/>
      <c r="AE182" s="63"/>
      <c r="AF182" s="63"/>
    </row>
    <row r="183" spans="1:32" ht="15.75" x14ac:dyDescent="0.25">
      <c r="A183" s="66" t="s">
        <v>475</v>
      </c>
      <c r="B183" s="63"/>
      <c r="C183" s="63"/>
      <c r="D183" s="63"/>
      <c r="E183" s="63"/>
      <c r="F183" s="63"/>
      <c r="G183" s="63" t="s">
        <v>489</v>
      </c>
      <c r="H183" s="63"/>
      <c r="I183" s="63"/>
      <c r="J183" s="63"/>
      <c r="K183" s="63"/>
      <c r="L183" s="63"/>
      <c r="M183" s="63"/>
      <c r="N183" s="63" t="str">
        <f>IF(F184&gt;3.99,A184,"")</f>
        <v/>
      </c>
      <c r="O183" s="63" t="str">
        <f>IF(F185&gt;3.99,A185,"")</f>
        <v/>
      </c>
      <c r="P183" s="63" t="str">
        <f>IF(F186&gt;3.99,A186,"")</f>
        <v/>
      </c>
      <c r="Q183" s="63"/>
      <c r="R183" s="63"/>
      <c r="S183" s="63"/>
      <c r="T183" s="63"/>
      <c r="U183" s="63"/>
      <c r="V183" s="63"/>
      <c r="W183" s="63"/>
      <c r="X183" s="63"/>
      <c r="Y183" s="63"/>
      <c r="Z183" s="63"/>
      <c r="AA183" s="63"/>
      <c r="AB183" s="63"/>
      <c r="AC183" s="63"/>
      <c r="AD183" s="63"/>
      <c r="AE183" s="63"/>
      <c r="AF183" s="63"/>
    </row>
    <row r="184" spans="1:32" ht="15.75" x14ac:dyDescent="0.25">
      <c r="A184" s="63" t="s">
        <v>415</v>
      </c>
      <c r="B184" s="63"/>
      <c r="C184" s="63"/>
      <c r="D184" s="63"/>
      <c r="E184" s="63"/>
      <c r="F184" s="63">
        <f>SelfPro!F3</f>
        <v>0</v>
      </c>
      <c r="G184" s="63" t="s">
        <v>486</v>
      </c>
      <c r="H184" s="63"/>
      <c r="I184" s="63"/>
      <c r="J184" s="63"/>
      <c r="K184" s="63"/>
      <c r="L184" s="63"/>
      <c r="M184" s="63"/>
      <c r="N184" s="63" t="str">
        <f>IF(AND($F184&gt;1.01,$F184&lt;3.99),$A184,"")</f>
        <v/>
      </c>
      <c r="O184" s="63" t="str">
        <f>IF(AND($F185&gt;1.01,$F185&lt;3.99),$A185,"")</f>
        <v/>
      </c>
      <c r="P184" s="63" t="str">
        <f>IF(AND($F186&gt;1.01,$F186&lt;3.99),$A186,"")</f>
        <v/>
      </c>
      <c r="Q184" s="63"/>
      <c r="R184" s="63"/>
      <c r="S184" s="63"/>
      <c r="T184" s="63"/>
      <c r="U184" s="63"/>
      <c r="V184" s="63"/>
      <c r="W184" s="63"/>
      <c r="X184" s="63"/>
      <c r="Y184" s="63"/>
      <c r="Z184" s="63"/>
      <c r="AA184" s="63"/>
      <c r="AB184" s="63"/>
      <c r="AC184" s="63"/>
      <c r="AD184" s="63"/>
      <c r="AE184" s="63"/>
      <c r="AF184" s="63"/>
    </row>
    <row r="185" spans="1:32" ht="15.75" x14ac:dyDescent="0.25">
      <c r="A185" s="63" t="s">
        <v>416</v>
      </c>
      <c r="B185" s="63"/>
      <c r="C185" s="63"/>
      <c r="D185" s="63"/>
      <c r="E185" s="63"/>
      <c r="F185" s="63">
        <f>SelfPro!F9</f>
        <v>0</v>
      </c>
      <c r="G185" s="63" t="s">
        <v>487</v>
      </c>
      <c r="H185" s="63"/>
      <c r="I185" s="63"/>
      <c r="J185" s="63"/>
      <c r="K185" s="63"/>
      <c r="L185" s="63"/>
      <c r="M185" s="63"/>
      <c r="N185" s="70" t="str">
        <f>IF(AND($F184&gt;0.99,$F184&lt;1.000001),$A184,"")</f>
        <v/>
      </c>
      <c r="O185" s="70" t="str">
        <f>IF(AND($F185&gt;0.99,$F185&lt;1.000001),$A185,"")</f>
        <v/>
      </c>
      <c r="P185" s="70" t="str">
        <f>IF(AND($F186&gt;0.99,$F186&lt;1.000001),$A186,"")</f>
        <v/>
      </c>
      <c r="Q185" s="63"/>
      <c r="R185" s="63"/>
      <c r="S185" s="63"/>
      <c r="T185" s="63"/>
      <c r="U185" s="63"/>
      <c r="V185" s="63"/>
      <c r="W185" s="63"/>
      <c r="X185" s="63"/>
      <c r="Y185" s="63"/>
      <c r="Z185" s="63"/>
      <c r="AA185" s="63"/>
      <c r="AB185" s="63"/>
      <c r="AC185" s="63"/>
      <c r="AD185" s="63"/>
      <c r="AE185" s="63"/>
      <c r="AF185" s="63"/>
    </row>
    <row r="186" spans="1:32" ht="15.75" x14ac:dyDescent="0.25">
      <c r="A186" s="63" t="s">
        <v>417</v>
      </c>
      <c r="B186" s="63"/>
      <c r="C186" s="63"/>
      <c r="D186" s="63"/>
      <c r="E186" s="63"/>
      <c r="F186" s="63">
        <f>SelfPro!F13</f>
        <v>0</v>
      </c>
      <c r="G186" s="63" t="s">
        <v>488</v>
      </c>
      <c r="H186" s="63"/>
      <c r="I186" s="63"/>
      <c r="J186" s="63"/>
      <c r="K186" s="63"/>
      <c r="L186" s="63"/>
      <c r="M186" s="63"/>
      <c r="N186" s="63" t="str">
        <f>IF($F184=0,$A184,"")</f>
        <v>Upper Hand Protective Technique</v>
      </c>
      <c r="O186" s="63" t="str">
        <f>IF($F185=0,$A185,"")</f>
        <v>Lower Forearm Protective Technique</v>
      </c>
      <c r="P186" s="63" t="str">
        <f>IF($F186=0,$A186,"")</f>
        <v>Protective Clothing</v>
      </c>
      <c r="Q186" s="63"/>
      <c r="R186" s="63"/>
      <c r="S186" s="63"/>
      <c r="T186" s="63"/>
      <c r="U186" s="63"/>
      <c r="V186" s="63"/>
      <c r="W186" s="63"/>
      <c r="X186" s="63"/>
      <c r="Y186" s="63"/>
      <c r="Z186" s="63"/>
      <c r="AA186" s="63"/>
      <c r="AB186" s="63"/>
      <c r="AC186" s="63"/>
      <c r="AD186" s="63"/>
      <c r="AE186" s="63"/>
      <c r="AF186" s="63"/>
    </row>
    <row r="187" spans="1:32" ht="15.75" x14ac:dyDescent="0.25">
      <c r="A187" s="66" t="s">
        <v>476</v>
      </c>
      <c r="B187" s="63"/>
      <c r="C187" s="63"/>
      <c r="D187" s="63"/>
      <c r="E187" s="63"/>
      <c r="F187" s="63"/>
      <c r="G187" s="63"/>
      <c r="H187" s="63"/>
      <c r="I187" s="63"/>
      <c r="J187" s="63"/>
      <c r="K187" s="63"/>
      <c r="L187" s="63"/>
      <c r="M187" s="63"/>
      <c r="N187" s="63"/>
      <c r="O187" s="63"/>
      <c r="P187" s="63"/>
      <c r="Q187" s="63"/>
      <c r="R187" s="63"/>
      <c r="S187" s="63"/>
      <c r="T187" s="63"/>
      <c r="U187" s="63"/>
      <c r="V187" s="63"/>
      <c r="W187" s="63"/>
      <c r="X187" s="63"/>
      <c r="Y187" s="63"/>
      <c r="Z187" s="63"/>
      <c r="AA187" s="63"/>
      <c r="AB187" s="63"/>
      <c r="AC187" s="63"/>
      <c r="AD187" s="63"/>
      <c r="AE187" s="63"/>
      <c r="AF187" s="63"/>
    </row>
    <row r="188" spans="1:32" ht="15.75" x14ac:dyDescent="0.25">
      <c r="A188" s="63" t="s">
        <v>418</v>
      </c>
      <c r="B188" s="63"/>
      <c r="C188" s="63"/>
      <c r="D188" s="63"/>
      <c r="E188" s="63"/>
      <c r="F188" s="63">
        <f>Guided!F3</f>
        <v>0</v>
      </c>
      <c r="G188" s="63" t="s">
        <v>489</v>
      </c>
      <c r="H188" s="63"/>
      <c r="I188" s="63"/>
      <c r="J188" s="63"/>
      <c r="K188" s="63"/>
      <c r="L188" s="63"/>
      <c r="M188" s="63"/>
      <c r="N188" s="63" t="str">
        <f>IF(F188&gt;3.99,A188,"")</f>
        <v/>
      </c>
      <c r="O188" s="63" t="str">
        <f>IF(F189&gt;3.99,A189,"")</f>
        <v/>
      </c>
      <c r="P188" s="63" t="str">
        <f>IF(F190&gt;3.99,A190,"")</f>
        <v/>
      </c>
      <c r="Q188" s="63" t="str">
        <f>IF(F191&gt;3.99,A191,"")</f>
        <v/>
      </c>
      <c r="R188" s="63"/>
      <c r="S188" s="63"/>
      <c r="T188" s="63"/>
      <c r="U188" s="63"/>
      <c r="V188" s="63"/>
      <c r="W188" s="63"/>
      <c r="X188" s="63"/>
      <c r="Y188" s="63"/>
      <c r="Z188" s="63"/>
      <c r="AA188" s="63"/>
      <c r="AB188" s="63"/>
      <c r="AC188" s="63"/>
      <c r="AD188" s="63"/>
      <c r="AE188" s="63"/>
      <c r="AF188" s="63"/>
    </row>
    <row r="189" spans="1:32" ht="15.75" x14ac:dyDescent="0.25">
      <c r="A189" s="63" t="s">
        <v>1008</v>
      </c>
      <c r="B189" s="63"/>
      <c r="C189" s="63"/>
      <c r="D189" s="63"/>
      <c r="E189" s="63"/>
      <c r="F189" s="63">
        <f>Guided!F16</f>
        <v>0</v>
      </c>
      <c r="G189" s="63" t="s">
        <v>486</v>
      </c>
      <c r="H189" s="63"/>
      <c r="I189" s="63"/>
      <c r="J189" s="63"/>
      <c r="K189" s="63"/>
      <c r="L189" s="63"/>
      <c r="M189" s="63"/>
      <c r="N189" s="63" t="str">
        <f>IF(AND($F188&gt;1.01,$F188&lt;3.99),$A188,"")</f>
        <v/>
      </c>
      <c r="O189" s="63" t="str">
        <f>IF(AND($F189&gt;1.01,$F189&lt;3.99),$A189,"")</f>
        <v/>
      </c>
      <c r="P189" s="63" t="str">
        <f>IF(AND($F190&gt;1.01,$F190&lt;3.99),$A190,"")</f>
        <v/>
      </c>
      <c r="Q189" s="63" t="str">
        <f>IF(AND($F191&gt;1.01,$F191&lt;3.99),$A191,"")</f>
        <v/>
      </c>
      <c r="R189" s="63"/>
      <c r="S189" s="63"/>
      <c r="T189" s="63"/>
      <c r="U189" s="63"/>
      <c r="V189" s="63"/>
      <c r="W189" s="63"/>
      <c r="X189" s="63"/>
      <c r="Y189" s="63"/>
      <c r="Z189" s="63"/>
      <c r="AA189" s="63"/>
      <c r="AB189" s="63"/>
      <c r="AC189" s="63"/>
      <c r="AD189" s="63"/>
      <c r="AE189" s="63"/>
      <c r="AF189" s="63"/>
    </row>
    <row r="190" spans="1:32" ht="15.75" x14ac:dyDescent="0.25">
      <c r="A190" s="63" t="s">
        <v>419</v>
      </c>
      <c r="B190" s="63"/>
      <c r="C190" s="63"/>
      <c r="D190" s="63"/>
      <c r="E190" s="63"/>
      <c r="F190" s="63">
        <f>Guided!F21</f>
        <v>0</v>
      </c>
      <c r="G190" s="63" t="s">
        <v>487</v>
      </c>
      <c r="H190" s="63"/>
      <c r="I190" s="63"/>
      <c r="J190" s="63"/>
      <c r="K190" s="63"/>
      <c r="L190" s="63"/>
      <c r="M190" s="63"/>
      <c r="N190" s="70" t="str">
        <f>IF(AND($F188&gt;0.99,$F188&lt;1.000001),$A188,"")</f>
        <v/>
      </c>
      <c r="O190" s="70" t="str">
        <f>IF(AND($F189&gt;0.99,$F189&lt;1.000001),$A189,"")</f>
        <v/>
      </c>
      <c r="P190" s="70" t="str">
        <f>IF(AND($F190&gt;0.99,$F190&lt;1.000001),$A190,"")</f>
        <v/>
      </c>
      <c r="Q190" s="70" t="str">
        <f>IF(AND($F191&gt;0.99,$F191&lt;1.000001),$A191,"")</f>
        <v/>
      </c>
      <c r="R190" s="63"/>
      <c r="S190" s="63"/>
      <c r="T190" s="63"/>
      <c r="U190" s="63"/>
      <c r="V190" s="63"/>
      <c r="W190" s="63"/>
      <c r="X190" s="63"/>
      <c r="Y190" s="63"/>
      <c r="Z190" s="63"/>
      <c r="AA190" s="63"/>
      <c r="AB190" s="63"/>
      <c r="AC190" s="63"/>
      <c r="AD190" s="63"/>
      <c r="AE190" s="63"/>
      <c r="AF190" s="63"/>
    </row>
    <row r="191" spans="1:32" ht="15.75" x14ac:dyDescent="0.25">
      <c r="A191" s="63" t="s">
        <v>420</v>
      </c>
      <c r="B191" s="63"/>
      <c r="C191" s="63"/>
      <c r="D191" s="63"/>
      <c r="E191" s="63"/>
      <c r="F191" s="63">
        <f>Guided!F25</f>
        <v>0</v>
      </c>
      <c r="G191" s="63" t="s">
        <v>488</v>
      </c>
      <c r="H191" s="63"/>
      <c r="I191" s="63"/>
      <c r="J191" s="63"/>
      <c r="K191" s="63"/>
      <c r="L191" s="63"/>
      <c r="M191" s="63"/>
      <c r="N191" s="63" t="str">
        <f>IF($F188=0,$A188,"")</f>
        <v>Human Guide</v>
      </c>
      <c r="O191" s="63" t="str">
        <f>IF($F189=0,$A189,"")</f>
        <v>Staying With Another (No Direct Contact)</v>
      </c>
      <c r="P191" s="63" t="str">
        <f>IF($F190=0,$A190,"")</f>
        <v>Menus</v>
      </c>
      <c r="Q191" s="63" t="str">
        <f>IF($F191=0,$A191,"")</f>
        <v>Getting Rides</v>
      </c>
      <c r="R191" s="63"/>
      <c r="S191" s="63"/>
      <c r="T191" s="63"/>
      <c r="U191" s="63"/>
      <c r="V191" s="63"/>
      <c r="W191" s="63"/>
      <c r="X191" s="63"/>
      <c r="Y191" s="63"/>
      <c r="Z191" s="63"/>
      <c r="AA191" s="63"/>
      <c r="AB191" s="63"/>
      <c r="AC191" s="63"/>
      <c r="AD191" s="63"/>
      <c r="AE191" s="63"/>
      <c r="AF191" s="63"/>
    </row>
    <row r="192" spans="1:32" ht="15.75" x14ac:dyDescent="0.25">
      <c r="A192" s="66" t="s">
        <v>477</v>
      </c>
      <c r="B192" s="63"/>
      <c r="C192" s="63"/>
      <c r="D192" s="63"/>
      <c r="E192" s="63"/>
      <c r="F192" s="63"/>
      <c r="G192" s="63"/>
      <c r="H192" s="63"/>
      <c r="I192" s="63"/>
      <c r="J192" s="63"/>
      <c r="K192" s="63"/>
      <c r="L192" s="63"/>
      <c r="M192" s="63"/>
      <c r="N192" s="63"/>
      <c r="O192" s="63"/>
      <c r="P192" s="63"/>
      <c r="Q192" s="63"/>
      <c r="R192" s="63"/>
      <c r="S192" s="63"/>
      <c r="T192" s="63"/>
      <c r="U192" s="63"/>
      <c r="V192" s="63"/>
      <c r="W192" s="63"/>
      <c r="X192" s="63"/>
      <c r="Y192" s="63"/>
      <c r="Z192" s="63"/>
      <c r="AA192" s="63"/>
      <c r="AB192" s="63"/>
      <c r="AC192" s="63"/>
      <c r="AD192" s="63"/>
      <c r="AE192" s="63"/>
      <c r="AF192" s="63"/>
    </row>
    <row r="193" spans="1:32" ht="15.75" x14ac:dyDescent="0.25">
      <c r="A193" s="63" t="s">
        <v>421</v>
      </c>
      <c r="B193" s="63"/>
      <c r="C193" s="63"/>
      <c r="D193" s="63"/>
      <c r="E193" s="63"/>
      <c r="F193" s="63">
        <f>Cane!F3</f>
        <v>0</v>
      </c>
      <c r="G193" s="63" t="s">
        <v>489</v>
      </c>
      <c r="H193" s="63"/>
      <c r="I193" s="63"/>
      <c r="J193" s="63"/>
      <c r="K193" s="63"/>
      <c r="L193" s="63"/>
      <c r="M193" s="63"/>
      <c r="N193" s="70" t="str">
        <f>IF(F193&gt;3.99,A193,"")</f>
        <v/>
      </c>
      <c r="O193" s="70" t="str">
        <f>IF(F194&gt;3.99,A194,"")</f>
        <v/>
      </c>
      <c r="P193" s="70" t="str">
        <f>IF(F195&gt;3.99,A195,"")</f>
        <v/>
      </c>
      <c r="Q193" s="70" t="str">
        <f>IF(F196&gt;3.99,A196,"")</f>
        <v/>
      </c>
      <c r="R193" s="70" t="str">
        <f>IF(F197&gt;3.99,A197,"")</f>
        <v/>
      </c>
      <c r="S193" s="70" t="str">
        <f>IF(F198&gt;3.99,A198,"")</f>
        <v/>
      </c>
      <c r="T193" s="70" t="str">
        <f>IF(F199&gt;3.99,A199,"")</f>
        <v/>
      </c>
      <c r="U193" s="70" t="str">
        <f>IF(F200&gt;3.99,A200,"")</f>
        <v/>
      </c>
      <c r="V193" s="70" t="str">
        <f>IF(F201&gt;3.99,A201,"")</f>
        <v/>
      </c>
      <c r="W193" s="63"/>
      <c r="X193" s="63"/>
      <c r="Y193" s="63"/>
      <c r="Z193" s="63"/>
      <c r="AA193" s="63"/>
      <c r="AB193" s="63"/>
      <c r="AC193" s="63"/>
      <c r="AD193" s="63"/>
      <c r="AE193" s="63"/>
      <c r="AF193" s="63"/>
    </row>
    <row r="194" spans="1:32" ht="15.75" x14ac:dyDescent="0.25">
      <c r="A194" s="63" t="s">
        <v>422</v>
      </c>
      <c r="B194" s="63"/>
      <c r="C194" s="63"/>
      <c r="D194" s="63"/>
      <c r="E194" s="63"/>
      <c r="F194" s="63">
        <f>Cane!F11</f>
        <v>0</v>
      </c>
      <c r="G194" s="63" t="s">
        <v>486</v>
      </c>
      <c r="H194" s="63"/>
      <c r="I194" s="63"/>
      <c r="J194" s="63"/>
      <c r="K194" s="63"/>
      <c r="L194" s="63"/>
      <c r="M194" s="63"/>
      <c r="N194" s="70" t="str">
        <f>IF(AND($F193&gt;1.01,$F193&lt;3.99),$A193,"")</f>
        <v/>
      </c>
      <c r="O194" s="70" t="str">
        <f>IF(AND($F194&gt;1.01,$F194&lt;3.99),$A194,"")</f>
        <v/>
      </c>
      <c r="P194" s="70" t="str">
        <f>IF(AND($F195&gt;1.01,$F195&lt;3.99),$A195,"")</f>
        <v/>
      </c>
      <c r="Q194" s="70" t="str">
        <f>IF(AND($F196&gt;1.01,$F196&lt;3.99),$A196,"")</f>
        <v/>
      </c>
      <c r="R194" s="70" t="str">
        <f>IF(AND($F197&gt;1.01,$F197&lt;3.99),$A197,"")</f>
        <v/>
      </c>
      <c r="S194" s="70" t="str">
        <f>IF(AND($F198&gt;1.01,$F198&lt;3.99),$A198,"")</f>
        <v/>
      </c>
      <c r="T194" s="70" t="str">
        <f>IF(AND($F199&gt;1.01,$F199&lt;3.99),$A199,"")</f>
        <v/>
      </c>
      <c r="U194" s="70" t="str">
        <f>IF(AND($F200&gt;1.01,$F200&lt;3.99),$A200,"")</f>
        <v/>
      </c>
      <c r="V194" s="70" t="str">
        <f>IF(AND($F201&gt;1.01,$F201&lt;3.99),$A201,"")</f>
        <v/>
      </c>
      <c r="W194" s="63"/>
      <c r="X194" s="63"/>
      <c r="Y194" s="63"/>
      <c r="Z194" s="63"/>
      <c r="AA194" s="63"/>
      <c r="AB194" s="63"/>
      <c r="AC194" s="63"/>
      <c r="AD194" s="63"/>
      <c r="AE194" s="63"/>
      <c r="AF194" s="63"/>
    </row>
    <row r="195" spans="1:32" ht="15.75" x14ac:dyDescent="0.25">
      <c r="A195" s="63" t="s">
        <v>1021</v>
      </c>
      <c r="B195" s="63"/>
      <c r="C195" s="63"/>
      <c r="D195" s="63"/>
      <c r="E195" s="63"/>
      <c r="F195" s="63">
        <f>Cane!F17</f>
        <v>0</v>
      </c>
      <c r="G195" s="63" t="s">
        <v>487</v>
      </c>
      <c r="H195" s="63"/>
      <c r="I195" s="63"/>
      <c r="J195" s="63"/>
      <c r="K195" s="63"/>
      <c r="L195" s="63"/>
      <c r="M195" s="63"/>
      <c r="N195" s="70" t="str">
        <f>IF(AND($F193&gt;0.99,$F193&lt;1.000001),$A193,"")</f>
        <v/>
      </c>
      <c r="O195" s="70" t="str">
        <f>IF(AND($F194&gt;0.99,$F194&lt;1.000001),$A194,"")</f>
        <v/>
      </c>
      <c r="P195" s="70" t="str">
        <f>IF(AND($F195&gt;0.99,$F195&lt;1.000001),$A195,"")</f>
        <v/>
      </c>
      <c r="Q195" s="70" t="str">
        <f>IF(AND($F196&gt;0.99,$F196&lt;1.000001),$A196,"")</f>
        <v/>
      </c>
      <c r="R195" s="70" t="str">
        <f>IF(AND($F197&gt;0.99,$F197&lt;1.000001),$A197,"")</f>
        <v/>
      </c>
      <c r="S195" s="70" t="str">
        <f>IF(AND($F198&gt;0.99,$F198&lt;1.000001),$A198,"")</f>
        <v/>
      </c>
      <c r="T195" s="70" t="str">
        <f>IF(AND($F199&gt;0.99,$F199&lt;1.000001),$A199,"")</f>
        <v/>
      </c>
      <c r="U195" s="70" t="str">
        <f>IF(AND($F200&gt;0.99,$F200&lt;1.000001),$A200,"")</f>
        <v/>
      </c>
      <c r="V195" s="70" t="str">
        <f>IF(AND($F201&gt;0.99,$F201&lt;1.000001),$A201,"")</f>
        <v/>
      </c>
      <c r="W195" s="63"/>
      <c r="X195" s="63"/>
      <c r="Y195" s="63"/>
      <c r="Z195" s="63"/>
      <c r="AA195" s="63"/>
      <c r="AB195" s="63"/>
      <c r="AC195" s="63"/>
      <c r="AD195" s="63"/>
      <c r="AE195" s="63"/>
      <c r="AF195" s="63"/>
    </row>
    <row r="196" spans="1:32" ht="15.75" x14ac:dyDescent="0.25">
      <c r="A196" s="63" t="s">
        <v>423</v>
      </c>
      <c r="B196" s="63"/>
      <c r="C196" s="63"/>
      <c r="D196" s="63"/>
      <c r="E196" s="63"/>
      <c r="F196" s="63">
        <f>Cane!F24</f>
        <v>0</v>
      </c>
      <c r="G196" s="63" t="s">
        <v>488</v>
      </c>
      <c r="H196" s="63"/>
      <c r="I196" s="63"/>
      <c r="J196" s="63"/>
      <c r="K196" s="63"/>
      <c r="L196" s="63"/>
      <c r="M196" s="63"/>
      <c r="N196" s="70" t="str">
        <f>IF($F193=0,$A193,"")</f>
        <v>Basic Skills</v>
      </c>
      <c r="O196" s="70" t="str">
        <f>IF($F194=0,$A194,"")</f>
        <v>Types Of Grips</v>
      </c>
      <c r="P196" s="70" t="str">
        <f>IF($F195=0,$A195,"")</f>
        <v>Wheelchair Specific Cane Skills</v>
      </c>
      <c r="Q196" s="70" t="str">
        <f>IF($F196=0,$A196,"")</f>
        <v>Constant Contact</v>
      </c>
      <c r="R196" s="70" t="str">
        <f>IF($F197=0,$A197,"")</f>
        <v>Diagonal/Diagonal Trail</v>
      </c>
      <c r="S196" s="71" t="str">
        <f>IF($F198=0,$A198,"")</f>
        <v>Two Point Touch/Touch Trail</v>
      </c>
      <c r="T196" s="70" t="str">
        <f>IF($F199=0,$A199,"")</f>
        <v>Touch And Drag</v>
      </c>
      <c r="U196" s="70" t="str">
        <f>IF($F200=0,$A200,"")</f>
        <v>Three Point Touch</v>
      </c>
      <c r="V196" s="70" t="str">
        <f>IF($F201=0,$A201,"")</f>
        <v>Verification Technique</v>
      </c>
      <c r="W196" s="63"/>
      <c r="X196" s="63"/>
      <c r="Y196" s="63"/>
      <c r="Z196" s="63"/>
      <c r="AA196" s="63"/>
      <c r="AB196" s="63"/>
      <c r="AC196" s="63"/>
      <c r="AD196" s="63"/>
      <c r="AE196" s="63"/>
      <c r="AF196" s="63"/>
    </row>
    <row r="197" spans="1:32" ht="15.75" x14ac:dyDescent="0.25">
      <c r="A197" s="63" t="s">
        <v>424</v>
      </c>
      <c r="B197" s="63"/>
      <c r="C197" s="63"/>
      <c r="D197" s="63"/>
      <c r="E197" s="63"/>
      <c r="F197" s="63">
        <f>Cane!F30</f>
        <v>0</v>
      </c>
      <c r="G197" s="63"/>
      <c r="H197" s="63"/>
      <c r="I197" s="63"/>
      <c r="J197" s="63"/>
      <c r="K197" s="63"/>
      <c r="L197" s="63"/>
      <c r="M197" s="63"/>
      <c r="N197" s="63"/>
      <c r="O197" s="63"/>
      <c r="P197" s="63"/>
      <c r="Q197" s="63"/>
      <c r="R197" s="63"/>
      <c r="S197" s="63"/>
      <c r="T197" s="63"/>
      <c r="U197" s="63"/>
      <c r="V197" s="63"/>
      <c r="W197" s="63"/>
      <c r="X197" s="63"/>
      <c r="Y197" s="63"/>
      <c r="Z197" s="63"/>
      <c r="AA197" s="63"/>
      <c r="AB197" s="63"/>
      <c r="AC197" s="63"/>
      <c r="AD197" s="63"/>
      <c r="AE197" s="63"/>
      <c r="AF197" s="63"/>
    </row>
    <row r="198" spans="1:32" ht="15.75" x14ac:dyDescent="0.25">
      <c r="A198" s="63" t="s">
        <v>425</v>
      </c>
      <c r="B198" s="63"/>
      <c r="C198" s="63"/>
      <c r="D198" s="63"/>
      <c r="E198" s="63"/>
      <c r="F198" s="63">
        <f>Cane!F36</f>
        <v>0</v>
      </c>
      <c r="G198" s="63"/>
      <c r="H198" s="63"/>
      <c r="I198" s="63"/>
      <c r="J198" s="63"/>
      <c r="K198" s="63"/>
      <c r="L198" s="63"/>
      <c r="M198" s="63"/>
      <c r="N198" s="63"/>
      <c r="O198" s="63"/>
      <c r="P198" s="63"/>
      <c r="Q198" s="63"/>
      <c r="R198" s="63"/>
      <c r="S198" s="63"/>
      <c r="T198" s="63"/>
      <c r="U198" s="63"/>
      <c r="V198" s="63"/>
      <c r="W198" s="63"/>
      <c r="X198" s="63"/>
      <c r="Y198" s="63"/>
      <c r="Z198" s="63"/>
      <c r="AA198" s="63"/>
      <c r="AB198" s="63"/>
      <c r="AC198" s="63"/>
      <c r="AD198" s="63"/>
      <c r="AE198" s="63"/>
      <c r="AF198" s="63"/>
    </row>
    <row r="199" spans="1:32" ht="15.75" x14ac:dyDescent="0.25">
      <c r="A199" s="63" t="s">
        <v>426</v>
      </c>
      <c r="B199" s="63"/>
      <c r="C199" s="63"/>
      <c r="D199" s="63"/>
      <c r="E199" s="63"/>
      <c r="F199" s="63">
        <f>Cane!F43</f>
        <v>0</v>
      </c>
      <c r="G199" s="63"/>
      <c r="H199" s="63"/>
      <c r="I199" s="63"/>
      <c r="J199" s="63"/>
      <c r="K199" s="63"/>
      <c r="L199" s="63"/>
      <c r="M199" s="63"/>
      <c r="N199" s="63"/>
      <c r="O199" s="63"/>
      <c r="P199" s="63"/>
      <c r="Q199" s="63"/>
      <c r="R199" s="63"/>
      <c r="S199" s="63"/>
      <c r="T199" s="63"/>
      <c r="U199" s="63"/>
      <c r="V199" s="63"/>
      <c r="W199" s="63"/>
      <c r="X199" s="63"/>
      <c r="Y199" s="63"/>
      <c r="Z199" s="63"/>
      <c r="AA199" s="63"/>
      <c r="AB199" s="63"/>
      <c r="AC199" s="63"/>
      <c r="AD199" s="63"/>
      <c r="AE199" s="63"/>
      <c r="AF199" s="63"/>
    </row>
    <row r="200" spans="1:32" ht="15.75" x14ac:dyDescent="0.25">
      <c r="A200" s="63" t="s">
        <v>427</v>
      </c>
      <c r="B200" s="63"/>
      <c r="C200" s="63"/>
      <c r="D200" s="63"/>
      <c r="E200" s="63"/>
      <c r="F200" s="63">
        <f>Cane!F50</f>
        <v>0</v>
      </c>
      <c r="G200" s="63"/>
      <c r="H200" s="63"/>
      <c r="I200" s="63"/>
      <c r="J200" s="63"/>
      <c r="K200" s="63"/>
      <c r="L200" s="63"/>
      <c r="M200" s="63"/>
      <c r="N200" s="63"/>
      <c r="O200" s="63"/>
      <c r="P200" s="63"/>
      <c r="Q200" s="63"/>
      <c r="R200" s="63"/>
      <c r="S200" s="63"/>
      <c r="T200" s="63"/>
      <c r="U200" s="63"/>
      <c r="V200" s="63"/>
      <c r="W200" s="63"/>
      <c r="X200" s="63"/>
      <c r="Y200" s="63"/>
      <c r="Z200" s="63"/>
      <c r="AA200" s="63"/>
      <c r="AB200" s="63"/>
      <c r="AC200" s="63"/>
      <c r="AD200" s="63"/>
      <c r="AE200" s="63"/>
      <c r="AF200" s="63"/>
    </row>
    <row r="201" spans="1:32" ht="15.75" x14ac:dyDescent="0.25">
      <c r="A201" s="63" t="s">
        <v>1022</v>
      </c>
      <c r="B201" s="63"/>
      <c r="C201" s="63"/>
      <c r="D201" s="63"/>
      <c r="E201" s="63"/>
      <c r="F201" s="63">
        <f>Cane!F57</f>
        <v>0</v>
      </c>
      <c r="G201" s="63"/>
      <c r="H201" s="63"/>
      <c r="I201" s="63"/>
      <c r="J201" s="63"/>
      <c r="K201" s="63"/>
      <c r="L201" s="63"/>
      <c r="M201" s="63"/>
      <c r="N201" s="63"/>
      <c r="O201" s="63"/>
      <c r="P201" s="63"/>
      <c r="Q201" s="63"/>
      <c r="R201" s="63"/>
      <c r="S201" s="63"/>
      <c r="T201" s="63"/>
      <c r="U201" s="63"/>
      <c r="V201" s="63"/>
      <c r="W201" s="63"/>
      <c r="X201" s="63"/>
      <c r="Y201" s="63"/>
      <c r="Z201" s="63"/>
      <c r="AA201" s="63"/>
      <c r="AB201" s="63"/>
      <c r="AC201" s="63"/>
      <c r="AD201" s="63"/>
      <c r="AE201" s="63"/>
      <c r="AF201" s="63"/>
    </row>
    <row r="202" spans="1:32" ht="15.75" x14ac:dyDescent="0.25">
      <c r="A202" s="66" t="s">
        <v>478</v>
      </c>
      <c r="B202" s="63"/>
      <c r="C202" s="63"/>
      <c r="D202" s="63"/>
      <c r="E202" s="63"/>
      <c r="F202" s="63"/>
      <c r="G202" s="63" t="s">
        <v>489</v>
      </c>
      <c r="H202" s="63"/>
      <c r="I202" s="63"/>
      <c r="J202" s="63"/>
      <c r="K202" s="63"/>
      <c r="L202" s="63"/>
      <c r="M202" s="63"/>
      <c r="N202" s="63" t="str">
        <f>IF(F203&gt;3.99,A203,"")</f>
        <v/>
      </c>
      <c r="O202" s="63" t="str">
        <f>IF(F204&gt;3.99,A204,"")</f>
        <v/>
      </c>
      <c r="P202" s="63" t="str">
        <f>IF(F205&gt;3.99,A205,"")</f>
        <v/>
      </c>
      <c r="Q202" s="63" t="str">
        <f>IF(F206&gt;3.99,A206,"")</f>
        <v/>
      </c>
      <c r="R202" s="63" t="str">
        <f>IF(F207&gt;3.99,A207,"")</f>
        <v/>
      </c>
      <c r="S202" s="63"/>
      <c r="T202" s="63"/>
      <c r="U202" s="63"/>
      <c r="V202" s="63"/>
      <c r="W202" s="63"/>
      <c r="X202" s="63"/>
      <c r="Y202" s="63"/>
      <c r="Z202" s="63"/>
      <c r="AA202" s="63"/>
      <c r="AB202" s="63"/>
      <c r="AC202" s="63"/>
      <c r="AD202" s="63"/>
      <c r="AE202" s="63"/>
      <c r="AF202" s="63"/>
    </row>
    <row r="203" spans="1:32" ht="15.75" x14ac:dyDescent="0.25">
      <c r="A203" s="63" t="s">
        <v>1023</v>
      </c>
      <c r="B203" s="63"/>
      <c r="C203" s="63"/>
      <c r="D203" s="63"/>
      <c r="E203" s="63"/>
      <c r="F203" s="63">
        <f>Sidewalk!F3</f>
        <v>0</v>
      </c>
      <c r="G203" s="63" t="s">
        <v>486</v>
      </c>
      <c r="H203" s="63"/>
      <c r="I203" s="63"/>
      <c r="J203" s="63"/>
      <c r="K203" s="63"/>
      <c r="L203" s="63"/>
      <c r="M203" s="63"/>
      <c r="N203" s="63" t="str">
        <f>IF(AND($F203&gt;1.01,$F203&lt;3.99),$A203,"")</f>
        <v/>
      </c>
      <c r="O203" s="63" t="str">
        <f>IF(AND($F204&gt;1.01,$F204&lt;3.99),$A204,"")</f>
        <v/>
      </c>
      <c r="P203" s="63" t="str">
        <f>IF(AND($F205&gt;1.01,$F205&lt;3.99),$A205,"")</f>
        <v/>
      </c>
      <c r="Q203" s="63" t="str">
        <f>IF(AND($F206&gt;1.01,$F206&lt;3.99),$A206,"")</f>
        <v/>
      </c>
      <c r="R203" s="63" t="str">
        <f>IF(AND($F207&gt;1.01,$F207&lt;3.99),$A207,"")</f>
        <v/>
      </c>
      <c r="S203" s="63"/>
      <c r="T203" s="63"/>
      <c r="U203" s="63"/>
      <c r="V203" s="63"/>
      <c r="W203" s="63"/>
      <c r="X203" s="63"/>
      <c r="Y203" s="63"/>
      <c r="Z203" s="63"/>
      <c r="AA203" s="63"/>
      <c r="AB203" s="63"/>
      <c r="AC203" s="63"/>
      <c r="AD203" s="63"/>
      <c r="AE203" s="63"/>
      <c r="AF203" s="63"/>
    </row>
    <row r="204" spans="1:32" ht="15.75" x14ac:dyDescent="0.25">
      <c r="A204" s="63" t="s">
        <v>1024</v>
      </c>
      <c r="B204" s="63"/>
      <c r="C204" s="63"/>
      <c r="D204" s="63"/>
      <c r="E204" s="63"/>
      <c r="F204" s="63">
        <f>Sidewalk!F26</f>
        <v>0</v>
      </c>
      <c r="G204" s="63" t="s">
        <v>487</v>
      </c>
      <c r="H204" s="63"/>
      <c r="I204" s="63"/>
      <c r="J204" s="63"/>
      <c r="K204" s="63"/>
      <c r="L204" s="63"/>
      <c r="M204" s="63"/>
      <c r="N204" s="70" t="str">
        <f>IF(AND($F203&gt;0.99,$F203&lt;1.000001),$A203,"")</f>
        <v/>
      </c>
      <c r="O204" s="70" t="str">
        <f>IF(AND($F204&gt;0.99,$F204&lt;1.000001),$A204,"")</f>
        <v/>
      </c>
      <c r="P204" s="70" t="str">
        <f>IF(AND($F205&gt;0.99,$F205&lt;1.000001),$A205,"")</f>
        <v/>
      </c>
      <c r="Q204" s="70" t="str">
        <f>IF(AND($F206&gt;0.99,$F206&lt;1.000001),$A206,"")</f>
        <v/>
      </c>
      <c r="R204" s="70" t="str">
        <f>IF(AND($F207&gt;0.99,$F207&lt;1.000001),$A207,"")</f>
        <v/>
      </c>
      <c r="S204" s="63"/>
      <c r="T204" s="63"/>
      <c r="U204" s="63"/>
      <c r="V204" s="63"/>
      <c r="W204" s="63"/>
      <c r="X204" s="63"/>
      <c r="Y204" s="63"/>
      <c r="Z204" s="63"/>
      <c r="AA204" s="63"/>
      <c r="AB204" s="63"/>
      <c r="AC204" s="63"/>
      <c r="AD204" s="63"/>
      <c r="AE204" s="63"/>
      <c r="AF204" s="63"/>
    </row>
    <row r="205" spans="1:32" ht="15.75" x14ac:dyDescent="0.25">
      <c r="A205" s="63" t="s">
        <v>1025</v>
      </c>
      <c r="B205" s="63"/>
      <c r="C205" s="63"/>
      <c r="D205" s="63"/>
      <c r="E205" s="63"/>
      <c r="F205" s="63">
        <f>Sidewalk!F33</f>
        <v>0</v>
      </c>
      <c r="G205" s="63" t="s">
        <v>488</v>
      </c>
      <c r="H205" s="63"/>
      <c r="I205" s="63"/>
      <c r="J205" s="63"/>
      <c r="K205" s="63"/>
      <c r="L205" s="63"/>
      <c r="M205" s="63"/>
      <c r="N205" s="63" t="str">
        <f>IF($F203=0,$A203,"")</f>
        <v>Travel On Sidewalks</v>
      </c>
      <c r="O205" s="63" t="str">
        <f>IF($F204=0,$A204,"")</f>
        <v>Travel On Irregular Sidewalks</v>
      </c>
      <c r="P205" s="63" t="str">
        <f>IF($F205=0,$A205,"")</f>
        <v>Negotiating Curb Ramps</v>
      </c>
      <c r="Q205" s="63" t="str">
        <f>IF($F206=0,$A206,"")</f>
        <v>Negotiating Building Ramps</v>
      </c>
      <c r="R205" s="63" t="str">
        <f>IF($F207=0,$A207,"")</f>
        <v>Correcting for Veering On Sidewalks</v>
      </c>
      <c r="S205" s="63"/>
      <c r="T205" s="63"/>
      <c r="U205" s="63"/>
      <c r="V205" s="63"/>
      <c r="W205" s="63"/>
      <c r="X205" s="63"/>
      <c r="Y205" s="63"/>
      <c r="Z205" s="63"/>
      <c r="AA205" s="63"/>
      <c r="AB205" s="63"/>
      <c r="AC205" s="63"/>
      <c r="AD205" s="63"/>
      <c r="AE205" s="63"/>
      <c r="AF205" s="63"/>
    </row>
    <row r="206" spans="1:32" ht="15.75" x14ac:dyDescent="0.25">
      <c r="A206" s="63" t="s">
        <v>1026</v>
      </c>
      <c r="B206" s="63"/>
      <c r="C206" s="63"/>
      <c r="D206" s="63"/>
      <c r="E206" s="63"/>
      <c r="F206" s="63">
        <f>Sidewalk!F45</f>
        <v>0</v>
      </c>
      <c r="G206" s="63"/>
      <c r="H206" s="63"/>
      <c r="I206" s="63"/>
      <c r="J206" s="63"/>
      <c r="K206" s="63"/>
      <c r="L206" s="63"/>
      <c r="M206" s="63"/>
      <c r="N206" s="63"/>
      <c r="O206" s="63"/>
      <c r="P206" s="63"/>
      <c r="Q206" s="63"/>
      <c r="R206" s="63"/>
      <c r="S206" s="63"/>
      <c r="T206" s="63"/>
      <c r="U206" s="63"/>
      <c r="V206" s="63"/>
      <c r="W206" s="63"/>
      <c r="X206" s="63"/>
      <c r="Y206" s="63"/>
      <c r="Z206" s="63"/>
      <c r="AA206" s="63"/>
      <c r="AB206" s="63"/>
      <c r="AC206" s="63"/>
      <c r="AD206" s="63"/>
      <c r="AE206" s="63"/>
      <c r="AF206" s="63"/>
    </row>
    <row r="207" spans="1:32" ht="15.75" x14ac:dyDescent="0.25">
      <c r="A207" s="63" t="s">
        <v>428</v>
      </c>
      <c r="B207" s="63"/>
      <c r="C207" s="63"/>
      <c r="D207" s="63"/>
      <c r="E207" s="63"/>
      <c r="F207" s="63">
        <f>Sidewalk!F54</f>
        <v>0</v>
      </c>
      <c r="G207" s="63"/>
      <c r="H207" s="63"/>
      <c r="I207" s="63"/>
      <c r="J207" s="63"/>
      <c r="K207" s="63"/>
      <c r="L207" s="63"/>
      <c r="M207" s="63"/>
      <c r="N207" s="63"/>
      <c r="O207" s="63"/>
      <c r="P207" s="63"/>
      <c r="Q207" s="63"/>
      <c r="R207" s="63"/>
      <c r="S207" s="63"/>
      <c r="T207" s="63"/>
      <c r="U207" s="63"/>
      <c r="V207" s="63"/>
      <c r="W207" s="63"/>
      <c r="X207" s="63"/>
      <c r="Y207" s="63"/>
      <c r="Z207" s="63"/>
      <c r="AA207" s="63"/>
      <c r="AB207" s="63"/>
      <c r="AC207" s="63"/>
      <c r="AD207" s="63"/>
      <c r="AE207" s="63"/>
      <c r="AF207" s="63"/>
    </row>
    <row r="208" spans="1:32" ht="15.75" x14ac:dyDescent="0.25">
      <c r="A208" s="66" t="s">
        <v>479</v>
      </c>
      <c r="B208" s="63"/>
      <c r="C208" s="63"/>
      <c r="D208" s="63"/>
      <c r="E208" s="63"/>
      <c r="F208" s="63"/>
      <c r="G208" s="63"/>
      <c r="H208" s="63"/>
      <c r="I208" s="63"/>
      <c r="J208" s="63"/>
      <c r="K208" s="63"/>
      <c r="L208" s="63"/>
      <c r="M208" s="63"/>
      <c r="N208" s="63"/>
      <c r="O208" s="63"/>
      <c r="P208" s="63"/>
      <c r="Q208" s="63"/>
      <c r="R208" s="63"/>
      <c r="S208" s="63"/>
      <c r="T208" s="63"/>
      <c r="U208" s="63"/>
      <c r="V208" s="63"/>
      <c r="W208" s="63"/>
      <c r="X208" s="63"/>
      <c r="Y208" s="63"/>
      <c r="Z208" s="63"/>
      <c r="AA208" s="63"/>
      <c r="AB208" s="63"/>
      <c r="AC208" s="63"/>
      <c r="AD208" s="63"/>
      <c r="AE208" s="63"/>
      <c r="AF208" s="63"/>
    </row>
    <row r="209" spans="1:32" ht="15.75" x14ac:dyDescent="0.25">
      <c r="A209" s="63" t="s">
        <v>429</v>
      </c>
      <c r="B209" s="63"/>
      <c r="C209" s="63"/>
      <c r="D209" s="63"/>
      <c r="E209" s="63"/>
      <c r="F209" s="63">
        <f>StCross!F3</f>
        <v>0</v>
      </c>
      <c r="G209" s="63" t="s">
        <v>489</v>
      </c>
      <c r="H209" s="63"/>
      <c r="I209" s="63"/>
      <c r="J209" s="63"/>
      <c r="K209" s="63"/>
      <c r="L209" s="63"/>
      <c r="M209" s="63"/>
      <c r="N209" s="70" t="str">
        <f>IF(F209&gt;3.99,A209,"")</f>
        <v/>
      </c>
      <c r="O209" s="70" t="str">
        <f>IF(F210&gt;3.99,A210,"")</f>
        <v/>
      </c>
      <c r="P209" s="70" t="str">
        <f>IF(F211&gt;3.99,A211,"")</f>
        <v/>
      </c>
      <c r="Q209" s="70" t="str">
        <f>IF(F212&gt;3.99,A212,"")</f>
        <v/>
      </c>
      <c r="R209" s="70" t="str">
        <f>IF(F213&gt;3.99,A213,"")</f>
        <v/>
      </c>
      <c r="S209" s="70" t="str">
        <f>IF(F214&gt;3.99,A214,"")</f>
        <v/>
      </c>
      <c r="T209" s="70" t="str">
        <f>IF(F215&gt;3.99,A215,"")</f>
        <v/>
      </c>
      <c r="U209" s="70" t="str">
        <f>IF(F216&gt;3.99,A216,"")</f>
        <v/>
      </c>
      <c r="V209" s="70" t="str">
        <f>IF(F217&gt;3.99,A217,"")</f>
        <v/>
      </c>
      <c r="W209" s="70" t="str">
        <f>IF(F218&gt;3.99,A218,"")</f>
        <v/>
      </c>
      <c r="X209" s="70" t="str">
        <f>IF(F219&gt;3.99,A219,"")</f>
        <v/>
      </c>
      <c r="Y209" s="70" t="str">
        <f>IF(F220&gt;3.99,A220,"")</f>
        <v/>
      </c>
      <c r="Z209" s="70" t="str">
        <f>IF(F221&gt;3.99,A221,"")</f>
        <v/>
      </c>
      <c r="AA209" s="70" t="str">
        <f>IF(F222&gt;3.99,A222,"")</f>
        <v/>
      </c>
      <c r="AB209" s="70" t="str">
        <f>IF(F223&gt;3.99,A223,"")</f>
        <v/>
      </c>
      <c r="AC209" s="70" t="str">
        <f>IF(F224&gt;3.99,A224,"")</f>
        <v/>
      </c>
      <c r="AD209" s="70"/>
      <c r="AE209" s="63"/>
      <c r="AF209" s="63"/>
    </row>
    <row r="210" spans="1:32" ht="15.75" x14ac:dyDescent="0.25">
      <c r="A210" s="63" t="s">
        <v>1027</v>
      </c>
      <c r="B210" s="63"/>
      <c r="C210" s="63"/>
      <c r="D210" s="63"/>
      <c r="E210" s="63"/>
      <c r="F210" s="63">
        <f>StCross!F9</f>
        <v>0</v>
      </c>
      <c r="G210" s="63" t="s">
        <v>486</v>
      </c>
      <c r="H210" s="63"/>
      <c r="I210" s="63"/>
      <c r="J210" s="63"/>
      <c r="K210" s="63"/>
      <c r="L210" s="63"/>
      <c r="M210" s="63"/>
      <c r="N210" s="70" t="str">
        <f>IF(AND($F209&gt;1.01,$F209&lt;3.99),$A209,"")</f>
        <v/>
      </c>
      <c r="O210" s="70" t="str">
        <f>IF(AND($F210&gt;1.01,$F210&lt;3.99),$A210,"")</f>
        <v/>
      </c>
      <c r="P210" s="70" t="str">
        <f>IF(AND($F211&gt;1.01,$F211&lt;3.99),$A211,"")</f>
        <v/>
      </c>
      <c r="Q210" s="70" t="str">
        <f>IF(AND($F212&gt;1.01,$F212&lt;3.99),$A212,"")</f>
        <v/>
      </c>
      <c r="R210" s="70" t="str">
        <f>IF(AND($F213&gt;1.01,$F213&lt;3.99),$A213,"")</f>
        <v/>
      </c>
      <c r="S210" s="70" t="str">
        <f>IF(AND($F214&gt;1.01,$F214&lt;3.99),$A214,"")</f>
        <v/>
      </c>
      <c r="T210" s="70" t="str">
        <f>IF(AND($F215&gt;1.01,$F215&lt;3.99),$A215,"")</f>
        <v/>
      </c>
      <c r="U210" s="70" t="str">
        <f>IF(AND($F216&gt;1.01,$F216&lt;3.99),$A216,"")</f>
        <v/>
      </c>
      <c r="V210" s="70" t="str">
        <f>IF(AND($F217&gt;1.01,$F217&lt;3.99),$A217,"")</f>
        <v/>
      </c>
      <c r="W210" s="70" t="str">
        <f>IF(AND($F218&gt;1.01,$F218&lt;3.99),$A218,"")</f>
        <v/>
      </c>
      <c r="X210" s="70" t="str">
        <f>IF(AND($F219&gt;1.01,$F219&lt;3.99),$A219,"")</f>
        <v/>
      </c>
      <c r="Y210" s="70" t="str">
        <f>IF(AND($F220&gt;1.01,$F220&lt;3.99),$A220,"")</f>
        <v/>
      </c>
      <c r="Z210" s="70" t="str">
        <f>IF(AND($F221&gt;1.01,$F221&lt;3.99),$A221,"")</f>
        <v/>
      </c>
      <c r="AA210" s="70" t="str">
        <f>IF(AND($F222&gt;1.01,$F222&lt;3.99),$A222,"")</f>
        <v/>
      </c>
      <c r="AB210" s="70" t="str">
        <f>IF(AND($F223&gt;1.01,$F223&lt;3.99),$A223,"")</f>
        <v/>
      </c>
      <c r="AC210" s="70" t="str">
        <f>IF(AND($F224&gt;1.01,$F224&lt;3.99),$A224,"")</f>
        <v/>
      </c>
      <c r="AD210" s="70"/>
      <c r="AE210" s="63"/>
      <c r="AF210" s="63"/>
    </row>
    <row r="211" spans="1:32" ht="15.75" x14ac:dyDescent="0.25">
      <c r="A211" s="63" t="s">
        <v>1028</v>
      </c>
      <c r="B211" s="63"/>
      <c r="C211" s="63"/>
      <c r="D211" s="63"/>
      <c r="E211" s="63"/>
      <c r="F211" s="63">
        <f>StCross!F27</f>
        <v>0</v>
      </c>
      <c r="G211" s="63" t="s">
        <v>487</v>
      </c>
      <c r="H211" s="63"/>
      <c r="I211" s="63"/>
      <c r="J211" s="63"/>
      <c r="K211" s="63"/>
      <c r="L211" s="63"/>
      <c r="M211" s="63"/>
      <c r="N211" s="70" t="str">
        <f>IF(AND($F209&gt;0.99,$F209&lt;1.000001),$A209,"")</f>
        <v/>
      </c>
      <c r="O211" s="70" t="str">
        <f>IF(AND($F210&gt;0.99,$F210&lt;1.000001),$A210,"")</f>
        <v/>
      </c>
      <c r="P211" s="70" t="str">
        <f>IF(AND($F211&gt;0.99,$F211&lt;1.000001),$A211,"")</f>
        <v/>
      </c>
      <c r="Q211" s="70" t="str">
        <f>IF(AND($F212&gt;0.99,$F212&lt;1.000001),$A212,"")</f>
        <v/>
      </c>
      <c r="R211" s="70" t="str">
        <f>IF(AND($F213&gt;0.99,$F213&lt;1.000001),$A213,"")</f>
        <v/>
      </c>
      <c r="S211" s="70" t="str">
        <f>IF(AND($F214&gt;0.99,$F214&lt;1.000001),$A214,"")</f>
        <v/>
      </c>
      <c r="T211" s="70" t="str">
        <f>IF(AND($F215&gt;0.99,$F215&lt;1.000001),$A215,"")</f>
        <v/>
      </c>
      <c r="U211" s="70" t="str">
        <f>IF(AND($F216&gt;0.99,$F216&lt;1.000001),$A216,"")</f>
        <v/>
      </c>
      <c r="V211" s="70" t="str">
        <f>IF(AND($F217&gt;0.99,$F217&lt;1.000001),$A217,"")</f>
        <v/>
      </c>
      <c r="W211" s="70" t="str">
        <f>IF(AND($F218&gt;0.99,$F218&lt;1.000001),$A218,"")</f>
        <v/>
      </c>
      <c r="X211" s="70" t="str">
        <f>IF(AND($F219&gt;0.99,$F219&lt;1.000001),$A219,"")</f>
        <v/>
      </c>
      <c r="Y211" s="70" t="str">
        <f>IF(AND($F220&gt;0.99,$F220&lt;1.000001),$A220,"")</f>
        <v/>
      </c>
      <c r="Z211" s="70" t="str">
        <f>IF(AND($F221&gt;0.99,$F221&lt;1.000001),$A221,"")</f>
        <v/>
      </c>
      <c r="AA211" s="70" t="str">
        <f>IF(AND($F222&gt;0.99,$F222&lt;1.000001),$A222,"")</f>
        <v/>
      </c>
      <c r="AB211" s="70" t="str">
        <f>IF(AND($F223&gt;0.99,$F223&lt;1.000001),$A223,"")</f>
        <v/>
      </c>
      <c r="AC211" s="70" t="str">
        <f>IF(AND($F224&gt;0.99,$F224&lt;1.000001),$A224,"")</f>
        <v/>
      </c>
      <c r="AD211" s="70"/>
      <c r="AE211" s="63"/>
      <c r="AF211" s="63"/>
    </row>
    <row r="212" spans="1:32" ht="15.75" x14ac:dyDescent="0.25">
      <c r="A212" s="63" t="s">
        <v>430</v>
      </c>
      <c r="B212" s="63"/>
      <c r="C212" s="63"/>
      <c r="D212" s="63"/>
      <c r="E212" s="63"/>
      <c r="F212" s="63">
        <f>StCross!F33</f>
        <v>0</v>
      </c>
      <c r="G212" s="63" t="s">
        <v>488</v>
      </c>
      <c r="H212" s="63"/>
      <c r="I212" s="63"/>
      <c r="J212" s="63"/>
      <c r="K212" s="63"/>
      <c r="L212" s="63"/>
      <c r="M212" s="63"/>
      <c r="N212" s="70" t="str">
        <f>IF($F209=0,$A209,"")</f>
        <v>Anticipating Street Crossings</v>
      </c>
      <c r="O212" s="70" t="str">
        <f>IF($F210=0,$A210,"")</f>
        <v>Wheelchair Specific Street Crossing Skills</v>
      </c>
      <c r="P212" s="70" t="str">
        <f>IF($F211=0,$A211,"")</f>
        <v>Maintaining Line Of Travel &amp; Body Alignment</v>
      </c>
      <c r="Q212" s="70" t="str">
        <f>IF($F212=0,$A212,"")</f>
        <v>Re-establishing Body Alignment</v>
      </c>
      <c r="R212" s="70" t="str">
        <f>IF($F213=0,$A213,"")</f>
        <v>Analyzing Intersections</v>
      </c>
      <c r="S212" s="71" t="str">
        <f>IF($F214=0,$A214,"")</f>
        <v>Plus Intersections</v>
      </c>
      <c r="T212" s="70" t="str">
        <f>IF($F215=0,$A215,"")</f>
        <v>T Intersections</v>
      </c>
      <c r="U212" s="70" t="str">
        <f>IF($F216=0,$A216,"")</f>
        <v>Y Intersections</v>
      </c>
      <c r="V212" s="70" t="str">
        <f>IF($F217=0,$A217,"")</f>
        <v>Roundabouts</v>
      </c>
      <c r="W212" s="70" t="str">
        <f>IF($F218=0,$A218,"")</f>
        <v>Significantly Offset Intersections</v>
      </c>
      <c r="X212" s="70" t="str">
        <f>IF($F219=0,$A219,"")</f>
        <v>Atypical Intersections</v>
      </c>
      <c r="Y212" s="70" t="str">
        <f>IF($F220=0,$A220,"")</f>
        <v>Newly Developed Intersections</v>
      </c>
      <c r="Z212" s="70" t="str">
        <f>IF($F221=0,$A221,"")</f>
        <v>Channelized Right Turn Lanes</v>
      </c>
      <c r="AA212" s="70" t="str">
        <f>IF($F222=0,$A222,"")</f>
        <v>Veering</v>
      </c>
      <c r="AB212" s="70" t="str">
        <f>IF($F223=0,$A223,"")</f>
        <v>Understanding Drivers’ Perspectives</v>
      </c>
      <c r="AC212" s="70" t="str">
        <f>IF($F224=0,$A224,"")</f>
        <v>Pedestrian Signals</v>
      </c>
      <c r="AD212" s="70"/>
      <c r="AE212" s="63"/>
      <c r="AF212" s="63"/>
    </row>
    <row r="213" spans="1:32" ht="15.75" x14ac:dyDescent="0.25">
      <c r="A213" s="63" t="s">
        <v>431</v>
      </c>
      <c r="B213" s="63"/>
      <c r="C213" s="63"/>
      <c r="D213" s="63"/>
      <c r="E213" s="63"/>
      <c r="F213" s="63">
        <f>StCross!F38</f>
        <v>0</v>
      </c>
      <c r="G213" s="63"/>
      <c r="H213" s="63"/>
      <c r="I213" s="63"/>
      <c r="J213" s="63"/>
      <c r="K213" s="63"/>
      <c r="L213" s="63"/>
      <c r="M213" s="63"/>
      <c r="N213" s="63"/>
      <c r="O213" s="63"/>
      <c r="P213" s="63"/>
      <c r="Q213" s="63"/>
      <c r="R213" s="63"/>
      <c r="S213" s="63"/>
      <c r="T213" s="63"/>
      <c r="U213" s="63"/>
      <c r="V213" s="63"/>
      <c r="W213" s="63"/>
      <c r="X213" s="63"/>
      <c r="Y213" s="63"/>
      <c r="Z213" s="63"/>
      <c r="AA213" s="63"/>
      <c r="AB213" s="63"/>
      <c r="AC213" s="63"/>
      <c r="AD213" s="63"/>
      <c r="AE213" s="63"/>
      <c r="AF213" s="63"/>
    </row>
    <row r="214" spans="1:32" ht="15.75" x14ac:dyDescent="0.25">
      <c r="A214" s="63" t="s">
        <v>432</v>
      </c>
      <c r="B214" s="63"/>
      <c r="C214" s="63"/>
      <c r="D214" s="63"/>
      <c r="E214" s="63"/>
      <c r="F214" s="63">
        <f>StCross!F45</f>
        <v>0</v>
      </c>
      <c r="G214" s="63"/>
      <c r="H214" s="63"/>
      <c r="I214" s="63"/>
      <c r="J214" s="63"/>
      <c r="K214" s="63"/>
      <c r="L214" s="63"/>
      <c r="M214" s="63"/>
      <c r="N214" s="63"/>
      <c r="O214" s="63"/>
      <c r="P214" s="63"/>
      <c r="Q214" s="63"/>
      <c r="R214" s="63"/>
      <c r="S214" s="63"/>
      <c r="T214" s="63"/>
      <c r="U214" s="63"/>
      <c r="V214" s="63"/>
      <c r="W214" s="63"/>
      <c r="X214" s="63"/>
      <c r="Y214" s="63"/>
      <c r="Z214" s="63"/>
      <c r="AA214" s="63"/>
      <c r="AB214" s="63"/>
      <c r="AC214" s="63"/>
      <c r="AD214" s="63"/>
      <c r="AE214" s="63"/>
      <c r="AF214" s="63"/>
    </row>
    <row r="215" spans="1:32" ht="15.75" x14ac:dyDescent="0.25">
      <c r="A215" s="63" t="s">
        <v>433</v>
      </c>
      <c r="B215" s="63"/>
      <c r="C215" s="63"/>
      <c r="D215" s="63"/>
      <c r="E215" s="63"/>
      <c r="F215" s="63">
        <f>StCross!F58</f>
        <v>0</v>
      </c>
      <c r="G215" s="63"/>
      <c r="H215" s="63"/>
      <c r="I215" s="63"/>
      <c r="J215" s="63"/>
      <c r="K215" s="63"/>
      <c r="L215" s="63"/>
      <c r="M215" s="63"/>
      <c r="N215" s="63"/>
      <c r="O215" s="63"/>
      <c r="P215" s="63"/>
      <c r="Q215" s="63"/>
      <c r="R215" s="63"/>
      <c r="S215" s="63"/>
      <c r="T215" s="63"/>
      <c r="U215" s="63"/>
      <c r="V215" s="63"/>
      <c r="W215" s="63"/>
      <c r="X215" s="63"/>
      <c r="Y215" s="63"/>
      <c r="Z215" s="63"/>
      <c r="AA215" s="63"/>
      <c r="AB215" s="63"/>
      <c r="AC215" s="63"/>
      <c r="AD215" s="63"/>
      <c r="AE215" s="63"/>
      <c r="AF215" s="63"/>
    </row>
    <row r="216" spans="1:32" ht="15.75" x14ac:dyDescent="0.25">
      <c r="A216" s="63" t="s">
        <v>434</v>
      </c>
      <c r="B216" s="63"/>
      <c r="C216" s="63"/>
      <c r="D216" s="63"/>
      <c r="E216" s="63"/>
      <c r="F216" s="63">
        <f>StCross!F71</f>
        <v>0</v>
      </c>
      <c r="G216" s="63"/>
      <c r="H216" s="63"/>
      <c r="I216" s="63"/>
      <c r="J216" s="63"/>
      <c r="K216" s="63"/>
      <c r="L216" s="63"/>
      <c r="M216" s="63"/>
      <c r="N216" s="63"/>
      <c r="O216" s="63"/>
      <c r="P216" s="63"/>
      <c r="Q216" s="63"/>
      <c r="R216" s="63"/>
      <c r="S216" s="63"/>
      <c r="T216" s="63"/>
      <c r="U216" s="63"/>
      <c r="V216" s="63"/>
      <c r="W216" s="63"/>
      <c r="X216" s="63"/>
      <c r="Y216" s="63"/>
      <c r="Z216" s="63"/>
      <c r="AA216" s="63"/>
      <c r="AB216" s="63"/>
      <c r="AC216" s="63"/>
      <c r="AD216" s="63"/>
      <c r="AE216" s="63"/>
      <c r="AF216" s="63"/>
    </row>
    <row r="217" spans="1:32" ht="15.75" x14ac:dyDescent="0.25">
      <c r="A217" s="63" t="s">
        <v>435</v>
      </c>
      <c r="B217" s="63"/>
      <c r="C217" s="63"/>
      <c r="D217" s="63"/>
      <c r="E217" s="63"/>
      <c r="F217" s="63">
        <f>StCross!F84</f>
        <v>0</v>
      </c>
      <c r="G217" s="63"/>
      <c r="H217" s="63"/>
      <c r="I217" s="63"/>
      <c r="J217" s="63"/>
      <c r="K217" s="63"/>
      <c r="L217" s="63"/>
      <c r="M217" s="63"/>
      <c r="N217" s="63"/>
      <c r="O217" s="63"/>
      <c r="P217" s="63"/>
      <c r="Q217" s="63"/>
      <c r="R217" s="63"/>
      <c r="S217" s="63"/>
      <c r="T217" s="63"/>
      <c r="U217" s="63"/>
      <c r="V217" s="63"/>
      <c r="W217" s="63"/>
      <c r="X217" s="63"/>
      <c r="Y217" s="63"/>
      <c r="Z217" s="63"/>
      <c r="AA217" s="63"/>
      <c r="AB217" s="63"/>
      <c r="AC217" s="63"/>
      <c r="AD217" s="63"/>
      <c r="AE217" s="63"/>
      <c r="AF217" s="63"/>
    </row>
    <row r="218" spans="1:32" ht="15.75" x14ac:dyDescent="0.25">
      <c r="A218" s="63" t="s">
        <v>436</v>
      </c>
      <c r="B218" s="63"/>
      <c r="C218" s="63"/>
      <c r="D218" s="63"/>
      <c r="E218" s="63"/>
      <c r="F218" s="63">
        <f>StCross!F93</f>
        <v>0</v>
      </c>
      <c r="G218" s="63"/>
      <c r="H218" s="63"/>
      <c r="I218" s="63"/>
      <c r="J218" s="63"/>
      <c r="K218" s="63"/>
      <c r="L218" s="63"/>
      <c r="M218" s="63"/>
      <c r="N218" s="63"/>
      <c r="O218" s="63"/>
      <c r="P218" s="63"/>
      <c r="Q218" s="63"/>
      <c r="R218" s="63"/>
      <c r="S218" s="63"/>
      <c r="T218" s="63"/>
      <c r="U218" s="63"/>
      <c r="V218" s="63"/>
      <c r="W218" s="63"/>
      <c r="X218" s="63"/>
      <c r="Y218" s="63"/>
      <c r="Z218" s="63"/>
      <c r="AA218" s="63"/>
      <c r="AB218" s="63"/>
      <c r="AC218" s="63"/>
      <c r="AD218" s="63"/>
      <c r="AE218" s="63"/>
      <c r="AF218" s="63"/>
    </row>
    <row r="219" spans="1:32" ht="15.75" x14ac:dyDescent="0.25">
      <c r="A219" s="63" t="s">
        <v>437</v>
      </c>
      <c r="B219" s="63"/>
      <c r="C219" s="63"/>
      <c r="D219" s="63"/>
      <c r="E219" s="63"/>
      <c r="F219" s="63">
        <f>StCross!F108</f>
        <v>0</v>
      </c>
      <c r="G219" s="63"/>
      <c r="H219" s="63"/>
      <c r="I219" s="63"/>
      <c r="J219" s="63"/>
      <c r="K219" s="63"/>
      <c r="L219" s="63"/>
      <c r="M219" s="63"/>
      <c r="N219" s="63"/>
      <c r="O219" s="63"/>
      <c r="P219" s="63"/>
      <c r="Q219" s="63"/>
      <c r="R219" s="63"/>
      <c r="S219" s="63"/>
      <c r="T219" s="63"/>
      <c r="U219" s="63"/>
      <c r="V219" s="63"/>
      <c r="W219" s="63"/>
      <c r="X219" s="63"/>
      <c r="Y219" s="63"/>
      <c r="Z219" s="63"/>
      <c r="AA219" s="63"/>
      <c r="AB219" s="63"/>
      <c r="AC219" s="63"/>
      <c r="AD219" s="63"/>
      <c r="AE219" s="63"/>
      <c r="AF219" s="63"/>
    </row>
    <row r="220" spans="1:32" ht="15.75" x14ac:dyDescent="0.25">
      <c r="A220" s="63" t="s">
        <v>438</v>
      </c>
      <c r="B220" s="63"/>
      <c r="C220" s="63"/>
      <c r="D220" s="63"/>
      <c r="E220" s="63"/>
      <c r="F220" s="63">
        <f>StCross!F116</f>
        <v>0</v>
      </c>
      <c r="G220" s="63"/>
      <c r="H220" s="63"/>
      <c r="I220" s="63"/>
      <c r="J220" s="63"/>
      <c r="K220" s="63"/>
      <c r="L220" s="63"/>
      <c r="M220" s="63"/>
      <c r="N220" s="63"/>
      <c r="O220" s="63"/>
      <c r="P220" s="63"/>
      <c r="Q220" s="63"/>
      <c r="R220" s="63"/>
      <c r="S220" s="63"/>
      <c r="T220" s="63"/>
      <c r="U220" s="63"/>
      <c r="V220" s="63"/>
      <c r="W220" s="63"/>
      <c r="X220" s="63"/>
      <c r="Y220" s="63"/>
      <c r="Z220" s="63"/>
      <c r="AA220" s="63"/>
      <c r="AB220" s="63"/>
      <c r="AC220" s="63"/>
      <c r="AD220" s="63"/>
      <c r="AE220" s="63"/>
      <c r="AF220" s="63"/>
    </row>
    <row r="221" spans="1:32" ht="15.75" x14ac:dyDescent="0.25">
      <c r="A221" s="63" t="s">
        <v>439</v>
      </c>
      <c r="B221" s="63"/>
      <c r="C221" s="63"/>
      <c r="D221" s="63"/>
      <c r="E221" s="63"/>
      <c r="F221" s="63">
        <f>StCross!F122</f>
        <v>0</v>
      </c>
      <c r="G221" s="63"/>
      <c r="H221" s="63"/>
      <c r="I221" s="63"/>
      <c r="J221" s="63"/>
      <c r="K221" s="63"/>
      <c r="L221" s="63"/>
      <c r="M221" s="63"/>
      <c r="N221" s="63"/>
      <c r="O221" s="63"/>
      <c r="P221" s="63"/>
      <c r="Q221" s="63"/>
      <c r="R221" s="63"/>
      <c r="S221" s="63"/>
      <c r="T221" s="63"/>
      <c r="U221" s="63"/>
      <c r="V221" s="63"/>
      <c r="W221" s="63"/>
      <c r="X221" s="63"/>
      <c r="Y221" s="63"/>
      <c r="Z221" s="63"/>
      <c r="AA221" s="63"/>
      <c r="AB221" s="63"/>
      <c r="AC221" s="63"/>
      <c r="AD221" s="63"/>
      <c r="AE221" s="63"/>
      <c r="AF221" s="63"/>
    </row>
    <row r="222" spans="1:32" ht="15.75" x14ac:dyDescent="0.25">
      <c r="A222" s="63" t="s">
        <v>440</v>
      </c>
      <c r="B222" s="63"/>
      <c r="C222" s="63"/>
      <c r="D222" s="63"/>
      <c r="E222" s="63"/>
      <c r="F222" s="63">
        <f>StCross!F128</f>
        <v>0</v>
      </c>
      <c r="G222" s="63"/>
      <c r="H222" s="63"/>
      <c r="I222" s="63"/>
      <c r="J222" s="63"/>
      <c r="K222" s="63"/>
      <c r="L222" s="63"/>
      <c r="M222" s="63"/>
      <c r="N222" s="63"/>
      <c r="O222" s="63"/>
      <c r="P222" s="63"/>
      <c r="Q222" s="63"/>
      <c r="R222" s="63"/>
      <c r="S222" s="63"/>
      <c r="T222" s="63"/>
      <c r="U222" s="63"/>
      <c r="V222" s="63"/>
      <c r="W222" s="63"/>
      <c r="X222" s="63"/>
      <c r="Y222" s="63"/>
      <c r="Z222" s="63"/>
      <c r="AA222" s="63"/>
      <c r="AB222" s="63"/>
      <c r="AC222" s="63"/>
      <c r="AD222" s="63"/>
      <c r="AE222" s="63"/>
      <c r="AF222" s="63"/>
    </row>
    <row r="223" spans="1:32" ht="15.75" x14ac:dyDescent="0.25">
      <c r="A223" s="63" t="s">
        <v>441</v>
      </c>
      <c r="B223" s="63"/>
      <c r="C223" s="63"/>
      <c r="D223" s="63"/>
      <c r="E223" s="63"/>
      <c r="F223" s="63">
        <f>StCross!F145</f>
        <v>0</v>
      </c>
      <c r="G223" s="63"/>
      <c r="H223" s="63"/>
      <c r="I223" s="63"/>
      <c r="J223" s="63"/>
      <c r="K223" s="63"/>
      <c r="L223" s="63"/>
      <c r="M223" s="63"/>
      <c r="N223" s="63"/>
      <c r="O223" s="63"/>
      <c r="P223" s="63"/>
      <c r="Q223" s="63"/>
      <c r="R223" s="63"/>
      <c r="S223" s="63"/>
      <c r="T223" s="63"/>
      <c r="U223" s="63"/>
      <c r="V223" s="63"/>
      <c r="W223" s="63"/>
      <c r="X223" s="63"/>
      <c r="Y223" s="63"/>
      <c r="Z223" s="63"/>
      <c r="AA223" s="63"/>
      <c r="AB223" s="63"/>
      <c r="AC223" s="63"/>
      <c r="AD223" s="63"/>
      <c r="AE223" s="63"/>
      <c r="AF223" s="63"/>
    </row>
    <row r="224" spans="1:32" ht="15.75" x14ac:dyDescent="0.25">
      <c r="A224" s="63" t="s">
        <v>442</v>
      </c>
      <c r="B224" s="63"/>
      <c r="C224" s="63"/>
      <c r="D224" s="63"/>
      <c r="E224" s="63"/>
      <c r="F224" s="63">
        <f>StCross!F154</f>
        <v>0</v>
      </c>
      <c r="G224" s="63"/>
      <c r="H224" s="63"/>
      <c r="I224" s="63"/>
      <c r="J224" s="63"/>
      <c r="K224" s="63"/>
      <c r="L224" s="63"/>
      <c r="M224" s="63"/>
      <c r="N224" s="63"/>
      <c r="O224" s="63"/>
      <c r="P224" s="63"/>
      <c r="Q224" s="63"/>
      <c r="R224" s="63"/>
      <c r="S224" s="63"/>
      <c r="T224" s="63"/>
      <c r="U224" s="63"/>
      <c r="V224" s="63"/>
      <c r="W224" s="63"/>
      <c r="X224" s="63"/>
      <c r="Y224" s="63"/>
      <c r="Z224" s="63"/>
      <c r="AA224" s="63"/>
      <c r="AB224" s="63"/>
      <c r="AC224" s="63"/>
      <c r="AD224" s="63"/>
      <c r="AE224" s="63"/>
      <c r="AF224" s="63"/>
    </row>
    <row r="225" spans="1:32" ht="15.75" x14ac:dyDescent="0.25">
      <c r="A225" s="114"/>
      <c r="B225" s="63"/>
      <c r="C225" s="63"/>
      <c r="D225" s="63"/>
      <c r="E225" s="63"/>
      <c r="F225" s="63"/>
      <c r="G225" s="63"/>
      <c r="H225" s="63"/>
      <c r="I225" s="63"/>
      <c r="J225" s="63"/>
      <c r="K225" s="63"/>
      <c r="L225" s="63"/>
      <c r="M225" s="63"/>
      <c r="N225" s="63"/>
      <c r="O225" s="63"/>
      <c r="P225" s="63"/>
      <c r="Q225" s="63"/>
      <c r="R225" s="63"/>
      <c r="S225" s="63"/>
      <c r="T225" s="63"/>
      <c r="U225" s="63"/>
      <c r="V225" s="63"/>
      <c r="W225" s="63"/>
      <c r="X225" s="63"/>
      <c r="Y225" s="63"/>
      <c r="Z225" s="63"/>
      <c r="AA225" s="63"/>
      <c r="AB225" s="63"/>
      <c r="AC225" s="63"/>
      <c r="AD225" s="63"/>
      <c r="AE225" s="63"/>
      <c r="AF225" s="63"/>
    </row>
    <row r="226" spans="1:32" ht="15.75" x14ac:dyDescent="0.25">
      <c r="A226" s="66" t="s">
        <v>480</v>
      </c>
      <c r="B226" s="63"/>
      <c r="C226" s="63"/>
      <c r="D226" s="63"/>
      <c r="E226" s="63"/>
      <c r="F226" s="63"/>
      <c r="G226" s="63"/>
      <c r="H226" s="63"/>
      <c r="I226" s="63"/>
      <c r="J226" s="63"/>
      <c r="K226" s="63"/>
      <c r="L226" s="63"/>
      <c r="M226" s="63"/>
      <c r="N226" s="63"/>
      <c r="O226" s="63"/>
      <c r="P226" s="63"/>
      <c r="Q226" s="63"/>
      <c r="R226" s="63"/>
      <c r="S226" s="63"/>
      <c r="T226" s="63"/>
      <c r="U226" s="63"/>
      <c r="V226" s="63"/>
      <c r="W226" s="63"/>
      <c r="X226" s="63"/>
      <c r="Y226" s="63"/>
      <c r="Z226" s="63"/>
      <c r="AA226" s="63"/>
      <c r="AB226" s="63"/>
      <c r="AC226" s="63"/>
      <c r="AD226" s="63"/>
      <c r="AE226" s="63"/>
      <c r="AF226" s="63"/>
    </row>
    <row r="227" spans="1:32" ht="15.75" x14ac:dyDescent="0.25">
      <c r="A227" s="63" t="s">
        <v>443</v>
      </c>
      <c r="B227" s="63"/>
      <c r="C227" s="63"/>
      <c r="D227" s="63"/>
      <c r="E227" s="63"/>
      <c r="F227" s="63">
        <f>Orient!F3</f>
        <v>0</v>
      </c>
      <c r="G227" s="63" t="s">
        <v>489</v>
      </c>
      <c r="H227" s="63"/>
      <c r="I227" s="63"/>
      <c r="J227" s="63"/>
      <c r="K227" s="63"/>
      <c r="L227" s="63"/>
      <c r="M227" s="63"/>
      <c r="N227" s="70" t="str">
        <f>IF(F227&gt;3.99,A227,"")</f>
        <v/>
      </c>
      <c r="O227" s="70" t="str">
        <f>IF(F228&gt;3.99,A228,"")</f>
        <v/>
      </c>
      <c r="P227" s="70" t="str">
        <f>IF(F229&gt;3.99,A229,"")</f>
        <v/>
      </c>
      <c r="Q227" s="70" t="str">
        <f>IF(F230&gt;3.99,A230,"")</f>
        <v/>
      </c>
      <c r="R227" s="70" t="str">
        <f>IF(F231&gt;3.99,A231,"")</f>
        <v/>
      </c>
      <c r="S227" s="70" t="str">
        <f>IF(F232&gt;3.99,A232,"")</f>
        <v/>
      </c>
      <c r="T227" s="70" t="str">
        <f>IF(F233&gt;3.99,A233,"")</f>
        <v/>
      </c>
      <c r="U227" s="70" t="str">
        <f>IF(F234&gt;3.99,A234,"")</f>
        <v/>
      </c>
      <c r="V227" s="70" t="str">
        <f>IF(F235&gt;3.99,A235,"")</f>
        <v/>
      </c>
      <c r="W227" s="70" t="str">
        <f>IF(F236&gt;3.99,A236,"")</f>
        <v/>
      </c>
      <c r="X227" s="70" t="str">
        <f>IF(F237&gt;3.99,A237,"")</f>
        <v/>
      </c>
      <c r="Y227" s="63"/>
      <c r="Z227" s="63"/>
      <c r="AA227" s="63"/>
      <c r="AB227" s="63"/>
      <c r="AC227" s="63"/>
      <c r="AD227" s="63"/>
      <c r="AE227" s="63"/>
      <c r="AF227" s="63"/>
    </row>
    <row r="228" spans="1:32" ht="15.75" x14ac:dyDescent="0.25">
      <c r="A228" s="63" t="s">
        <v>445</v>
      </c>
      <c r="B228" s="63"/>
      <c r="C228" s="63"/>
      <c r="D228" s="63"/>
      <c r="E228" s="63"/>
      <c r="F228" s="63">
        <f>Orient!F19</f>
        <v>0</v>
      </c>
      <c r="G228" s="63" t="s">
        <v>486</v>
      </c>
      <c r="H228" s="63"/>
      <c r="I228" s="63"/>
      <c r="J228" s="63"/>
      <c r="K228" s="63"/>
      <c r="L228" s="63"/>
      <c r="M228" s="63"/>
      <c r="N228" s="70" t="str">
        <f>IF(AND($F227&gt;1.01,$F227&lt;3.99),$A227,"")</f>
        <v/>
      </c>
      <c r="O228" s="70" t="str">
        <f>IF(AND($F228&gt;1.01,$F228&lt;3.99),$A228,"")</f>
        <v/>
      </c>
      <c r="P228" s="70" t="str">
        <f>IF(AND($F229&gt;1.01,$F229&lt;3.99),$A229,"")</f>
        <v/>
      </c>
      <c r="Q228" s="70" t="str">
        <f>IF(AND($F230&gt;1.01,$F230&lt;3.99),$A230,"")</f>
        <v/>
      </c>
      <c r="R228" s="70" t="str">
        <f>IF(AND($F231&gt;1.01,$F231&lt;3.99),$A231,"")</f>
        <v/>
      </c>
      <c r="S228" s="70" t="str">
        <f>IF(AND($F232&gt;1.01,$F232&lt;3.99),$A232,"")</f>
        <v/>
      </c>
      <c r="T228" s="70" t="str">
        <f>IF(AND($F233&gt;1.01,$F233&lt;3.99),$A233,"")</f>
        <v/>
      </c>
      <c r="U228" s="70" t="str">
        <f>IF(AND($F234&gt;1.01,$F234&lt;3.99),$A234,"")</f>
        <v/>
      </c>
      <c r="V228" s="70" t="str">
        <f>IF(AND($F235&gt;1.01,$F235&lt;3.99),$A235,"")</f>
        <v/>
      </c>
      <c r="W228" s="70" t="str">
        <f>IF(AND($F236&gt;1.01,$F236&lt;3.99),$A236,"")</f>
        <v/>
      </c>
      <c r="X228" s="70" t="str">
        <f>IF(AND($F237&gt;1.01,$F237&lt;3.99),$A237,"")</f>
        <v/>
      </c>
      <c r="Y228" s="63"/>
      <c r="Z228" s="63"/>
      <c r="AA228" s="63"/>
      <c r="AB228" s="63"/>
      <c r="AC228" s="63"/>
      <c r="AD228" s="63"/>
      <c r="AE228" s="63"/>
      <c r="AF228" s="63"/>
    </row>
    <row r="229" spans="1:32" ht="15.75" x14ac:dyDescent="0.25">
      <c r="A229" s="63" t="s">
        <v>444</v>
      </c>
      <c r="B229" s="63"/>
      <c r="C229" s="63"/>
      <c r="D229" s="63"/>
      <c r="E229" s="63"/>
      <c r="F229" s="63">
        <f>Orient!F25</f>
        <v>0</v>
      </c>
      <c r="G229" s="63" t="s">
        <v>487</v>
      </c>
      <c r="H229" s="63"/>
      <c r="I229" s="63"/>
      <c r="J229" s="63"/>
      <c r="K229" s="63"/>
      <c r="L229" s="63"/>
      <c r="M229" s="63"/>
      <c r="N229" s="70" t="str">
        <f>IF(AND($F227&gt;0.99,$F227&lt;1.000001),$A227,"")</f>
        <v/>
      </c>
      <c r="O229" s="70" t="str">
        <f>IF(AND($F228&gt;0.99,$F228&lt;1.000001),$A228,"")</f>
        <v/>
      </c>
      <c r="P229" s="70" t="str">
        <f>IF(AND($F229&gt;0.99,$F229&lt;1.000001),$A229,"")</f>
        <v/>
      </c>
      <c r="Q229" s="70" t="str">
        <f>IF(AND($F230&gt;0.99,$F230&lt;1.000001),$A230,"")</f>
        <v/>
      </c>
      <c r="R229" s="70" t="str">
        <f>IF(AND($F231&gt;0.99,$F231&lt;1.000001),$A231,"")</f>
        <v/>
      </c>
      <c r="S229" s="70" t="str">
        <f>IF(AND($F232&gt;0.99,$F232&lt;1.000001),$A232,"")</f>
        <v/>
      </c>
      <c r="T229" s="70" t="str">
        <f>IF(AND($F233&gt;0.99,$F233&lt;1.000001),$A233,"")</f>
        <v/>
      </c>
      <c r="U229" s="70" t="str">
        <f>IF(AND($F234&gt;0.99,$F234&lt;1.000001),$A234,"")</f>
        <v/>
      </c>
      <c r="V229" s="70" t="str">
        <f>IF(AND($F235&gt;0.99,$F235&lt;1.000001),$A235,"")</f>
        <v/>
      </c>
      <c r="W229" s="70" t="str">
        <f>IF(AND($F236&gt;0.99,$F236&lt;1.000001),$A236,"")</f>
        <v/>
      </c>
      <c r="X229" s="70" t="str">
        <f>IF(AND($F237&gt;0.99,$F237&lt;1.000001),$A237,"")</f>
        <v/>
      </c>
      <c r="Y229" s="63"/>
      <c r="Z229" s="63"/>
      <c r="AA229" s="63"/>
      <c r="AB229" s="63"/>
      <c r="AC229" s="63"/>
      <c r="AD229" s="63"/>
      <c r="AE229" s="63"/>
      <c r="AF229" s="63"/>
    </row>
    <row r="230" spans="1:32" ht="15.75" x14ac:dyDescent="0.25">
      <c r="A230" s="63" t="s">
        <v>446</v>
      </c>
      <c r="B230" s="63"/>
      <c r="C230" s="63"/>
      <c r="D230" s="63"/>
      <c r="E230" s="63"/>
      <c r="F230" s="63">
        <f>Orient!F31</f>
        <v>0</v>
      </c>
      <c r="G230" s="63" t="s">
        <v>488</v>
      </c>
      <c r="H230" s="63"/>
      <c r="I230" s="63"/>
      <c r="J230" s="63"/>
      <c r="K230" s="63"/>
      <c r="L230" s="63"/>
      <c r="M230" s="63"/>
      <c r="N230" s="70" t="str">
        <f>IF($F227=0,$A227,"")</f>
        <v>Cardinality</v>
      </c>
      <c r="O230" s="70" t="str">
        <f>IF($F228=0,$A228,"")</f>
        <v>Landmarks</v>
      </c>
      <c r="P230" s="70" t="str">
        <f>IF($F229=0,$A229,"")</f>
        <v>Clues</v>
      </c>
      <c r="Q230" s="70" t="str">
        <f>IF($F230=0,$A230,"")</f>
        <v>Indoor Numbering Systems</v>
      </c>
      <c r="R230" s="70" t="str">
        <f>IF($F231=0,$A231,"")</f>
        <v>Outdoor Numbering Systems</v>
      </c>
      <c r="S230" s="71" t="str">
        <f>IF($F232=0,$A232,"")</f>
        <v>Route Creation</v>
      </c>
      <c r="T230" s="70" t="str">
        <f>IF($F233=0,$A233,"")</f>
        <v>Grid System</v>
      </c>
      <c r="U230" s="70" t="str">
        <f>IF($F234=0,$A234,"")</f>
        <v>Divisors And Block Numbering</v>
      </c>
      <c r="V230" s="70" t="str">
        <f>IF($F235=0,$A235,"")</f>
        <v>Transferability</v>
      </c>
      <c r="W230" s="70" t="str">
        <f>IF($F236=0,$A236,"")</f>
        <v>GPS</v>
      </c>
      <c r="X230" s="70" t="str">
        <f>IF($F237=0,$A237,"")</f>
        <v>Maps</v>
      </c>
      <c r="Y230" s="63"/>
      <c r="Z230" s="63"/>
      <c r="AA230" s="63"/>
      <c r="AB230" s="63"/>
      <c r="AC230" s="63"/>
      <c r="AD230" s="63"/>
      <c r="AE230" s="63"/>
      <c r="AF230" s="63"/>
    </row>
    <row r="231" spans="1:32" ht="15.75" x14ac:dyDescent="0.25">
      <c r="A231" s="63" t="s">
        <v>447</v>
      </c>
      <c r="B231" s="63"/>
      <c r="C231" s="63"/>
      <c r="D231" s="63"/>
      <c r="E231" s="63"/>
      <c r="F231" s="63">
        <f>Orient!F37</f>
        <v>0</v>
      </c>
      <c r="G231" s="63"/>
      <c r="H231" s="63"/>
      <c r="I231" s="63"/>
      <c r="J231" s="63"/>
      <c r="K231" s="63"/>
      <c r="L231" s="63"/>
      <c r="M231" s="63"/>
      <c r="N231" s="63"/>
      <c r="O231" s="63"/>
      <c r="P231" s="63"/>
      <c r="Q231" s="63"/>
      <c r="R231" s="63"/>
      <c r="S231" s="63"/>
      <c r="T231" s="63"/>
      <c r="U231" s="63"/>
      <c r="V231" s="63"/>
      <c r="W231" s="63"/>
      <c r="X231" s="63"/>
      <c r="Y231" s="63"/>
      <c r="Z231" s="63"/>
      <c r="AA231" s="63"/>
      <c r="AB231" s="63"/>
      <c r="AC231" s="63"/>
      <c r="AD231" s="63"/>
      <c r="AE231" s="63"/>
      <c r="AF231" s="63"/>
    </row>
    <row r="232" spans="1:32" ht="15.75" x14ac:dyDescent="0.25">
      <c r="A232" s="63" t="s">
        <v>1029</v>
      </c>
      <c r="B232" s="63"/>
      <c r="C232" s="63"/>
      <c r="D232" s="63"/>
      <c r="E232" s="63"/>
      <c r="F232" s="63">
        <f>Orient!F43</f>
        <v>0</v>
      </c>
      <c r="G232" s="63"/>
      <c r="H232" s="63"/>
      <c r="I232" s="63"/>
      <c r="J232" s="63"/>
      <c r="K232" s="63"/>
      <c r="L232" s="63"/>
      <c r="M232" s="63"/>
      <c r="N232" s="63"/>
      <c r="O232" s="63"/>
      <c r="P232" s="63"/>
      <c r="Q232" s="63"/>
      <c r="R232" s="63"/>
      <c r="S232" s="63"/>
      <c r="T232" s="63"/>
      <c r="U232" s="63"/>
      <c r="V232" s="63"/>
      <c r="W232" s="63"/>
      <c r="X232" s="63"/>
      <c r="Y232" s="63"/>
      <c r="Z232" s="63"/>
      <c r="AA232" s="63"/>
      <c r="AB232" s="63"/>
      <c r="AC232" s="63"/>
      <c r="AD232" s="63"/>
      <c r="AE232" s="63"/>
      <c r="AF232" s="63"/>
    </row>
    <row r="233" spans="1:32" ht="15.75" x14ac:dyDescent="0.25">
      <c r="A233" s="63" t="s">
        <v>448</v>
      </c>
      <c r="B233" s="63"/>
      <c r="C233" s="63"/>
      <c r="D233" s="63"/>
      <c r="E233" s="63"/>
      <c r="F233" s="63">
        <f>Orient!F50</f>
        <v>0</v>
      </c>
      <c r="G233" s="63"/>
      <c r="H233" s="63"/>
      <c r="I233" s="63"/>
      <c r="J233" s="63"/>
      <c r="K233" s="63"/>
      <c r="L233" s="63"/>
      <c r="M233" s="63"/>
      <c r="N233" s="63"/>
      <c r="O233" s="63"/>
      <c r="P233" s="63"/>
      <c r="Q233" s="63"/>
      <c r="R233" s="63"/>
      <c r="S233" s="63"/>
      <c r="T233" s="63"/>
      <c r="U233" s="63"/>
      <c r="V233" s="63"/>
      <c r="W233" s="63"/>
      <c r="X233" s="63"/>
      <c r="Y233" s="63"/>
      <c r="Z233" s="63"/>
      <c r="AA233" s="63"/>
      <c r="AB233" s="63"/>
      <c r="AC233" s="63"/>
      <c r="AD233" s="63"/>
      <c r="AE233" s="63"/>
      <c r="AF233" s="63"/>
    </row>
    <row r="234" spans="1:32" ht="15.75" x14ac:dyDescent="0.25">
      <c r="A234" s="63" t="s">
        <v>449</v>
      </c>
      <c r="B234" s="63"/>
      <c r="C234" s="63"/>
      <c r="D234" s="63"/>
      <c r="E234" s="63"/>
      <c r="F234" s="63">
        <f>Orient!F61</f>
        <v>0</v>
      </c>
      <c r="G234" s="63"/>
      <c r="H234" s="63"/>
      <c r="I234" s="63"/>
      <c r="J234" s="63"/>
      <c r="K234" s="63"/>
      <c r="L234" s="63"/>
      <c r="M234" s="63"/>
      <c r="N234" s="63"/>
      <c r="O234" s="63"/>
      <c r="P234" s="63"/>
      <c r="Q234" s="63"/>
      <c r="R234" s="63"/>
      <c r="S234" s="63"/>
      <c r="T234" s="63"/>
      <c r="U234" s="63"/>
      <c r="V234" s="63"/>
      <c r="W234" s="63"/>
      <c r="X234" s="63"/>
      <c r="Y234" s="63"/>
      <c r="Z234" s="63"/>
      <c r="AA234" s="63"/>
      <c r="AB234" s="63"/>
      <c r="AC234" s="63"/>
      <c r="AD234" s="63"/>
      <c r="AE234" s="63"/>
      <c r="AF234" s="63"/>
    </row>
    <row r="235" spans="1:32" ht="15.75" x14ac:dyDescent="0.25">
      <c r="A235" s="63" t="s">
        <v>450</v>
      </c>
      <c r="B235" s="63"/>
      <c r="C235" s="63"/>
      <c r="D235" s="63"/>
      <c r="E235" s="63"/>
      <c r="F235" s="63">
        <f>Orient!F69</f>
        <v>0</v>
      </c>
      <c r="G235" s="63"/>
      <c r="H235" s="63"/>
      <c r="I235" s="63"/>
      <c r="J235" s="63"/>
      <c r="K235" s="63"/>
      <c r="L235" s="63"/>
      <c r="M235" s="63"/>
      <c r="N235" s="63"/>
      <c r="O235" s="63"/>
      <c r="P235" s="63"/>
      <c r="Q235" s="63"/>
      <c r="R235" s="63"/>
      <c r="S235" s="63"/>
      <c r="T235" s="63"/>
      <c r="U235" s="63"/>
      <c r="V235" s="63"/>
      <c r="W235" s="63"/>
      <c r="X235" s="63"/>
      <c r="Y235" s="63"/>
      <c r="Z235" s="63"/>
      <c r="AA235" s="63"/>
      <c r="AB235" s="63"/>
      <c r="AC235" s="63"/>
      <c r="AD235" s="63"/>
      <c r="AE235" s="63"/>
      <c r="AF235" s="63"/>
    </row>
    <row r="236" spans="1:32" ht="15.75" x14ac:dyDescent="0.25">
      <c r="A236" s="63" t="s">
        <v>451</v>
      </c>
      <c r="B236" s="63"/>
      <c r="C236" s="63"/>
      <c r="D236" s="63"/>
      <c r="E236" s="63"/>
      <c r="F236" s="63">
        <f>Orient!F73</f>
        <v>0</v>
      </c>
      <c r="G236" s="63"/>
      <c r="H236" s="63"/>
      <c r="I236" s="63"/>
      <c r="J236" s="63"/>
      <c r="K236" s="63"/>
      <c r="L236" s="63"/>
      <c r="M236" s="63"/>
      <c r="N236" s="63"/>
      <c r="O236" s="63"/>
      <c r="P236" s="63"/>
      <c r="Q236" s="63"/>
      <c r="R236" s="63"/>
      <c r="S236" s="63"/>
      <c r="T236" s="63"/>
      <c r="U236" s="63"/>
      <c r="V236" s="63"/>
      <c r="W236" s="63"/>
      <c r="X236" s="63"/>
      <c r="Y236" s="63"/>
      <c r="Z236" s="63"/>
      <c r="AA236" s="63"/>
      <c r="AB236" s="63"/>
      <c r="AC236" s="63"/>
      <c r="AD236" s="63"/>
      <c r="AE236" s="63"/>
      <c r="AF236" s="63"/>
    </row>
    <row r="237" spans="1:32" ht="15.75" x14ac:dyDescent="0.25">
      <c r="A237" s="63" t="s">
        <v>492</v>
      </c>
      <c r="B237" s="63"/>
      <c r="C237" s="63"/>
      <c r="D237" s="63"/>
      <c r="E237" s="63"/>
      <c r="F237" s="63">
        <f>Orient!F87</f>
        <v>0</v>
      </c>
      <c r="G237" s="63"/>
      <c r="H237" s="63"/>
      <c r="I237" s="63"/>
      <c r="J237" s="63"/>
      <c r="K237" s="63"/>
      <c r="L237" s="63"/>
      <c r="M237" s="63"/>
      <c r="N237" s="63"/>
      <c r="O237" s="63"/>
      <c r="P237" s="63"/>
      <c r="Q237" s="63"/>
      <c r="R237" s="63"/>
      <c r="S237" s="63"/>
      <c r="T237" s="63"/>
      <c r="U237" s="63"/>
      <c r="V237" s="63"/>
      <c r="W237" s="63"/>
      <c r="X237" s="63"/>
      <c r="Y237" s="63"/>
      <c r="Z237" s="63"/>
      <c r="AA237" s="63"/>
      <c r="AB237" s="63"/>
      <c r="AC237" s="63"/>
      <c r="AD237" s="63"/>
      <c r="AE237" s="63"/>
      <c r="AF237" s="63"/>
    </row>
    <row r="238" spans="1:32" ht="15.75" x14ac:dyDescent="0.25">
      <c r="A238" s="66" t="s">
        <v>481</v>
      </c>
      <c r="B238" s="63"/>
      <c r="C238" s="63"/>
      <c r="D238" s="63"/>
      <c r="E238" s="63"/>
      <c r="F238" s="63"/>
      <c r="G238" s="63"/>
      <c r="H238" s="63"/>
      <c r="I238" s="63"/>
      <c r="J238" s="63"/>
      <c r="K238" s="63"/>
      <c r="L238" s="63"/>
      <c r="M238" s="63"/>
      <c r="N238" s="63"/>
      <c r="O238" s="63"/>
      <c r="P238" s="63"/>
      <c r="Q238" s="63"/>
      <c r="R238" s="63"/>
      <c r="S238" s="63"/>
      <c r="T238" s="63"/>
      <c r="U238" s="63"/>
      <c r="V238" s="63"/>
      <c r="W238" s="63"/>
      <c r="X238" s="63"/>
      <c r="Y238" s="63"/>
      <c r="Z238" s="63"/>
      <c r="AA238" s="63"/>
      <c r="AB238" s="63"/>
      <c r="AC238" s="63"/>
      <c r="AD238" s="63"/>
      <c r="AE238" s="63"/>
      <c r="AF238" s="63"/>
    </row>
    <row r="239" spans="1:32" ht="15.75" x14ac:dyDescent="0.25">
      <c r="A239" s="63" t="s">
        <v>452</v>
      </c>
      <c r="B239" s="63"/>
      <c r="C239" s="63"/>
      <c r="D239" s="63"/>
      <c r="E239" s="63"/>
      <c r="F239" s="63">
        <f>PubTran!F3</f>
        <v>0</v>
      </c>
      <c r="G239" s="63" t="s">
        <v>489</v>
      </c>
      <c r="H239" s="63"/>
      <c r="I239" s="63"/>
      <c r="J239" s="63"/>
      <c r="K239" s="63"/>
      <c r="L239" s="63"/>
      <c r="M239" s="63"/>
      <c r="N239" s="70" t="str">
        <f>IF(F239&gt;3.99,A239,"")</f>
        <v/>
      </c>
      <c r="O239" s="70" t="str">
        <f>IF(F240&gt;3.99,A240,"")</f>
        <v/>
      </c>
      <c r="P239" s="70" t="str">
        <f>IF(F241&gt;3.99,A241,"")</f>
        <v/>
      </c>
      <c r="Q239" s="70" t="str">
        <f>IF(F242&gt;3.99,A242,"")</f>
        <v/>
      </c>
      <c r="R239" s="70" t="str">
        <f>IF(F243&gt;3.99,A243,"")</f>
        <v/>
      </c>
      <c r="S239" s="70" t="str">
        <f>IF(F244&gt;3.99,A244,"")</f>
        <v/>
      </c>
      <c r="T239" s="70" t="str">
        <f>IF(F245&gt;3.99,A245,"")</f>
        <v/>
      </c>
      <c r="U239" s="70" t="str">
        <f>IF(F246&gt;3.99,A246,"")</f>
        <v/>
      </c>
      <c r="V239" s="63"/>
      <c r="W239" s="63"/>
      <c r="X239" s="63"/>
      <c r="Y239" s="63"/>
      <c r="Z239" s="63"/>
      <c r="AA239" s="63"/>
      <c r="AB239" s="63"/>
      <c r="AC239" s="63"/>
      <c r="AD239" s="63"/>
      <c r="AE239" s="63"/>
      <c r="AF239" s="63"/>
    </row>
    <row r="240" spans="1:32" ht="15.75" x14ac:dyDescent="0.25">
      <c r="A240" s="63" t="s">
        <v>1031</v>
      </c>
      <c r="B240" s="63"/>
      <c r="C240" s="63"/>
      <c r="D240" s="63"/>
      <c r="E240" s="63"/>
      <c r="F240" s="63">
        <f>PubTran!F4</f>
        <v>0</v>
      </c>
      <c r="G240" s="63" t="s">
        <v>486</v>
      </c>
      <c r="H240" s="63"/>
      <c r="I240" s="63"/>
      <c r="J240" s="63"/>
      <c r="K240" s="63"/>
      <c r="L240" s="63"/>
      <c r="M240" s="63"/>
      <c r="N240" s="70" t="str">
        <f>IF(AND($F239&gt;1.01,$F239&lt;3.99),$A239,"")</f>
        <v/>
      </c>
      <c r="O240" s="70" t="str">
        <f>IF(AND($F240&gt;1.01,$F240&lt;3.99),$A240,"")</f>
        <v/>
      </c>
      <c r="P240" s="70" t="str">
        <f>IF(AND($F241&gt;1.01,$F241&lt;3.99),$A241,"")</f>
        <v/>
      </c>
      <c r="Q240" s="70" t="str">
        <f>IF(AND($F242&gt;1.01,$F242&lt;3.99),$A242,"")</f>
        <v/>
      </c>
      <c r="R240" s="70" t="str">
        <f>IF(AND($F243&gt;1.01,$F243&lt;3.99),$A243,"")</f>
        <v/>
      </c>
      <c r="S240" s="70" t="str">
        <f>IF(AND($F244&gt;1.01,$F244&lt;3.99),$A244,"")</f>
        <v/>
      </c>
      <c r="T240" s="70" t="str">
        <f>IF(AND($F245&gt;1.01,$F245&lt;3.99),$A245,"")</f>
        <v/>
      </c>
      <c r="U240" s="70" t="str">
        <f>IF(AND($F246&gt;1.01,$F246&lt;3.99),$A246,"")</f>
        <v/>
      </c>
      <c r="V240" s="63"/>
      <c r="W240" s="63"/>
      <c r="X240" s="63"/>
      <c r="Y240" s="63"/>
      <c r="Z240" s="63"/>
      <c r="AA240" s="63"/>
      <c r="AB240" s="63"/>
      <c r="AC240" s="63"/>
      <c r="AD240" s="63"/>
      <c r="AE240" s="63"/>
      <c r="AF240" s="63"/>
    </row>
    <row r="241" spans="1:32" ht="15.75" x14ac:dyDescent="0.25">
      <c r="A241" s="63" t="s">
        <v>453</v>
      </c>
      <c r="B241" s="63"/>
      <c r="C241" s="63"/>
      <c r="D241" s="63"/>
      <c r="E241" s="63"/>
      <c r="F241" s="63">
        <f>PubTran!F10</f>
        <v>0</v>
      </c>
      <c r="G241" s="63" t="s">
        <v>487</v>
      </c>
      <c r="H241" s="63"/>
      <c r="I241" s="63"/>
      <c r="J241" s="63"/>
      <c r="K241" s="63"/>
      <c r="L241" s="63"/>
      <c r="M241" s="63"/>
      <c r="N241" s="70" t="str">
        <f>IF(AND($F239&gt;0.99,$F239&lt;1.000001),$A239,"")</f>
        <v/>
      </c>
      <c r="O241" s="70" t="str">
        <f>IF(AND($F240&gt;0.99,$F240&lt;1.000001),$A240,"")</f>
        <v/>
      </c>
      <c r="P241" s="70" t="str">
        <f>IF(AND($F241&gt;0.99,$F241&lt;1.000001),$A241,"")</f>
        <v/>
      </c>
      <c r="Q241" s="70" t="str">
        <f>IF(AND($F242&gt;0.99,$F242&lt;1.000001),$A242,"")</f>
        <v/>
      </c>
      <c r="R241" s="70" t="str">
        <f>IF(AND($F243&gt;0.99,$F243&lt;1.000001),$A243,"")</f>
        <v/>
      </c>
      <c r="S241" s="70" t="str">
        <f>IF(AND($F244&gt;0.99,$F244&lt;1.000001),$A244,"")</f>
        <v/>
      </c>
      <c r="T241" s="70" t="str">
        <f>IF(AND($F245&gt;0.99,$F245&lt;1.000001),$A245,"")</f>
        <v/>
      </c>
      <c r="U241" s="70" t="str">
        <f>IF(AND($F246&gt;0.99,$F246&lt;1.000001),$A246,"")</f>
        <v/>
      </c>
      <c r="V241" s="63"/>
      <c r="W241" s="63"/>
      <c r="X241" s="63"/>
      <c r="Y241" s="63"/>
      <c r="Z241" s="63"/>
      <c r="AA241" s="63"/>
      <c r="AB241" s="63"/>
      <c r="AC241" s="63"/>
      <c r="AD241" s="63"/>
      <c r="AE241" s="63"/>
      <c r="AF241" s="63"/>
    </row>
    <row r="242" spans="1:32" ht="15.75" x14ac:dyDescent="0.25">
      <c r="A242" s="63" t="s">
        <v>454</v>
      </c>
      <c r="B242" s="63"/>
      <c r="C242" s="63"/>
      <c r="D242" s="63"/>
      <c r="E242" s="63"/>
      <c r="F242" s="63">
        <f>PubTran!F34</f>
        <v>0</v>
      </c>
      <c r="G242" s="63" t="s">
        <v>488</v>
      </c>
      <c r="H242" s="63"/>
      <c r="I242" s="63"/>
      <c r="J242" s="63"/>
      <c r="K242" s="63"/>
      <c r="L242" s="63"/>
      <c r="M242" s="63"/>
      <c r="N242" s="70" t="str">
        <f>IF($F239=0,$A239,"")</f>
        <v>Identifying Common Public Transportation Options</v>
      </c>
      <c r="O242" s="70" t="str">
        <f>IF($F240=0,$A240,"")</f>
        <v>Lifts (vehicle, stage/porch)</v>
      </c>
      <c r="P242" s="70" t="str">
        <f>IF($F241=0,$A241,"")</f>
        <v>Intra-City Bus Travel</v>
      </c>
      <c r="Q242" s="70" t="str">
        <f>IF($F242=0,$A242,"")</f>
        <v>Inter-City Bus Travel</v>
      </c>
      <c r="R242" s="70" t="str">
        <f>IF($F243=0,$A243,"")</f>
        <v>Taxi/Ride Service</v>
      </c>
      <c r="S242" s="71" t="str">
        <f>IF($F244=0,$A244,"")</f>
        <v>Para Transit</v>
      </c>
      <c r="T242" s="70" t="str">
        <f>IF($F245=0,$A245,"")</f>
        <v>Air Travel</v>
      </c>
      <c r="U242" s="70" t="str">
        <f>IF($F246=0,$A246,"")</f>
        <v>Subway/Light Rail</v>
      </c>
      <c r="V242" s="63"/>
      <c r="W242" s="63"/>
      <c r="X242" s="63"/>
      <c r="Y242" s="63"/>
      <c r="Z242" s="63"/>
      <c r="AA242" s="63"/>
      <c r="AB242" s="63"/>
      <c r="AC242" s="63"/>
      <c r="AD242" s="63"/>
      <c r="AE242" s="63"/>
      <c r="AF242" s="63"/>
    </row>
    <row r="243" spans="1:32" ht="15.75" x14ac:dyDescent="0.25">
      <c r="A243" s="63" t="s">
        <v>455</v>
      </c>
      <c r="B243" s="63"/>
      <c r="C243" s="63"/>
      <c r="D243" s="63"/>
      <c r="E243" s="63"/>
      <c r="F243" s="63">
        <f>PubTran!F60</f>
        <v>0</v>
      </c>
      <c r="G243" s="63"/>
      <c r="H243" s="63"/>
      <c r="I243" s="63"/>
      <c r="J243" s="63"/>
      <c r="K243" s="63"/>
      <c r="L243" s="63"/>
      <c r="M243" s="63"/>
      <c r="N243" s="63"/>
      <c r="O243" s="63"/>
      <c r="P243" s="63"/>
      <c r="Q243" s="63"/>
      <c r="R243" s="63"/>
      <c r="S243" s="63"/>
      <c r="T243" s="63"/>
      <c r="U243" s="63"/>
      <c r="V243" s="63"/>
      <c r="W243" s="63"/>
      <c r="X243" s="63"/>
      <c r="Y243" s="63"/>
      <c r="Z243" s="63"/>
      <c r="AA243" s="63"/>
      <c r="AB243" s="63"/>
      <c r="AC243" s="63"/>
      <c r="AD243" s="63"/>
      <c r="AE243" s="63"/>
      <c r="AF243" s="63"/>
    </row>
    <row r="244" spans="1:32" ht="15.75" x14ac:dyDescent="0.25">
      <c r="A244" s="63" t="s">
        <v>1030</v>
      </c>
      <c r="B244" s="63"/>
      <c r="C244" s="63"/>
      <c r="D244" s="63"/>
      <c r="E244" s="63"/>
      <c r="F244" s="63">
        <f>PubTran!F70</f>
        <v>0</v>
      </c>
      <c r="G244" s="63"/>
      <c r="H244" s="63"/>
      <c r="I244" s="63"/>
      <c r="J244" s="63"/>
      <c r="K244" s="63"/>
      <c r="L244" s="63"/>
      <c r="M244" s="63"/>
      <c r="N244" s="63"/>
      <c r="O244" s="63"/>
      <c r="P244" s="63"/>
      <c r="Q244" s="63"/>
      <c r="R244" s="63"/>
      <c r="S244" s="63"/>
      <c r="T244" s="63"/>
      <c r="U244" s="63"/>
      <c r="V244" s="63"/>
      <c r="W244" s="63"/>
      <c r="X244" s="63"/>
      <c r="Y244" s="63"/>
      <c r="Z244" s="63"/>
      <c r="AA244" s="63"/>
      <c r="AB244" s="63"/>
      <c r="AC244" s="63"/>
      <c r="AD244" s="63"/>
      <c r="AE244" s="63"/>
      <c r="AF244" s="63"/>
    </row>
    <row r="245" spans="1:32" ht="15.75" x14ac:dyDescent="0.25">
      <c r="A245" s="63" t="s">
        <v>456</v>
      </c>
      <c r="B245" s="63"/>
      <c r="C245" s="63"/>
      <c r="D245" s="63"/>
      <c r="E245" s="63"/>
      <c r="F245" s="63">
        <f>PubTran!F74</f>
        <v>0</v>
      </c>
      <c r="G245" s="63"/>
      <c r="H245" s="63"/>
      <c r="I245" s="63"/>
      <c r="J245" s="63"/>
      <c r="K245" s="63"/>
      <c r="L245" s="63"/>
      <c r="M245" s="63"/>
      <c r="N245" s="63"/>
      <c r="O245" s="63"/>
      <c r="P245" s="63"/>
      <c r="Q245" s="63"/>
      <c r="R245" s="63"/>
      <c r="S245" s="63"/>
      <c r="T245" s="63"/>
      <c r="U245" s="63"/>
      <c r="V245" s="63"/>
      <c r="W245" s="63"/>
      <c r="X245" s="63"/>
      <c r="Y245" s="63"/>
      <c r="Z245" s="63"/>
      <c r="AA245" s="63"/>
      <c r="AB245" s="63"/>
      <c r="AC245" s="63"/>
      <c r="AD245" s="63"/>
      <c r="AE245" s="63"/>
      <c r="AF245" s="63"/>
    </row>
    <row r="246" spans="1:32" ht="15.75" x14ac:dyDescent="0.25">
      <c r="A246" s="63" t="s">
        <v>457</v>
      </c>
      <c r="B246" s="63"/>
      <c r="C246" s="63"/>
      <c r="D246" s="63"/>
      <c r="E246" s="63"/>
      <c r="F246" s="63">
        <f>PubTran!F92</f>
        <v>0</v>
      </c>
      <c r="G246" s="63"/>
      <c r="H246" s="63"/>
      <c r="I246" s="63"/>
      <c r="J246" s="63"/>
      <c r="K246" s="63"/>
      <c r="L246" s="63"/>
      <c r="M246" s="63"/>
      <c r="N246" s="63"/>
      <c r="O246" s="63"/>
      <c r="P246" s="63"/>
      <c r="Q246" s="63"/>
      <c r="R246" s="63"/>
      <c r="S246" s="63"/>
      <c r="T246" s="63"/>
      <c r="U246" s="63"/>
      <c r="V246" s="63"/>
      <c r="W246" s="63"/>
      <c r="X246" s="63"/>
      <c r="Y246" s="63"/>
      <c r="Z246" s="63"/>
      <c r="AA246" s="63"/>
      <c r="AB246" s="63"/>
      <c r="AC246" s="63"/>
      <c r="AD246" s="63"/>
      <c r="AE246" s="63"/>
      <c r="AF246" s="63"/>
    </row>
    <row r="247" spans="1:32" ht="15.75" x14ac:dyDescent="0.25">
      <c r="A247" s="66" t="s">
        <v>482</v>
      </c>
      <c r="B247" s="63"/>
      <c r="C247" s="63"/>
      <c r="D247" s="63"/>
      <c r="E247" s="63"/>
      <c r="F247" s="63"/>
      <c r="G247" s="63"/>
      <c r="H247" s="63"/>
      <c r="I247" s="63"/>
      <c r="J247" s="63"/>
      <c r="K247" s="63"/>
      <c r="L247" s="63"/>
      <c r="M247" s="63"/>
      <c r="N247" s="63"/>
      <c r="O247" s="63"/>
      <c r="P247" s="63"/>
      <c r="Q247" s="63"/>
      <c r="R247" s="63"/>
      <c r="S247" s="63"/>
      <c r="T247" s="63"/>
      <c r="U247" s="63"/>
      <c r="V247" s="63"/>
      <c r="W247" s="63"/>
      <c r="X247" s="63"/>
      <c r="Y247" s="63"/>
      <c r="Z247" s="63"/>
      <c r="AA247" s="63"/>
      <c r="AB247" s="63"/>
      <c r="AC247" s="63"/>
      <c r="AD247" s="63"/>
      <c r="AE247" s="63"/>
      <c r="AF247" s="63"/>
    </row>
    <row r="248" spans="1:32" ht="15.75" x14ac:dyDescent="0.25">
      <c r="A248" s="63" t="s">
        <v>458</v>
      </c>
      <c r="B248" s="63"/>
      <c r="C248" s="63"/>
      <c r="D248" s="63"/>
      <c r="E248" s="63"/>
      <c r="F248" s="63">
        <f>Atyp!F3</f>
        <v>0</v>
      </c>
      <c r="G248" s="63" t="s">
        <v>489</v>
      </c>
      <c r="H248" s="63"/>
      <c r="I248" s="63"/>
      <c r="J248" s="63"/>
      <c r="K248" s="63"/>
      <c r="L248" s="63"/>
      <c r="M248" s="63"/>
      <c r="N248" s="70" t="str">
        <f>IF(F248&gt;3.99,A248,"")</f>
        <v/>
      </c>
      <c r="O248" s="70" t="str">
        <f>IF(F249&gt;3.99,A249,"")</f>
        <v/>
      </c>
      <c r="P248" s="70" t="str">
        <f>IF(F250&gt;3.99,A250,"")</f>
        <v/>
      </c>
      <c r="Q248" s="70" t="str">
        <f>IF(F251&gt;3.99,A251,"")</f>
        <v/>
      </c>
      <c r="R248" s="70" t="str">
        <f>IF(F252&gt;3.99,A252,"")</f>
        <v/>
      </c>
      <c r="S248" s="63"/>
      <c r="T248" s="63"/>
      <c r="U248" s="63"/>
      <c r="V248" s="63"/>
      <c r="W248" s="63"/>
      <c r="X248" s="63"/>
      <c r="Y248" s="63"/>
      <c r="Z248" s="63"/>
      <c r="AA248" s="63"/>
      <c r="AB248" s="63"/>
      <c r="AC248" s="63"/>
      <c r="AD248" s="63"/>
      <c r="AE248" s="63"/>
      <c r="AF248" s="63"/>
    </row>
    <row r="249" spans="1:32" ht="15.75" x14ac:dyDescent="0.25">
      <c r="A249" s="63" t="s">
        <v>459</v>
      </c>
      <c r="B249" s="63"/>
      <c r="C249" s="63"/>
      <c r="D249" s="63"/>
      <c r="E249" s="63"/>
      <c r="F249" s="63">
        <f>Atyp!F8</f>
        <v>0</v>
      </c>
      <c r="G249" s="63" t="s">
        <v>486</v>
      </c>
      <c r="H249" s="63"/>
      <c r="I249" s="63"/>
      <c r="J249" s="63"/>
      <c r="K249" s="63"/>
      <c r="L249" s="63"/>
      <c r="M249" s="63"/>
      <c r="N249" s="70" t="str">
        <f>IF(AND($F248&gt;1.01,$F248&lt;3.99),$A248,"")</f>
        <v/>
      </c>
      <c r="O249" s="70" t="str">
        <f>IF(AND($F249&gt;1.01,$F249&lt;3.99),$A249,"")</f>
        <v/>
      </c>
      <c r="P249" s="70" t="str">
        <f>IF(AND($F250&gt;1.01,$F250&lt;3.99),$A250,"")</f>
        <v/>
      </c>
      <c r="Q249" s="70" t="str">
        <f>IF(AND($F251&gt;1.01,$F251&lt;3.99),$A251,"")</f>
        <v/>
      </c>
      <c r="R249" s="70" t="str">
        <f>IF(AND($F252&gt;1.01,$F252&lt;3.99),$A252,"")</f>
        <v/>
      </c>
      <c r="S249" s="63"/>
      <c r="T249" s="63"/>
      <c r="U249" s="63"/>
      <c r="V249" s="63"/>
      <c r="W249" s="63"/>
      <c r="X249" s="63"/>
      <c r="Y249" s="63"/>
      <c r="Z249" s="63"/>
      <c r="AA249" s="63"/>
      <c r="AB249" s="63"/>
      <c r="AC249" s="63"/>
      <c r="AD249" s="63"/>
      <c r="AE249" s="63"/>
      <c r="AF249" s="63"/>
    </row>
    <row r="250" spans="1:32" ht="15.75" x14ac:dyDescent="0.25">
      <c r="A250" s="63" t="s">
        <v>460</v>
      </c>
      <c r="B250" s="63"/>
      <c r="C250" s="63"/>
      <c r="D250" s="63"/>
      <c r="E250" s="63"/>
      <c r="F250" s="63">
        <f>Atyp!F17</f>
        <v>0</v>
      </c>
      <c r="G250" s="63" t="s">
        <v>487</v>
      </c>
      <c r="H250" s="63"/>
      <c r="I250" s="63"/>
      <c r="J250" s="63"/>
      <c r="K250" s="63"/>
      <c r="L250" s="63"/>
      <c r="M250" s="63"/>
      <c r="N250" s="70" t="str">
        <f>IF(AND($F248&gt;0.99,$F248&lt;1.000001),$A248,"")</f>
        <v/>
      </c>
      <c r="O250" s="70" t="str">
        <f>IF(AND($F249&gt;0.99,$F249&lt;1.000001),$A249,"")</f>
        <v/>
      </c>
      <c r="P250" s="70" t="str">
        <f>IF(AND($F250&gt;0.99,$F250&lt;1.000001),$A250,"")</f>
        <v/>
      </c>
      <c r="Q250" s="70" t="str">
        <f>IF(AND($F251&gt;0.99,$F251&lt;1.000001),$A251,"")</f>
        <v/>
      </c>
      <c r="R250" s="70" t="str">
        <f>IF(AND($F252&gt;0.99,$F252&lt;1.000001),$A252,"")</f>
        <v/>
      </c>
      <c r="S250" s="63"/>
      <c r="T250" s="63"/>
      <c r="U250" s="63"/>
      <c r="V250" s="63"/>
      <c r="W250" s="63"/>
      <c r="X250" s="63"/>
      <c r="Y250" s="63"/>
      <c r="Z250" s="63"/>
      <c r="AA250" s="63"/>
      <c r="AB250" s="63"/>
      <c r="AC250" s="63"/>
      <c r="AD250" s="63"/>
      <c r="AE250" s="63"/>
      <c r="AF250" s="63"/>
    </row>
    <row r="251" spans="1:32" ht="15.75" x14ac:dyDescent="0.25">
      <c r="A251" s="63" t="s">
        <v>1032</v>
      </c>
      <c r="B251" s="63"/>
      <c r="C251" s="63"/>
      <c r="D251" s="63"/>
      <c r="E251" s="63"/>
      <c r="F251" s="63">
        <f>Atyp!F28</f>
        <v>0</v>
      </c>
      <c r="G251" s="63" t="s">
        <v>488</v>
      </c>
      <c r="H251" s="63"/>
      <c r="I251" s="63"/>
      <c r="J251" s="63"/>
      <c r="K251" s="63"/>
      <c r="L251" s="63"/>
      <c r="M251" s="63"/>
      <c r="N251" s="70" t="str">
        <f>IF($F248=0,$A248,"")</f>
        <v>Fences</v>
      </c>
      <c r="O251" s="70" t="str">
        <f>IF($F249=0,$A249,"")</f>
        <v>Fields (Urban)</v>
      </c>
      <c r="P251" s="70" t="str">
        <f>IF($F250=0,$A250,"")</f>
        <v>Parks/Playgrounds</v>
      </c>
      <c r="Q251" s="70" t="str">
        <f>IF($F251=0,$A251,"")</f>
        <v>Outdoor Recreation</v>
      </c>
      <c r="R251" s="70" t="str">
        <f>IF($F252=0,$A252,"")</f>
        <v>Inclement Weather</v>
      </c>
      <c r="S251" s="63"/>
      <c r="T251" s="63"/>
      <c r="U251" s="63"/>
      <c r="V251" s="63"/>
      <c r="W251" s="63"/>
      <c r="X251" s="63"/>
      <c r="Y251" s="63"/>
      <c r="Z251" s="63"/>
      <c r="AA251" s="63"/>
      <c r="AB251" s="63"/>
      <c r="AC251" s="63"/>
      <c r="AD251" s="63"/>
      <c r="AE251" s="63"/>
      <c r="AF251" s="63"/>
    </row>
    <row r="252" spans="1:32" ht="15.75" x14ac:dyDescent="0.25">
      <c r="A252" s="63" t="s">
        <v>461</v>
      </c>
      <c r="B252" s="63"/>
      <c r="C252" s="63"/>
      <c r="D252" s="63"/>
      <c r="E252" s="63"/>
      <c r="F252" s="63">
        <f>Atyp!F34</f>
        <v>0</v>
      </c>
      <c r="G252" s="63"/>
      <c r="H252" s="63"/>
      <c r="I252" s="63"/>
      <c r="J252" s="63"/>
      <c r="K252" s="63"/>
      <c r="L252" s="63"/>
      <c r="M252" s="63"/>
      <c r="N252" s="70"/>
      <c r="O252" s="70"/>
      <c r="P252" s="70"/>
      <c r="Q252" s="70"/>
      <c r="R252" s="63"/>
      <c r="S252" s="63"/>
      <c r="T252" s="63"/>
      <c r="U252" s="63"/>
      <c r="V252" s="63"/>
      <c r="W252" s="63"/>
      <c r="X252" s="63"/>
      <c r="Y252" s="63"/>
      <c r="Z252" s="63"/>
      <c r="AA252" s="63"/>
      <c r="AB252" s="63"/>
      <c r="AC252" s="63"/>
      <c r="AD252" s="63"/>
      <c r="AE252" s="63"/>
      <c r="AF252" s="63"/>
    </row>
    <row r="253" spans="1:32" ht="15.75" x14ac:dyDescent="0.25">
      <c r="A253" s="66" t="s">
        <v>483</v>
      </c>
      <c r="B253" s="63"/>
      <c r="C253" s="63"/>
      <c r="D253" s="63"/>
      <c r="E253" s="63"/>
      <c r="F253" s="63"/>
      <c r="G253" s="63"/>
      <c r="H253" s="63"/>
      <c r="I253" s="63"/>
      <c r="J253" s="63"/>
      <c r="K253" s="63"/>
      <c r="L253" s="63"/>
      <c r="M253" s="63"/>
      <c r="N253" s="63"/>
      <c r="O253" s="63"/>
      <c r="P253" s="63"/>
      <c r="Q253" s="63"/>
      <c r="R253" s="63"/>
      <c r="S253" s="63"/>
      <c r="T253" s="63"/>
      <c r="U253" s="63"/>
      <c r="V253" s="63"/>
      <c r="W253" s="63"/>
      <c r="X253" s="63"/>
      <c r="Y253" s="63"/>
      <c r="Z253" s="63"/>
      <c r="AA253" s="63"/>
      <c r="AB253" s="63"/>
      <c r="AC253" s="63"/>
      <c r="AD253" s="63"/>
      <c r="AE253" s="63"/>
      <c r="AF253" s="63"/>
    </row>
    <row r="254" spans="1:32" ht="15.75" x14ac:dyDescent="0.25">
      <c r="A254" s="63" t="s">
        <v>462</v>
      </c>
      <c r="B254" s="63"/>
      <c r="C254" s="63"/>
      <c r="D254" s="63"/>
      <c r="E254" s="63"/>
      <c r="F254" s="63">
        <f>Rural!F3</f>
        <v>0</v>
      </c>
      <c r="G254" s="63" t="s">
        <v>489</v>
      </c>
      <c r="H254" s="63"/>
      <c r="I254" s="63"/>
      <c r="J254" s="63"/>
      <c r="K254" s="63"/>
      <c r="L254" s="63"/>
      <c r="M254" s="63"/>
      <c r="N254" s="70" t="str">
        <f>IF(F254&gt;3.99,A254,"")</f>
        <v/>
      </c>
      <c r="O254" s="70" t="str">
        <f>IF(F255&gt;3.99,A255,"")</f>
        <v/>
      </c>
      <c r="P254" s="70" t="str">
        <f>IF(F256&gt;3.99,A256,"")</f>
        <v/>
      </c>
      <c r="Q254" s="70" t="str">
        <f>IF(F257&gt;3.99,A257,"")</f>
        <v/>
      </c>
      <c r="R254" s="70" t="str">
        <f>IF(F258&gt;3.99,A258,"")</f>
        <v/>
      </c>
      <c r="S254" s="63"/>
      <c r="T254" s="63"/>
      <c r="U254" s="63"/>
      <c r="V254" s="63"/>
      <c r="W254" s="63"/>
      <c r="X254" s="63"/>
      <c r="Y254" s="63"/>
      <c r="Z254" s="63"/>
      <c r="AA254" s="63"/>
      <c r="AB254" s="63"/>
      <c r="AC254" s="63"/>
      <c r="AD254" s="63"/>
      <c r="AE254" s="63"/>
      <c r="AF254" s="63"/>
    </row>
    <row r="255" spans="1:32" ht="15.75" x14ac:dyDescent="0.25">
      <c r="A255" s="63" t="s">
        <v>1033</v>
      </c>
      <c r="B255" s="63"/>
      <c r="C255" s="63"/>
      <c r="D255" s="63"/>
      <c r="E255" s="63"/>
      <c r="F255" s="63">
        <f>Rural!F10</f>
        <v>0</v>
      </c>
      <c r="G255" s="63" t="s">
        <v>486</v>
      </c>
      <c r="H255" s="63"/>
      <c r="I255" s="63"/>
      <c r="J255" s="63"/>
      <c r="K255" s="63"/>
      <c r="L255" s="63"/>
      <c r="M255" s="63"/>
      <c r="N255" s="70" t="str">
        <f>IF(AND($F254&gt;1.01,$F254&lt;3.99),$A254,"")</f>
        <v/>
      </c>
      <c r="O255" s="70" t="str">
        <f>IF(AND($F255&gt;1.01,$F255&lt;3.99),$A255,"")</f>
        <v/>
      </c>
      <c r="P255" s="70" t="str">
        <f>IF(AND($F256&gt;1.01,$F256&lt;3.99),$A256,"")</f>
        <v/>
      </c>
      <c r="Q255" s="70" t="str">
        <f>IF(AND($F257&gt;1.01,$F257&lt;3.99),$A257,"")</f>
        <v/>
      </c>
      <c r="R255" s="70" t="str">
        <f>IF(AND($F258&gt;1.01,$F258&lt;3.99),$A258,"")</f>
        <v/>
      </c>
      <c r="S255" s="63"/>
      <c r="T255" s="63"/>
      <c r="U255" s="63"/>
      <c r="V255" s="63"/>
      <c r="W255" s="63"/>
      <c r="X255" s="63"/>
      <c r="Y255" s="63"/>
      <c r="Z255" s="63"/>
      <c r="AA255" s="63"/>
      <c r="AB255" s="63"/>
      <c r="AC255" s="63"/>
      <c r="AD255" s="63"/>
      <c r="AE255" s="63"/>
      <c r="AF255" s="63"/>
    </row>
    <row r="256" spans="1:32" ht="15.75" x14ac:dyDescent="0.25">
      <c r="A256" s="63" t="s">
        <v>1034</v>
      </c>
      <c r="B256" s="63"/>
      <c r="C256" s="63"/>
      <c r="D256" s="63"/>
      <c r="E256" s="63"/>
      <c r="F256" s="63">
        <f>Rural!F20</f>
        <v>0</v>
      </c>
      <c r="G256" s="63" t="s">
        <v>487</v>
      </c>
      <c r="H256" s="63"/>
      <c r="I256" s="63"/>
      <c r="J256" s="63"/>
      <c r="K256" s="63"/>
      <c r="L256" s="63"/>
      <c r="M256" s="63"/>
      <c r="N256" s="70" t="str">
        <f>IF(AND($F254&gt;0.99,$F254&lt;1.000001),$A254,"")</f>
        <v/>
      </c>
      <c r="O256" s="70" t="str">
        <f>IF(AND($F255&gt;0.99,$F255&lt;1.000001),$A255,"")</f>
        <v/>
      </c>
      <c r="P256" s="70" t="str">
        <f>IF(AND($F256&gt;0.99,$F256&lt;1.000001),$A256,"")</f>
        <v/>
      </c>
      <c r="Q256" s="70" t="str">
        <f>IF(AND($F257&gt;0.99,$F257&lt;1.000001),$A257,"")</f>
        <v/>
      </c>
      <c r="R256" s="70" t="str">
        <f>IF(AND($F258&gt;0.99,$F258&lt;1.000001),$A258,"")</f>
        <v/>
      </c>
      <c r="S256" s="63"/>
      <c r="T256" s="63"/>
      <c r="U256" s="63"/>
      <c r="V256" s="63"/>
      <c r="W256" s="63"/>
      <c r="X256" s="63"/>
      <c r="Y256" s="63"/>
      <c r="Z256" s="63"/>
      <c r="AA256" s="63"/>
      <c r="AB256" s="63"/>
      <c r="AC256" s="63"/>
      <c r="AD256" s="63"/>
      <c r="AE256" s="63"/>
      <c r="AF256" s="63"/>
    </row>
    <row r="257" spans="1:32" ht="15.75" x14ac:dyDescent="0.25">
      <c r="A257" s="63" t="s">
        <v>463</v>
      </c>
      <c r="B257" s="63"/>
      <c r="C257" s="63"/>
      <c r="D257" s="63"/>
      <c r="E257" s="63"/>
      <c r="F257" s="63">
        <f>Rural!F27</f>
        <v>0</v>
      </c>
      <c r="G257" s="63" t="s">
        <v>488</v>
      </c>
      <c r="H257" s="63"/>
      <c r="I257" s="63"/>
      <c r="J257" s="63"/>
      <c r="K257" s="63"/>
      <c r="L257" s="63"/>
      <c r="M257" s="63"/>
      <c r="N257" s="70" t="str">
        <f>IF($F254=0,$A254,"")</f>
        <v>Understanding Unique Dangers Related To Rural Travel</v>
      </c>
      <c r="O257" s="70" t="str">
        <f>IF($F255=0,$A255,"")</f>
        <v>Travel Along Rural Roads</v>
      </c>
      <c r="P257" s="70" t="str">
        <f>IF($F256=0,$A256,"")</f>
        <v>Environmental Factors</v>
      </c>
      <c r="Q257" s="70" t="str">
        <f>IF($F257=0,$A257,"")</f>
        <v>Identifying And Going Around Items In Rural Areas</v>
      </c>
      <c r="R257" s="70" t="str">
        <f>IF($F258=0,$A258,"")</f>
        <v>Rural Street Crossings</v>
      </c>
      <c r="S257" s="63"/>
      <c r="T257" s="63"/>
      <c r="U257" s="63"/>
      <c r="V257" s="63"/>
      <c r="W257" s="63"/>
      <c r="X257" s="63"/>
      <c r="Y257" s="63"/>
      <c r="Z257" s="63"/>
      <c r="AA257" s="63"/>
      <c r="AB257" s="63"/>
      <c r="AC257" s="63"/>
      <c r="AD257" s="63"/>
      <c r="AE257" s="63"/>
      <c r="AF257" s="63"/>
    </row>
    <row r="258" spans="1:32" ht="15.75" x14ac:dyDescent="0.25">
      <c r="A258" s="63" t="s">
        <v>464</v>
      </c>
      <c r="B258" s="63"/>
      <c r="C258" s="63"/>
      <c r="D258" s="63"/>
      <c r="E258" s="63"/>
      <c r="F258" s="63">
        <f>Rural!F34</f>
        <v>0</v>
      </c>
      <c r="G258" s="63"/>
      <c r="H258" s="63"/>
      <c r="I258" s="63"/>
      <c r="J258" s="63"/>
      <c r="K258" s="63"/>
      <c r="L258" s="63"/>
      <c r="M258" s="63"/>
      <c r="N258" s="63"/>
      <c r="O258" s="63"/>
      <c r="P258" s="63"/>
      <c r="Q258" s="63"/>
      <c r="R258" s="63"/>
      <c r="S258" s="63"/>
      <c r="T258" s="63"/>
      <c r="U258" s="63"/>
      <c r="V258" s="63"/>
      <c r="W258" s="63"/>
      <c r="X258" s="63"/>
      <c r="Y258" s="63"/>
      <c r="Z258" s="63"/>
      <c r="AA258" s="63"/>
      <c r="AB258" s="63"/>
      <c r="AC258" s="63"/>
      <c r="AD258" s="63"/>
      <c r="AE258" s="63"/>
      <c r="AF258" s="63"/>
    </row>
    <row r="259" spans="1:32" ht="15.75" x14ac:dyDescent="0.25">
      <c r="A259" s="66" t="s">
        <v>484</v>
      </c>
      <c r="B259" s="63"/>
      <c r="C259" s="63"/>
      <c r="D259" s="63"/>
      <c r="E259" s="63"/>
      <c r="F259" s="63"/>
      <c r="G259" s="63"/>
      <c r="H259" s="63"/>
      <c r="I259" s="63"/>
      <c r="J259" s="63"/>
      <c r="K259" s="63"/>
      <c r="L259" s="63"/>
      <c r="M259" s="63"/>
      <c r="N259" s="63"/>
      <c r="O259" s="63"/>
      <c r="P259" s="63"/>
      <c r="Q259" s="63"/>
      <c r="R259" s="63"/>
      <c r="S259" s="63"/>
      <c r="T259" s="63"/>
      <c r="U259" s="63"/>
      <c r="V259" s="63"/>
      <c r="W259" s="63"/>
      <c r="X259" s="63"/>
      <c r="Y259" s="63"/>
      <c r="Z259" s="63"/>
      <c r="AA259" s="63"/>
      <c r="AB259" s="63"/>
      <c r="AC259" s="63"/>
      <c r="AD259" s="63"/>
      <c r="AE259" s="63"/>
      <c r="AF259" s="63"/>
    </row>
    <row r="260" spans="1:32" ht="15.75" x14ac:dyDescent="0.25">
      <c r="A260" s="63" t="s">
        <v>465</v>
      </c>
      <c r="B260" s="63"/>
      <c r="C260" s="63"/>
      <c r="D260" s="63"/>
      <c r="E260" s="63"/>
      <c r="F260" s="63">
        <f>VisSpec!F3</f>
        <v>0</v>
      </c>
      <c r="G260" s="63" t="s">
        <v>489</v>
      </c>
      <c r="H260" s="63"/>
      <c r="I260" s="63"/>
      <c r="J260" s="63"/>
      <c r="K260" s="63"/>
      <c r="L260" s="63"/>
      <c r="M260" s="63"/>
      <c r="N260" s="70" t="str">
        <f>IF(F260&gt;3.99,A260,"")</f>
        <v/>
      </c>
      <c r="O260" s="70" t="str">
        <f>IF(F261&gt;3.99,A261,"")</f>
        <v/>
      </c>
      <c r="P260" s="70" t="str">
        <f>IF(F262&gt;3.99,A262,"")</f>
        <v/>
      </c>
      <c r="Q260" s="70" t="str">
        <f>IF(F263&gt;3.99,A263,"")</f>
        <v/>
      </c>
      <c r="R260" s="70" t="str">
        <f>IF(F264&gt;3.99,A264,"")</f>
        <v/>
      </c>
      <c r="S260" s="63"/>
      <c r="T260" s="63"/>
      <c r="U260" s="63"/>
      <c r="V260" s="63"/>
      <c r="W260" s="63"/>
      <c r="X260" s="63"/>
      <c r="Y260" s="63"/>
      <c r="Z260" s="63"/>
      <c r="AA260" s="63"/>
      <c r="AB260" s="63"/>
      <c r="AC260" s="63"/>
      <c r="AD260" s="63"/>
      <c r="AE260" s="63"/>
      <c r="AF260" s="63"/>
    </row>
    <row r="261" spans="1:32" ht="15.75" x14ac:dyDescent="0.25">
      <c r="A261" s="63" t="s">
        <v>466</v>
      </c>
      <c r="B261" s="63"/>
      <c r="C261" s="63"/>
      <c r="D261" s="63"/>
      <c r="E261" s="63"/>
      <c r="F261" s="63">
        <f>VisSpec!F9</f>
        <v>0</v>
      </c>
      <c r="G261" s="63" t="s">
        <v>486</v>
      </c>
      <c r="H261" s="63"/>
      <c r="I261" s="63"/>
      <c r="J261" s="63"/>
      <c r="K261" s="63"/>
      <c r="L261" s="63"/>
      <c r="M261" s="63"/>
      <c r="N261" s="70" t="str">
        <f>IF(AND($F260&gt;1.01,$F260&lt;3.99),$A260,"")</f>
        <v/>
      </c>
      <c r="O261" s="70" t="str">
        <f>IF(AND($F261&gt;1.01,$F261&lt;3.99),$A261,"")</f>
        <v/>
      </c>
      <c r="P261" s="70" t="str">
        <f>IF(AND($F262&gt;1.01,$F262&lt;3.99),$A262,"")</f>
        <v/>
      </c>
      <c r="Q261" s="70" t="str">
        <f>IF(AND($F263&gt;1.01,$F263&lt;3.99),$A263,"")</f>
        <v/>
      </c>
      <c r="R261" s="70" t="str">
        <f>IF(AND($F264&gt;1.01,$F264&lt;3.99),$A264,"")</f>
        <v/>
      </c>
      <c r="S261" s="63"/>
      <c r="T261" s="63"/>
      <c r="U261" s="63"/>
      <c r="V261" s="63"/>
      <c r="W261" s="63"/>
      <c r="X261" s="63"/>
      <c r="Y261" s="63"/>
      <c r="Z261" s="63"/>
      <c r="AA261" s="63"/>
      <c r="AB261" s="63"/>
      <c r="AC261" s="63"/>
      <c r="AD261" s="63"/>
      <c r="AE261" s="63"/>
      <c r="AF261" s="63"/>
    </row>
    <row r="262" spans="1:32" ht="15.75" x14ac:dyDescent="0.25">
      <c r="A262" s="63" t="s">
        <v>1036</v>
      </c>
      <c r="B262" s="63"/>
      <c r="C262" s="63"/>
      <c r="D262" s="63"/>
      <c r="E262" s="63"/>
      <c r="F262" s="63">
        <f>VisSpec!F18</f>
        <v>0</v>
      </c>
      <c r="G262" s="63" t="s">
        <v>487</v>
      </c>
      <c r="H262" s="63"/>
      <c r="I262" s="63"/>
      <c r="J262" s="63"/>
      <c r="K262" s="63"/>
      <c r="L262" s="63"/>
      <c r="M262" s="63"/>
      <c r="N262" s="70" t="str">
        <f>IF(AND($F260&gt;0.99,$F260&lt;1.000001),$A260,"")</f>
        <v/>
      </c>
      <c r="O262" s="70" t="str">
        <f>IF(AND($F261&gt;0.99,$F261&lt;1.000001),$A261,"")</f>
        <v/>
      </c>
      <c r="P262" s="70" t="str">
        <f>IF(AND($F262&gt;0.99,$F262&lt;1.000001),$A262,"")</f>
        <v/>
      </c>
      <c r="Q262" s="70" t="str">
        <f>IF(AND($F263&gt;0.99,$F263&lt;1.000001),$A263,"")</f>
        <v/>
      </c>
      <c r="R262" s="70" t="str">
        <f>IF(AND($F264&gt;0.99,$F264&lt;1.000001),$A264,"")</f>
        <v/>
      </c>
      <c r="S262" s="63"/>
      <c r="T262" s="63"/>
      <c r="U262" s="63"/>
      <c r="V262" s="63"/>
      <c r="W262" s="63"/>
      <c r="X262" s="63"/>
      <c r="Y262" s="63"/>
      <c r="Z262" s="63"/>
      <c r="AA262" s="63"/>
      <c r="AB262" s="63"/>
      <c r="AC262" s="63"/>
      <c r="AD262" s="63"/>
      <c r="AE262" s="63"/>
      <c r="AF262" s="63"/>
    </row>
    <row r="263" spans="1:32" ht="15.75" x14ac:dyDescent="0.25">
      <c r="A263" s="63" t="s">
        <v>1037</v>
      </c>
      <c r="B263" s="63"/>
      <c r="C263" s="63"/>
      <c r="D263" s="63"/>
      <c r="E263" s="63"/>
      <c r="F263" s="63">
        <f>VisSpec!F22</f>
        <v>0</v>
      </c>
      <c r="G263" s="63" t="s">
        <v>488</v>
      </c>
      <c r="H263" s="63"/>
      <c r="I263" s="63"/>
      <c r="J263" s="63"/>
      <c r="K263" s="63"/>
      <c r="L263" s="63"/>
      <c r="M263" s="63"/>
      <c r="N263" s="70" t="str">
        <f>IF($F260=0,$A260,"")</f>
        <v>Scanning Materials</v>
      </c>
      <c r="O263" s="70" t="str">
        <f>IF($F261=0,$A261,"")</f>
        <v>Scanning Environments</v>
      </c>
      <c r="P263" s="70" t="str">
        <f>IF($F262=0,$A262,"")</f>
        <v>Near Point Magnification</v>
      </c>
      <c r="Q263" s="70" t="str">
        <f>IF($F263=0,$A263,"")</f>
        <v>Distance Magnification</v>
      </c>
      <c r="R263" s="70" t="str">
        <f>IF($F264=0,$A264,"")</f>
        <v>Visual Traveling</v>
      </c>
      <c r="S263" s="63"/>
      <c r="T263" s="63"/>
      <c r="U263" s="63"/>
      <c r="V263" s="63"/>
      <c r="W263" s="63"/>
      <c r="X263" s="63"/>
      <c r="Y263" s="63"/>
      <c r="Z263" s="63"/>
      <c r="AA263" s="63"/>
      <c r="AB263" s="63"/>
      <c r="AC263" s="63"/>
      <c r="AD263" s="63"/>
      <c r="AE263" s="63"/>
      <c r="AF263" s="63"/>
    </row>
    <row r="264" spans="1:32" ht="15.75" x14ac:dyDescent="0.25">
      <c r="A264" s="63" t="s">
        <v>467</v>
      </c>
      <c r="B264" s="63"/>
      <c r="C264" s="63"/>
      <c r="D264" s="63"/>
      <c r="E264" s="63"/>
      <c r="F264" s="63">
        <f>VisSpec!F30</f>
        <v>0</v>
      </c>
      <c r="G264" s="63"/>
      <c r="H264" s="63"/>
      <c r="I264" s="63"/>
      <c r="J264" s="63"/>
      <c r="K264" s="63"/>
      <c r="L264" s="63"/>
      <c r="M264" s="63"/>
      <c r="N264" s="63"/>
      <c r="O264" s="63"/>
      <c r="P264" s="63"/>
      <c r="Q264" s="63"/>
      <c r="R264" s="63"/>
      <c r="S264" s="63"/>
      <c r="T264" s="63"/>
      <c r="U264" s="63"/>
      <c r="V264" s="63"/>
      <c r="W264" s="63"/>
      <c r="X264" s="63"/>
      <c r="Y264" s="63"/>
      <c r="Z264" s="63"/>
      <c r="AA264" s="63"/>
      <c r="AB264" s="63"/>
      <c r="AC264" s="63"/>
      <c r="AD264" s="63"/>
      <c r="AE264" s="63"/>
      <c r="AF264" s="63"/>
    </row>
    <row r="265" spans="1:32" ht="15.75" x14ac:dyDescent="0.25">
      <c r="A265" s="66" t="s">
        <v>485</v>
      </c>
      <c r="B265" s="63"/>
      <c r="C265" s="63"/>
      <c r="D265" s="63"/>
      <c r="E265" s="63"/>
      <c r="F265" s="63"/>
      <c r="G265" s="63"/>
      <c r="H265" s="63"/>
      <c r="I265" s="63"/>
      <c r="J265" s="63"/>
      <c r="K265" s="63"/>
      <c r="L265" s="63"/>
      <c r="M265" s="63"/>
      <c r="N265" s="63"/>
      <c r="O265" s="63"/>
      <c r="P265" s="63"/>
      <c r="Q265" s="63"/>
      <c r="R265" s="63"/>
      <c r="S265" s="63"/>
      <c r="T265" s="63"/>
      <c r="U265" s="63"/>
      <c r="V265" s="63"/>
      <c r="W265" s="63"/>
      <c r="X265" s="63"/>
      <c r="Y265" s="63"/>
      <c r="Z265" s="63"/>
      <c r="AA265" s="63"/>
      <c r="AB265" s="63"/>
      <c r="AC265" s="63"/>
      <c r="AD265" s="63"/>
      <c r="AE265" s="63"/>
      <c r="AF265" s="63"/>
    </row>
    <row r="266" spans="1:32" ht="15.75" x14ac:dyDescent="0.25">
      <c r="A266" s="63" t="s">
        <v>468</v>
      </c>
      <c r="B266" s="63"/>
      <c r="C266" s="63"/>
      <c r="D266" s="63"/>
      <c r="E266" s="63"/>
      <c r="F266" s="63">
        <f>Commun!F3</f>
        <v>0</v>
      </c>
      <c r="G266" s="63" t="s">
        <v>489</v>
      </c>
      <c r="H266" s="63"/>
      <c r="I266" s="63"/>
      <c r="J266" s="63"/>
      <c r="K266" s="63"/>
      <c r="L266" s="63"/>
      <c r="M266" s="63"/>
      <c r="N266" s="70" t="str">
        <f>IF(F266&gt;3.99,A266,"")</f>
        <v/>
      </c>
      <c r="O266" s="70" t="str">
        <f>IF(F267&gt;3.99,A267,"")</f>
        <v/>
      </c>
      <c r="P266" s="70" t="str">
        <f>IF(F268&gt;3.99,A268,"")</f>
        <v/>
      </c>
      <c r="Q266" s="70" t="str">
        <f>IF(F269&gt;3.99,A269,"")</f>
        <v/>
      </c>
      <c r="R266" s="70" t="str">
        <f>IF(F270&gt;3.99,A270,"")</f>
        <v/>
      </c>
      <c r="S266" s="70" t="str">
        <f>IF(F271&gt;3.99,A271,"")</f>
        <v/>
      </c>
      <c r="T266" s="63"/>
      <c r="U266" s="63"/>
      <c r="V266" s="63"/>
      <c r="W266" s="63"/>
      <c r="X266" s="63"/>
      <c r="Y266" s="63"/>
      <c r="Z266" s="63"/>
      <c r="AA266" s="63"/>
      <c r="AB266" s="63"/>
      <c r="AC266" s="63"/>
      <c r="AD266" s="63"/>
      <c r="AE266" s="63"/>
      <c r="AF266" s="63"/>
    </row>
    <row r="267" spans="1:32" ht="15.75" x14ac:dyDescent="0.25">
      <c r="A267" s="63" t="s">
        <v>469</v>
      </c>
      <c r="B267" s="63"/>
      <c r="C267" s="63"/>
      <c r="D267" s="63"/>
      <c r="E267" s="63"/>
      <c r="F267" s="63">
        <f>Commun!F7</f>
        <v>0</v>
      </c>
      <c r="G267" s="63" t="s">
        <v>486</v>
      </c>
      <c r="H267" s="63"/>
      <c r="I267" s="63"/>
      <c r="J267" s="63"/>
      <c r="K267" s="63"/>
      <c r="L267" s="63"/>
      <c r="M267" s="63"/>
      <c r="N267" s="70" t="str">
        <f>IF(AND($F266&gt;1.01,$F266&lt;3.99),$A266,"")</f>
        <v/>
      </c>
      <c r="O267" s="70" t="str">
        <f>IF(AND($F267&gt;1.01,$F267&lt;3.99),$A267,"")</f>
        <v/>
      </c>
      <c r="P267" s="70" t="str">
        <f>IF(AND($F268&gt;1.01,$F268&lt;3.99),$A268,"")</f>
        <v/>
      </c>
      <c r="Q267" s="70" t="str">
        <f>IF(AND($F269&gt;1.01,$F269&lt;3.99),$A269,"")</f>
        <v/>
      </c>
      <c r="R267" s="70" t="str">
        <f>IF(AND($F270&gt;1.01,$F270&lt;3.99),$A270,"")</f>
        <v/>
      </c>
      <c r="S267" s="70" t="str">
        <f>IF(AND($F271&gt;1.01,$F271&lt;3.99),$A271,"")</f>
        <v/>
      </c>
      <c r="T267" s="63"/>
      <c r="U267" s="63"/>
      <c r="V267" s="63"/>
      <c r="W267" s="63"/>
      <c r="X267" s="63"/>
      <c r="Y267" s="63"/>
      <c r="Z267" s="63"/>
      <c r="AA267" s="63"/>
      <c r="AB267" s="63"/>
      <c r="AC267" s="63"/>
      <c r="AD267" s="63"/>
      <c r="AE267" s="63"/>
      <c r="AF267" s="63"/>
    </row>
    <row r="268" spans="1:32" ht="15.75" x14ac:dyDescent="0.25">
      <c r="A268" s="63" t="s">
        <v>470</v>
      </c>
      <c r="B268" s="63"/>
      <c r="C268" s="63"/>
      <c r="D268" s="63"/>
      <c r="E268" s="63"/>
      <c r="F268" s="63">
        <f>Commun!F25</f>
        <v>0</v>
      </c>
      <c r="G268" s="63" t="s">
        <v>487</v>
      </c>
      <c r="H268" s="63"/>
      <c r="I268" s="63"/>
      <c r="J268" s="63"/>
      <c r="K268" s="63"/>
      <c r="L268" s="63"/>
      <c r="M268" s="63"/>
      <c r="N268" s="70" t="str">
        <f>IF(AND($F266&gt;0.99,$F266&lt;1.000001),$A266,"")</f>
        <v/>
      </c>
      <c r="O268" s="70" t="str">
        <f>IF(AND($F267&gt;0.99,$F267&lt;1.000001),$A267,"")</f>
        <v/>
      </c>
      <c r="P268" s="70" t="str">
        <f>IF(AND($F268&gt;0.99,$F268&lt;1.000001),$A268,"")</f>
        <v/>
      </c>
      <c r="Q268" s="70" t="str">
        <f>IF(AND($F269&gt;0.99,$F269&lt;1.000001),$A269,"")</f>
        <v/>
      </c>
      <c r="R268" s="70" t="str">
        <f>IF(AND($F270&gt;0.99,$F270&lt;1.000001),$A270,"")</f>
        <v/>
      </c>
      <c r="S268" s="70" t="str">
        <f>IF(AND($F271&gt;0.99,$F271&lt;1.000001),$A271,"")</f>
        <v/>
      </c>
      <c r="T268" s="63"/>
      <c r="U268" s="63"/>
      <c r="V268" s="63"/>
      <c r="W268" s="63"/>
      <c r="X268" s="63"/>
      <c r="Y268" s="63"/>
      <c r="Z268" s="63"/>
      <c r="AA268" s="63"/>
      <c r="AB268" s="63"/>
      <c r="AC268" s="63"/>
      <c r="AD268" s="63"/>
      <c r="AE268" s="63"/>
      <c r="AF268" s="63"/>
    </row>
    <row r="269" spans="1:32" ht="15.75" x14ac:dyDescent="0.25">
      <c r="A269" s="63" t="s">
        <v>471</v>
      </c>
      <c r="B269" s="63"/>
      <c r="C269" s="63"/>
      <c r="D269" s="63"/>
      <c r="E269" s="63"/>
      <c r="F269" s="63">
        <f>Commun!F37</f>
        <v>0</v>
      </c>
      <c r="G269" s="63" t="s">
        <v>488</v>
      </c>
      <c r="H269" s="63"/>
      <c r="I269" s="63"/>
      <c r="J269" s="63"/>
      <c r="K269" s="63"/>
      <c r="L269" s="63"/>
      <c r="M269" s="63"/>
      <c r="N269" s="70" t="str">
        <f>IF($F266=0,$A266,"")</f>
        <v>Comparison Shopping From Home</v>
      </c>
      <c r="O269" s="70" t="str">
        <f>IF($F267=0,$A267,"")</f>
        <v>Stores</v>
      </c>
      <c r="P269" s="70" t="str">
        <f>IF($F268=0,$A268,"")</f>
        <v>Fast Food Restaurants</v>
      </c>
      <c r="Q269" s="70" t="str">
        <f>IF($F269=0,$A269,"")</f>
        <v>Cafeteria Restaurants</v>
      </c>
      <c r="R269" s="70" t="str">
        <f>IF($F270=0,$A270,"")</f>
        <v>Sit Down Restaurants</v>
      </c>
      <c r="S269" s="71" t="str">
        <f>IF($F271=0,$A271,"")</f>
        <v>Public Toilets</v>
      </c>
      <c r="T269" s="63"/>
      <c r="U269" s="63"/>
      <c r="V269" s="63"/>
      <c r="W269" s="63"/>
      <c r="X269" s="63"/>
      <c r="Y269" s="63"/>
      <c r="Z269" s="63"/>
      <c r="AA269" s="63"/>
      <c r="AB269" s="63"/>
      <c r="AC269" s="63"/>
      <c r="AD269" s="63"/>
      <c r="AE269" s="63"/>
      <c r="AF269" s="63"/>
    </row>
    <row r="270" spans="1:32" ht="15.75" x14ac:dyDescent="0.25">
      <c r="A270" s="63" t="s">
        <v>472</v>
      </c>
      <c r="B270" s="63"/>
      <c r="C270" s="63"/>
      <c r="D270" s="63"/>
      <c r="E270" s="63"/>
      <c r="F270" s="63">
        <f>Commun!F51</f>
        <v>0</v>
      </c>
      <c r="G270" s="63"/>
      <c r="H270" s="63"/>
      <c r="I270" s="63"/>
      <c r="J270" s="63"/>
      <c r="K270" s="63"/>
      <c r="L270" s="63"/>
      <c r="M270" s="63"/>
      <c r="N270" s="63"/>
      <c r="O270" s="63"/>
      <c r="P270" s="63"/>
      <c r="Q270" s="63"/>
      <c r="R270" s="63"/>
      <c r="S270" s="63"/>
      <c r="T270" s="63"/>
      <c r="U270" s="63"/>
      <c r="V270" s="63"/>
      <c r="W270" s="63"/>
      <c r="X270" s="63"/>
      <c r="Y270" s="63"/>
      <c r="Z270" s="63"/>
      <c r="AA270" s="63"/>
      <c r="AB270" s="63"/>
      <c r="AC270" s="63"/>
      <c r="AD270" s="63"/>
      <c r="AE270" s="63"/>
      <c r="AF270" s="63"/>
    </row>
    <row r="271" spans="1:32" ht="15.75" x14ac:dyDescent="0.25">
      <c r="A271" s="63" t="s">
        <v>1035</v>
      </c>
      <c r="B271" s="63"/>
      <c r="C271" s="63"/>
      <c r="D271" s="63"/>
      <c r="E271" s="63"/>
      <c r="F271" s="63">
        <f>Commun!F58</f>
        <v>0</v>
      </c>
      <c r="G271" s="63"/>
      <c r="H271" s="63"/>
      <c r="I271" s="63"/>
      <c r="J271" s="63"/>
      <c r="K271" s="63"/>
      <c r="L271" s="63"/>
      <c r="M271" s="63"/>
      <c r="N271" s="63"/>
      <c r="O271" s="63"/>
      <c r="P271" s="63"/>
      <c r="Q271" s="63"/>
      <c r="R271" s="63"/>
      <c r="S271" s="63"/>
      <c r="T271" s="63"/>
      <c r="U271" s="63"/>
      <c r="V271" s="63"/>
      <c r="W271" s="63"/>
      <c r="X271" s="63"/>
      <c r="Y271" s="63"/>
      <c r="Z271" s="63"/>
      <c r="AA271" s="63"/>
      <c r="AB271" s="63"/>
      <c r="AC271" s="63"/>
      <c r="AD271" s="63"/>
      <c r="AE271" s="63"/>
      <c r="AF271" s="63"/>
    </row>
    <row r="272" spans="1:32" ht="15.75" x14ac:dyDescent="0.25">
      <c r="A272" s="63"/>
      <c r="B272" s="63"/>
      <c r="C272" s="63"/>
      <c r="D272" s="63"/>
      <c r="E272" s="63"/>
      <c r="F272" s="63"/>
      <c r="G272" s="63"/>
      <c r="H272" s="63"/>
      <c r="I272" s="63"/>
      <c r="J272" s="63"/>
      <c r="K272" s="63"/>
      <c r="L272" s="63"/>
      <c r="M272" s="63"/>
      <c r="N272" s="63"/>
      <c r="O272" s="63"/>
      <c r="P272" s="63"/>
      <c r="Q272" s="63"/>
      <c r="R272" s="63"/>
      <c r="S272" s="63"/>
      <c r="T272" s="63"/>
      <c r="U272" s="63"/>
      <c r="V272" s="63"/>
      <c r="W272" s="63"/>
      <c r="X272" s="63"/>
      <c r="Y272" s="63"/>
      <c r="Z272" s="63"/>
      <c r="AA272" s="63"/>
      <c r="AB272" s="63"/>
      <c r="AC272" s="63"/>
      <c r="AD272" s="63"/>
      <c r="AE272" s="63"/>
      <c r="AF272" s="63"/>
    </row>
    <row r="273" spans="1:32" ht="15.75" x14ac:dyDescent="0.25">
      <c r="A273" s="63"/>
      <c r="B273" s="63"/>
      <c r="C273" s="63"/>
      <c r="D273" s="63"/>
      <c r="E273" s="63"/>
      <c r="F273" s="63"/>
      <c r="G273" s="63"/>
      <c r="H273" s="63"/>
      <c r="I273" s="63"/>
      <c r="J273" s="63"/>
      <c r="K273" s="63"/>
      <c r="L273" s="63"/>
      <c r="M273" s="63"/>
      <c r="N273" s="63"/>
      <c r="O273" s="63"/>
      <c r="P273" s="63"/>
      <c r="Q273" s="63"/>
      <c r="R273" s="63"/>
      <c r="S273" s="63"/>
      <c r="T273" s="63"/>
      <c r="U273" s="63"/>
      <c r="V273" s="63"/>
      <c r="W273" s="63"/>
      <c r="X273" s="63"/>
      <c r="Y273" s="63"/>
      <c r="Z273" s="63"/>
      <c r="AA273" s="63"/>
      <c r="AB273" s="63"/>
      <c r="AC273" s="63"/>
      <c r="AD273" s="63"/>
      <c r="AE273" s="63"/>
      <c r="AF273" s="63"/>
    </row>
    <row r="274" spans="1:32" ht="15.75" x14ac:dyDescent="0.25">
      <c r="A274" s="63"/>
      <c r="B274" s="63"/>
      <c r="C274" s="63"/>
      <c r="D274" s="63"/>
      <c r="E274" s="63"/>
      <c r="F274" s="63"/>
      <c r="G274" s="63"/>
      <c r="H274" s="63"/>
      <c r="I274" s="63"/>
      <c r="J274" s="63"/>
      <c r="K274" s="63"/>
      <c r="L274" s="63"/>
      <c r="M274" s="63"/>
      <c r="N274" s="63"/>
      <c r="O274" s="63"/>
      <c r="P274" s="63"/>
      <c r="Q274" s="63"/>
      <c r="R274" s="63"/>
      <c r="S274" s="63"/>
      <c r="T274" s="63"/>
      <c r="U274" s="63"/>
      <c r="V274" s="63"/>
      <c r="W274" s="63"/>
      <c r="X274" s="63"/>
      <c r="Y274" s="63"/>
      <c r="Z274" s="63"/>
      <c r="AA274" s="63"/>
      <c r="AB274" s="63"/>
      <c r="AC274" s="63"/>
      <c r="AD274" s="63"/>
      <c r="AE274" s="63"/>
      <c r="AF274" s="63"/>
    </row>
    <row r="275" spans="1:32" ht="15.75" x14ac:dyDescent="0.25">
      <c r="A275" s="63"/>
      <c r="B275" s="63"/>
      <c r="C275" s="63"/>
      <c r="D275" s="63"/>
      <c r="E275" s="63"/>
      <c r="F275" s="63"/>
      <c r="G275" s="63"/>
      <c r="H275" s="63"/>
      <c r="I275" s="63"/>
      <c r="J275" s="63"/>
      <c r="K275" s="63"/>
      <c r="L275" s="63"/>
      <c r="M275" s="63"/>
      <c r="N275" s="63"/>
      <c r="O275" s="63"/>
      <c r="P275" s="63"/>
      <c r="Q275" s="63"/>
      <c r="R275" s="63"/>
      <c r="S275" s="63"/>
      <c r="T275" s="63"/>
      <c r="U275" s="63"/>
      <c r="V275" s="63"/>
      <c r="W275" s="63"/>
      <c r="X275" s="63"/>
      <c r="Y275" s="63"/>
      <c r="Z275" s="63"/>
      <c r="AA275" s="63"/>
      <c r="AB275" s="63"/>
      <c r="AC275" s="63"/>
      <c r="AD275" s="63"/>
      <c r="AE275" s="63"/>
      <c r="AF275" s="63"/>
    </row>
    <row r="276" spans="1:32" ht="15.75" x14ac:dyDescent="0.25">
      <c r="A276" s="63"/>
      <c r="B276" s="63"/>
      <c r="C276" s="63"/>
      <c r="D276" s="63"/>
      <c r="E276" s="63"/>
      <c r="F276" s="63"/>
      <c r="G276" s="63" t="s">
        <v>494</v>
      </c>
      <c r="H276" s="63" t="s">
        <v>495</v>
      </c>
      <c r="I276" s="63"/>
      <c r="J276" s="63"/>
      <c r="K276" s="63"/>
      <c r="L276" s="63"/>
      <c r="M276" s="63"/>
      <c r="N276" s="63"/>
      <c r="O276" s="63"/>
      <c r="P276" s="63"/>
      <c r="Q276" s="63"/>
      <c r="R276" s="63"/>
      <c r="S276" s="63"/>
      <c r="T276" s="63"/>
      <c r="U276" s="63"/>
      <c r="V276" s="63"/>
      <c r="W276" s="63"/>
      <c r="X276" s="63"/>
      <c r="Y276" s="63"/>
      <c r="Z276" s="63"/>
      <c r="AA276" s="63"/>
      <c r="AB276" s="63"/>
      <c r="AC276" s="63"/>
      <c r="AD276" s="63"/>
      <c r="AE276" s="63"/>
      <c r="AF276" s="63"/>
    </row>
    <row r="277" spans="1:32" ht="15.75" x14ac:dyDescent="0.25">
      <c r="A277" s="64">
        <f>G5</f>
        <v>0</v>
      </c>
      <c r="B277" s="61" t="s">
        <v>17</v>
      </c>
      <c r="C277" s="63"/>
      <c r="D277" s="63"/>
      <c r="E277" s="63"/>
      <c r="F277" s="63"/>
      <c r="G277" s="63" t="s">
        <v>524</v>
      </c>
      <c r="H277" s="63"/>
      <c r="I277" s="63"/>
      <c r="J277" s="63"/>
      <c r="K277" s="63"/>
      <c r="L277" s="63"/>
      <c r="M277" s="63"/>
      <c r="N277" s="70" t="str">
        <f>IF(A277&gt;79.999,B277,"")</f>
        <v/>
      </c>
      <c r="O277" s="70" t="str">
        <f>IF(A278&gt;79.999,B278,"")</f>
        <v/>
      </c>
      <c r="P277" s="70" t="str">
        <f>IF(A279&gt;79.999,B279,"")</f>
        <v/>
      </c>
      <c r="Q277" s="70" t="str">
        <f>IF(A280&gt;79.999,B280,"")</f>
        <v/>
      </c>
      <c r="R277" s="70" t="str">
        <f>IF(A281&gt;79.999,B281,"")</f>
        <v/>
      </c>
      <c r="S277" s="70" t="str">
        <f>IF(A282&gt;79.999,B282,"")</f>
        <v/>
      </c>
      <c r="T277" s="70" t="str">
        <f>IF(A283&gt;79.999,B283,"")</f>
        <v/>
      </c>
      <c r="U277" s="70" t="str">
        <f>IF(A284&gt;79.999,B284,"")</f>
        <v/>
      </c>
      <c r="V277" s="70" t="str">
        <f>IF(A285&gt;79.999,B285,"")</f>
        <v/>
      </c>
      <c r="W277" s="70" t="str">
        <f>IF(A286&gt;79.999,B286,"")</f>
        <v/>
      </c>
      <c r="X277" s="70" t="str">
        <f>IF(A287&gt;79.999,B287,"")</f>
        <v/>
      </c>
      <c r="Y277" s="70" t="str">
        <f>IF(A288&gt;79.999,B288,"")</f>
        <v/>
      </c>
      <c r="Z277" s="70" t="str">
        <f>IF(A289&gt;79.999,B289,"")</f>
        <v/>
      </c>
      <c r="AA277" s="70" t="str">
        <f>IF(A290&gt;79.999,B290,"")</f>
        <v/>
      </c>
      <c r="AB277" s="70" t="str">
        <f>IF(A291&gt;79.999,B291,"")</f>
        <v/>
      </c>
      <c r="AC277" s="63"/>
      <c r="AD277" s="63"/>
      <c r="AE277" s="63"/>
      <c r="AF277" s="63"/>
    </row>
    <row r="278" spans="1:32" ht="15.75" x14ac:dyDescent="0.25">
      <c r="A278" s="64">
        <f>G11</f>
        <v>0</v>
      </c>
      <c r="B278" s="61" t="s">
        <v>16</v>
      </c>
      <c r="C278" s="63"/>
      <c r="D278" s="63"/>
      <c r="E278" s="63"/>
      <c r="F278" s="63"/>
      <c r="G278" s="63" t="s">
        <v>525</v>
      </c>
      <c r="H278" s="63"/>
      <c r="I278" s="63"/>
      <c r="J278" s="63"/>
      <c r="K278" s="63"/>
      <c r="L278" s="63"/>
      <c r="M278" s="63"/>
      <c r="N278" s="70" t="str">
        <f>IF(AND(A277&gt;20.000001,A277&lt;79.999998),B277,"")</f>
        <v/>
      </c>
      <c r="O278" s="70" t="str">
        <f>IF(AND($A278&gt;20.000001,$A278&lt;79.999998),$B278,"")</f>
        <v/>
      </c>
      <c r="P278" s="70" t="str">
        <f>IF(AND($A279&gt;20.000001,$A279&lt;79.999998),$B279,"")</f>
        <v/>
      </c>
      <c r="Q278" s="70" t="str">
        <f>IF(AND($A280&gt;20.000001,$A280&lt;79.999998),$B280,"")</f>
        <v/>
      </c>
      <c r="R278" s="70" t="str">
        <f>IF(AND($A281&gt;20.000001,$A281&lt;79.999998),$B281,"")</f>
        <v/>
      </c>
      <c r="S278" s="70" t="str">
        <f>IF(AND($A282&gt;20.000001,$A282&lt;79.999998),$B282,"")</f>
        <v/>
      </c>
      <c r="T278" s="70" t="str">
        <f>IF(AND($A283&gt;20.000001,$A283&lt;79.999998),$B283,"")</f>
        <v/>
      </c>
      <c r="U278" s="70" t="str">
        <f>IF(AND($A284&gt;20.000001,$A284&lt;79.999998),$B284,"")</f>
        <v/>
      </c>
      <c r="V278" s="70" t="str">
        <f>IF(AND($A285&gt;20.000001,$A285&lt;79.999998),$B285,"")</f>
        <v/>
      </c>
      <c r="W278" s="70" t="str">
        <f>IF(AND($A286&gt;20.000001,$A286&lt;79.999998),$B286,"")</f>
        <v/>
      </c>
      <c r="X278" s="70" t="str">
        <f>IF(AND($A287&gt;20.000001,$A287&lt;79.999998),$B287,"")</f>
        <v/>
      </c>
      <c r="Y278" s="70" t="str">
        <f>IF(AND($A288&gt;20.000001,$A288&lt;79.999998),$B288,"")</f>
        <v/>
      </c>
      <c r="Z278" s="70" t="str">
        <f>IF(AND($A289&gt;20.000001,$A289&lt;79.999998),$B289,"")</f>
        <v/>
      </c>
      <c r="AA278" s="70" t="str">
        <f>IF(AND($A290&gt;20.000001,$A290&lt;79.999998),$B290,"")</f>
        <v/>
      </c>
      <c r="AB278" s="70" t="str">
        <f>IF(AND($A291&gt;20.000001,$A291&lt;79.999998),$B291,"")</f>
        <v/>
      </c>
      <c r="AC278" s="63"/>
      <c r="AD278" s="63"/>
      <c r="AE278" s="63"/>
      <c r="AF278" s="63"/>
    </row>
    <row r="279" spans="1:32" ht="15.75" x14ac:dyDescent="0.25">
      <c r="A279" s="64">
        <f>G17</f>
        <v>0</v>
      </c>
      <c r="B279" s="61" t="s">
        <v>15</v>
      </c>
      <c r="C279" s="63"/>
      <c r="D279" s="63"/>
      <c r="E279" s="63"/>
      <c r="F279" s="63"/>
      <c r="G279" s="63" t="s">
        <v>526</v>
      </c>
      <c r="H279" s="63"/>
      <c r="I279" s="63"/>
      <c r="J279" s="63"/>
      <c r="K279" s="63"/>
      <c r="L279" s="63"/>
      <c r="M279" s="63"/>
      <c r="N279" s="63" t="str">
        <f>IF(AND($A277&gt;19.9,$A277&lt;20.1),$B277,"")</f>
        <v/>
      </c>
      <c r="O279" s="63" t="str">
        <f>IF(AND($A278&gt;19.9,$A278&lt;20.1),$B278,"")</f>
        <v/>
      </c>
      <c r="P279" s="63" t="str">
        <f>IF(AND($A279&gt;19.9,$A279&lt;20.1),$B279,"")</f>
        <v/>
      </c>
      <c r="Q279" s="63" t="str">
        <f>IF(AND($A280&gt;19.9,$A280&lt;20.1),$B280,"")</f>
        <v/>
      </c>
      <c r="R279" s="63" t="str">
        <f>IF(AND($A281&gt;19.9,$A281&lt;20.1),$B281,"")</f>
        <v/>
      </c>
      <c r="S279" s="63" t="str">
        <f>IF(AND($A282&gt;19.9,$A282&lt;20.1),$B282,"")</f>
        <v/>
      </c>
      <c r="T279" s="63" t="str">
        <f>IF(AND($A283&gt;19.9,$A283&lt;20.1),$B283,"")</f>
        <v/>
      </c>
      <c r="U279" s="63" t="str">
        <f>IF(AND($A284&gt;19.9,$A284&lt;20.1),$B284,"")</f>
        <v/>
      </c>
      <c r="V279" s="63" t="str">
        <f>IF(AND($A285&gt;19.9,$A285&lt;20.1),$B285,"")</f>
        <v/>
      </c>
      <c r="W279" s="63" t="str">
        <f>IF(AND($A286&gt;19.9,$A286&lt;20.1),$B286,"")</f>
        <v/>
      </c>
      <c r="X279" s="63" t="str">
        <f>IF(AND($A287&gt;19.9,$A287&lt;20.1),$B287,"")</f>
        <v/>
      </c>
      <c r="Y279" s="63" t="str">
        <f>IF(AND($A288&gt;19.9,$A288&lt;20.1),$B288,"")</f>
        <v/>
      </c>
      <c r="Z279" s="63" t="str">
        <f>IF(AND($A289&gt;19.9,$A289&lt;20.1),$B289,"")</f>
        <v/>
      </c>
      <c r="AA279" s="63" t="str">
        <f>IF(AND($A290&gt;19.9,$A290&lt;20.1),$B290,"")</f>
        <v/>
      </c>
      <c r="AB279" s="63" t="str">
        <f>IF(AND($A291&gt;19.9,$A291&lt;20.1),$B291,"")</f>
        <v/>
      </c>
      <c r="AC279" s="63"/>
      <c r="AD279" s="63"/>
      <c r="AE279" s="63"/>
      <c r="AF279" s="63"/>
    </row>
    <row r="280" spans="1:32" ht="15.75" x14ac:dyDescent="0.25">
      <c r="A280" s="64">
        <f>G23</f>
        <v>0</v>
      </c>
      <c r="B280" s="61" t="s">
        <v>14</v>
      </c>
      <c r="C280" s="63"/>
      <c r="D280" s="63"/>
      <c r="E280" s="63"/>
      <c r="F280" s="63"/>
      <c r="G280" s="63" t="s">
        <v>527</v>
      </c>
      <c r="H280" s="63"/>
      <c r="I280" s="63"/>
      <c r="J280" s="63"/>
      <c r="K280" s="63"/>
      <c r="L280" s="63"/>
      <c r="M280" s="63"/>
      <c r="N280" s="70" t="str">
        <f>IF($A277=0,$B277,"")</f>
        <v>Concepts</v>
      </c>
      <c r="O280" s="70" t="str">
        <f>IF($A278=0,$B278,"")</f>
        <v>Movement</v>
      </c>
      <c r="P280" s="70" t="str">
        <f>IF($A279=0,$B279,"")</f>
        <v>Single Room O&amp;M</v>
      </c>
      <c r="Q280" s="70" t="str">
        <f>IF($A280=0,$B280,"")</f>
        <v>Indoor O&amp;M</v>
      </c>
      <c r="R280" s="70" t="str">
        <f>IF($A281=0,$B281,"")</f>
        <v>Self Protection</v>
      </c>
      <c r="S280" s="70" t="str">
        <f>IF($A282=0,$B282,"")</f>
        <v>Guided Travel</v>
      </c>
      <c r="T280" s="70" t="str">
        <f>IF($A283=0,$B283,"")</f>
        <v>Cane Skills</v>
      </c>
      <c r="U280" s="70" t="str">
        <f>IF($A284=0,$B284,"")</f>
        <v>Sidewalk Travel</v>
      </c>
      <c r="V280" s="70" t="str">
        <f>IF($A285=0,$B285,"")</f>
        <v>Street Crossings</v>
      </c>
      <c r="W280" s="70" t="str">
        <f>IF($A286=0,$B286,"")</f>
        <v>Orientation Skills &amp; GPS</v>
      </c>
      <c r="X280" s="70" t="str">
        <f>IF($A287=0,$B287,"")</f>
        <v>Public Transportation</v>
      </c>
      <c r="Y280" s="70" t="str">
        <f>IF($A288=0,$B288,"")</f>
        <v>Atypical O&amp;M</v>
      </c>
      <c r="Z280" s="70" t="str">
        <f>IF($A289=0,$B289,"")</f>
        <v>Rural Travel</v>
      </c>
      <c r="AA280" s="70" t="str">
        <f>IF($A290=0,$B290,"")</f>
        <v>Vision Specific O&amp;M Skills</v>
      </c>
      <c r="AB280" s="70" t="str">
        <f>IF($A291=0,$B291,"")</f>
        <v xml:space="preserve">Community </v>
      </c>
      <c r="AC280" s="63"/>
      <c r="AD280" s="63"/>
      <c r="AE280" s="63"/>
      <c r="AF280" s="63"/>
    </row>
    <row r="281" spans="1:32" ht="15.75" x14ac:dyDescent="0.25">
      <c r="A281" s="64">
        <f>G29</f>
        <v>0</v>
      </c>
      <c r="B281" s="61" t="s">
        <v>13</v>
      </c>
      <c r="C281" s="63"/>
      <c r="D281" s="63"/>
      <c r="E281" s="63"/>
      <c r="F281" s="63"/>
      <c r="G281" s="63"/>
      <c r="H281" s="63"/>
      <c r="I281" s="63"/>
      <c r="J281" s="63"/>
      <c r="K281" s="63"/>
      <c r="L281" s="63"/>
      <c r="M281" s="63"/>
      <c r="N281" s="63"/>
      <c r="O281" s="63"/>
      <c r="P281" s="63"/>
      <c r="Q281" s="63"/>
      <c r="R281" s="63"/>
      <c r="S281" s="63"/>
      <c r="T281" s="63"/>
      <c r="U281" s="63"/>
      <c r="V281" s="63"/>
      <c r="W281" s="63"/>
      <c r="X281" s="63"/>
      <c r="Y281" s="63"/>
      <c r="Z281" s="63"/>
      <c r="AA281" s="63"/>
      <c r="AB281" s="63"/>
      <c r="AC281" s="63"/>
      <c r="AD281" s="63"/>
      <c r="AE281" s="63"/>
      <c r="AF281" s="63"/>
    </row>
    <row r="282" spans="1:32" ht="15.75" x14ac:dyDescent="0.25">
      <c r="A282" s="64">
        <f>G35</f>
        <v>0</v>
      </c>
      <c r="B282" s="61" t="s">
        <v>12</v>
      </c>
      <c r="C282" s="63"/>
      <c r="D282" s="63"/>
      <c r="E282" s="63"/>
      <c r="F282" s="63"/>
      <c r="G282" s="63"/>
      <c r="H282" s="63"/>
      <c r="I282" s="63"/>
      <c r="J282" s="63"/>
      <c r="K282" s="63"/>
      <c r="L282" s="63"/>
      <c r="M282" s="63"/>
      <c r="N282" s="63"/>
      <c r="O282" s="63"/>
      <c r="P282" s="63"/>
      <c r="Q282" s="63"/>
      <c r="R282" s="63"/>
      <c r="S282" s="63"/>
      <c r="T282" s="63"/>
      <c r="U282" s="63"/>
      <c r="V282" s="63"/>
      <c r="W282" s="63"/>
      <c r="X282" s="63"/>
      <c r="Y282" s="63"/>
      <c r="Z282" s="63"/>
      <c r="AA282" s="63"/>
      <c r="AB282" s="63"/>
      <c r="AC282" s="63"/>
      <c r="AD282" s="63"/>
      <c r="AE282" s="63"/>
      <c r="AF282" s="63"/>
    </row>
    <row r="283" spans="1:32" ht="15.75" x14ac:dyDescent="0.25">
      <c r="A283" s="64">
        <f>G41</f>
        <v>0</v>
      </c>
      <c r="B283" s="61" t="s">
        <v>11</v>
      </c>
      <c r="C283" s="63"/>
      <c r="D283" s="63"/>
      <c r="E283" s="63"/>
      <c r="F283" s="63"/>
      <c r="G283" s="63"/>
      <c r="H283" s="63"/>
      <c r="I283" s="63"/>
      <c r="J283" s="63"/>
      <c r="K283" s="63"/>
      <c r="L283" s="63"/>
      <c r="M283" s="63"/>
      <c r="N283" s="63"/>
      <c r="O283" s="63"/>
      <c r="P283" s="63"/>
      <c r="Q283" s="63"/>
      <c r="R283" s="63"/>
      <c r="S283" s="63"/>
      <c r="T283" s="63"/>
      <c r="U283" s="63"/>
      <c r="V283" s="63"/>
      <c r="W283" s="63"/>
      <c r="X283" s="63"/>
      <c r="Y283" s="63"/>
      <c r="Z283" s="63"/>
      <c r="AA283" s="63"/>
      <c r="AB283" s="63"/>
      <c r="AC283" s="63"/>
      <c r="AD283" s="63"/>
      <c r="AE283" s="63"/>
      <c r="AF283" s="63"/>
    </row>
    <row r="284" spans="1:32" ht="15.75" x14ac:dyDescent="0.25">
      <c r="A284" s="64">
        <f>G47</f>
        <v>0</v>
      </c>
      <c r="B284" s="61" t="s">
        <v>523</v>
      </c>
      <c r="C284" s="63"/>
      <c r="D284" s="63"/>
      <c r="E284" s="63"/>
      <c r="F284" s="63"/>
      <c r="G284" s="63"/>
      <c r="H284" s="63"/>
      <c r="I284" s="63"/>
      <c r="J284" s="63"/>
      <c r="K284" s="63"/>
      <c r="L284" s="63"/>
      <c r="M284" s="63"/>
      <c r="N284" s="63"/>
      <c r="O284" s="63"/>
      <c r="P284" s="63"/>
      <c r="Q284" s="63"/>
      <c r="R284" s="63"/>
      <c r="S284" s="63"/>
      <c r="T284" s="63"/>
      <c r="U284" s="63"/>
      <c r="V284" s="63"/>
      <c r="W284" s="63"/>
      <c r="X284" s="63"/>
      <c r="Y284" s="63"/>
      <c r="Z284" s="63"/>
      <c r="AA284" s="63"/>
      <c r="AB284" s="63"/>
      <c r="AC284" s="63"/>
      <c r="AD284" s="63"/>
      <c r="AE284" s="63"/>
      <c r="AF284" s="63"/>
    </row>
    <row r="285" spans="1:32" ht="15.75" x14ac:dyDescent="0.25">
      <c r="A285" s="64">
        <f>G53</f>
        <v>0</v>
      </c>
      <c r="B285" s="61" t="s">
        <v>10</v>
      </c>
      <c r="C285" s="63"/>
      <c r="D285" s="63"/>
      <c r="E285" s="63"/>
      <c r="F285" s="63"/>
      <c r="G285" s="63"/>
      <c r="H285" s="63"/>
      <c r="I285" s="63"/>
      <c r="J285" s="63"/>
      <c r="K285" s="63"/>
      <c r="L285" s="63"/>
      <c r="M285" s="63"/>
      <c r="N285" s="63"/>
      <c r="O285" s="63"/>
      <c r="P285" s="63"/>
      <c r="Q285" s="63"/>
      <c r="R285" s="63"/>
      <c r="S285" s="63"/>
      <c r="T285" s="63"/>
      <c r="U285" s="63"/>
      <c r="V285" s="63"/>
      <c r="W285" s="63"/>
      <c r="X285" s="63"/>
      <c r="Y285" s="63"/>
      <c r="Z285" s="63"/>
      <c r="AA285" s="63"/>
      <c r="AB285" s="63"/>
      <c r="AC285" s="63"/>
      <c r="AD285" s="63"/>
      <c r="AE285" s="63"/>
      <c r="AF285" s="63"/>
    </row>
    <row r="286" spans="1:32" ht="15.75" x14ac:dyDescent="0.25">
      <c r="A286" s="64">
        <f>G59</f>
        <v>0</v>
      </c>
      <c r="B286" s="61" t="s">
        <v>4</v>
      </c>
      <c r="C286" s="63"/>
      <c r="D286" s="63"/>
      <c r="E286" s="63"/>
      <c r="F286" s="63"/>
      <c r="G286" s="63"/>
      <c r="H286" s="63"/>
      <c r="I286" s="63"/>
      <c r="J286" s="63"/>
      <c r="K286" s="63"/>
      <c r="L286" s="63"/>
      <c r="M286" s="63"/>
      <c r="N286" s="63"/>
      <c r="O286" s="63"/>
      <c r="P286" s="63"/>
      <c r="Q286" s="63"/>
      <c r="R286" s="63"/>
      <c r="S286" s="63"/>
      <c r="T286" s="63"/>
      <c r="U286" s="63"/>
      <c r="V286" s="63"/>
      <c r="W286" s="63"/>
      <c r="X286" s="63"/>
      <c r="Y286" s="63"/>
      <c r="Z286" s="63"/>
      <c r="AA286" s="63"/>
      <c r="AB286" s="63"/>
      <c r="AC286" s="63"/>
      <c r="AD286" s="63"/>
      <c r="AE286" s="63"/>
      <c r="AF286" s="63"/>
    </row>
    <row r="287" spans="1:32" ht="15.75" x14ac:dyDescent="0.25">
      <c r="A287" s="64">
        <f>G65</f>
        <v>0</v>
      </c>
      <c r="B287" s="61" t="s">
        <v>5</v>
      </c>
      <c r="C287" s="63"/>
      <c r="D287" s="63"/>
      <c r="E287" s="63"/>
      <c r="F287" s="63"/>
      <c r="G287" s="63"/>
      <c r="H287" s="63"/>
      <c r="I287" s="63"/>
      <c r="J287" s="63"/>
      <c r="K287" s="63"/>
      <c r="L287" s="63"/>
      <c r="M287" s="63"/>
      <c r="N287" s="63"/>
      <c r="O287" s="63"/>
      <c r="P287" s="63"/>
      <c r="Q287" s="63"/>
      <c r="R287" s="63"/>
      <c r="S287" s="63"/>
      <c r="T287" s="63"/>
      <c r="U287" s="63"/>
      <c r="V287" s="63"/>
      <c r="W287" s="63"/>
      <c r="X287" s="63"/>
      <c r="Y287" s="63"/>
      <c r="Z287" s="63"/>
      <c r="AA287" s="63"/>
      <c r="AB287" s="63"/>
      <c r="AC287" s="63"/>
      <c r="AD287" s="63"/>
      <c r="AE287" s="63"/>
      <c r="AF287" s="63"/>
    </row>
    <row r="288" spans="1:32" ht="15.75" x14ac:dyDescent="0.25">
      <c r="A288" s="64">
        <f>G71</f>
        <v>0</v>
      </c>
      <c r="B288" s="61" t="s">
        <v>6</v>
      </c>
      <c r="C288" s="63"/>
      <c r="D288" s="63"/>
      <c r="E288" s="63"/>
      <c r="F288" s="63"/>
      <c r="G288" s="63"/>
      <c r="H288" s="63"/>
      <c r="I288" s="63"/>
      <c r="J288" s="63"/>
      <c r="K288" s="63"/>
      <c r="L288" s="63"/>
      <c r="M288" s="63"/>
      <c r="N288" s="63"/>
      <c r="O288" s="63"/>
      <c r="P288" s="63"/>
      <c r="Q288" s="63"/>
      <c r="R288" s="63"/>
      <c r="S288" s="63"/>
      <c r="T288" s="63"/>
      <c r="U288" s="63"/>
      <c r="V288" s="63"/>
      <c r="W288" s="63"/>
      <c r="X288" s="63"/>
      <c r="Y288" s="63"/>
      <c r="Z288" s="63"/>
      <c r="AA288" s="63"/>
      <c r="AB288" s="63"/>
      <c r="AC288" s="63"/>
      <c r="AD288" s="63"/>
      <c r="AE288" s="63"/>
      <c r="AF288" s="63"/>
    </row>
    <row r="289" spans="1:32" ht="15.75" x14ac:dyDescent="0.25">
      <c r="A289" s="64">
        <f>G77</f>
        <v>0</v>
      </c>
      <c r="B289" s="61" t="s">
        <v>7</v>
      </c>
      <c r="C289" s="63"/>
      <c r="D289" s="63"/>
      <c r="E289" s="63"/>
      <c r="F289" s="63"/>
      <c r="G289" s="63"/>
      <c r="H289" s="63"/>
      <c r="I289" s="63"/>
      <c r="J289" s="63"/>
      <c r="K289" s="63"/>
      <c r="L289" s="63"/>
      <c r="M289" s="63"/>
      <c r="N289" s="63"/>
      <c r="O289" s="63"/>
      <c r="P289" s="63"/>
      <c r="Q289" s="63"/>
      <c r="R289" s="63"/>
      <c r="S289" s="63"/>
      <c r="T289" s="63"/>
      <c r="U289" s="63"/>
      <c r="V289" s="63"/>
      <c r="W289" s="63"/>
      <c r="X289" s="63"/>
      <c r="Y289" s="63"/>
      <c r="Z289" s="63"/>
      <c r="AA289" s="63"/>
      <c r="AB289" s="63"/>
      <c r="AC289" s="63"/>
      <c r="AD289" s="63"/>
      <c r="AE289" s="63"/>
      <c r="AF289" s="63"/>
    </row>
    <row r="290" spans="1:32" ht="15.75" x14ac:dyDescent="0.25">
      <c r="A290" s="64">
        <f>G83</f>
        <v>0</v>
      </c>
      <c r="B290" s="61" t="s">
        <v>8</v>
      </c>
      <c r="C290" s="63"/>
      <c r="D290" s="63"/>
      <c r="E290" s="63"/>
      <c r="F290" s="63"/>
      <c r="G290" s="63"/>
      <c r="H290" s="63"/>
      <c r="I290" s="63"/>
      <c r="J290" s="63"/>
      <c r="K290" s="63"/>
      <c r="L290" s="63"/>
      <c r="M290" s="63"/>
      <c r="N290" s="63"/>
      <c r="O290" s="63"/>
      <c r="P290" s="63"/>
      <c r="Q290" s="63"/>
      <c r="R290" s="63"/>
      <c r="S290" s="63"/>
      <c r="T290" s="63"/>
      <c r="U290" s="63"/>
      <c r="V290" s="63"/>
      <c r="W290" s="63"/>
      <c r="X290" s="63"/>
      <c r="Y290" s="63"/>
      <c r="Z290" s="63"/>
      <c r="AA290" s="63"/>
      <c r="AB290" s="63"/>
      <c r="AC290" s="63"/>
      <c r="AD290" s="63"/>
      <c r="AE290" s="63"/>
      <c r="AF290" s="63"/>
    </row>
    <row r="291" spans="1:32" ht="15.75" x14ac:dyDescent="0.25">
      <c r="A291" s="64">
        <f>G89</f>
        <v>0</v>
      </c>
      <c r="B291" s="61" t="s">
        <v>9</v>
      </c>
      <c r="C291" s="63"/>
      <c r="D291" s="63"/>
      <c r="E291" s="63"/>
      <c r="F291" s="63"/>
      <c r="G291" s="63"/>
      <c r="H291" s="63"/>
      <c r="I291" s="63"/>
      <c r="J291" s="63"/>
      <c r="K291" s="63"/>
      <c r="L291" s="63"/>
      <c r="M291" s="63"/>
      <c r="N291" s="63"/>
      <c r="O291" s="63"/>
      <c r="P291" s="63"/>
      <c r="Q291" s="63"/>
      <c r="R291" s="63"/>
      <c r="S291" s="63"/>
      <c r="T291" s="63"/>
      <c r="U291" s="63"/>
      <c r="V291" s="63"/>
      <c r="W291" s="63"/>
      <c r="X291" s="63"/>
      <c r="Y291" s="63"/>
      <c r="Z291" s="63"/>
      <c r="AA291" s="63"/>
      <c r="AB291" s="63"/>
      <c r="AC291" s="63"/>
      <c r="AD291" s="63"/>
      <c r="AE291" s="63"/>
      <c r="AF291" s="63"/>
    </row>
    <row r="292" spans="1:32" ht="15.75" x14ac:dyDescent="0.25">
      <c r="A292" s="63"/>
      <c r="B292" s="63"/>
      <c r="C292" s="63"/>
      <c r="D292" s="63"/>
      <c r="E292" s="63"/>
      <c r="F292" s="63"/>
      <c r="G292" s="63"/>
      <c r="H292" s="63"/>
      <c r="I292" s="63"/>
      <c r="J292" s="63"/>
      <c r="K292" s="63"/>
      <c r="L292" s="63"/>
      <c r="M292" s="63"/>
      <c r="N292" s="63"/>
      <c r="O292" s="63"/>
      <c r="P292" s="63"/>
      <c r="Q292" s="63"/>
      <c r="R292" s="63"/>
      <c r="S292" s="63"/>
      <c r="T292" s="63"/>
      <c r="U292" s="63"/>
      <c r="V292" s="63"/>
      <c r="W292" s="63"/>
      <c r="X292" s="63"/>
      <c r="Y292" s="63"/>
      <c r="Z292" s="63"/>
      <c r="AA292" s="63"/>
      <c r="AB292" s="63"/>
      <c r="AC292" s="63"/>
      <c r="AD292" s="63"/>
      <c r="AE292" s="63"/>
      <c r="AF292" s="63"/>
    </row>
    <row r="293" spans="1:32" ht="15.75" x14ac:dyDescent="0.25">
      <c r="A293" s="63" t="s">
        <v>499</v>
      </c>
      <c r="B293" s="63"/>
      <c r="C293" s="63"/>
      <c r="D293" s="63"/>
      <c r="E293" s="63"/>
      <c r="F293" s="63"/>
      <c r="G293" s="63"/>
      <c r="H293" s="63"/>
      <c r="I293" s="63"/>
      <c r="J293" s="63"/>
      <c r="K293" s="63"/>
      <c r="L293" s="63"/>
      <c r="M293" s="63"/>
      <c r="N293" s="63"/>
      <c r="O293" s="63"/>
      <c r="P293" s="63"/>
      <c r="Q293" s="63"/>
      <c r="R293" s="63"/>
      <c r="S293" s="63"/>
      <c r="T293" s="63"/>
      <c r="U293" s="63"/>
      <c r="V293" s="63"/>
      <c r="W293" s="63"/>
      <c r="X293" s="63"/>
      <c r="Y293" s="63"/>
      <c r="Z293" s="63"/>
      <c r="AA293" s="63"/>
      <c r="AB293" s="63"/>
      <c r="AC293" s="63"/>
      <c r="AD293" s="63"/>
      <c r="AE293" s="63"/>
      <c r="AF293" s="63"/>
    </row>
    <row r="294" spans="1:32" ht="15.75" x14ac:dyDescent="0.25">
      <c r="A294" s="63" t="s">
        <v>500</v>
      </c>
      <c r="B294" s="63"/>
      <c r="C294" s="63"/>
      <c r="D294" s="63"/>
      <c r="E294" s="63"/>
      <c r="F294" s="63"/>
      <c r="G294" s="63"/>
      <c r="H294" s="63"/>
      <c r="I294" s="63"/>
      <c r="J294" s="63"/>
      <c r="K294" s="63"/>
      <c r="L294" s="63"/>
      <c r="M294" s="63"/>
      <c r="N294" s="63"/>
      <c r="O294" s="63"/>
      <c r="P294" s="63"/>
      <c r="Q294" s="63"/>
      <c r="R294" s="63"/>
      <c r="S294" s="63"/>
      <c r="T294" s="63"/>
      <c r="U294" s="63"/>
      <c r="V294" s="63"/>
      <c r="W294" s="63"/>
      <c r="X294" s="63"/>
      <c r="Y294" s="63"/>
      <c r="Z294" s="63"/>
      <c r="AA294" s="63"/>
      <c r="AB294" s="63"/>
      <c r="AC294" s="63"/>
      <c r="AD294" s="63"/>
      <c r="AE294" s="63"/>
      <c r="AF294" s="63"/>
    </row>
    <row r="295" spans="1:32" ht="15.75" x14ac:dyDescent="0.25">
      <c r="A295" s="63" t="s">
        <v>501</v>
      </c>
      <c r="B295" s="63"/>
      <c r="C295" s="63"/>
      <c r="D295" s="63"/>
      <c r="E295" s="63"/>
      <c r="F295" s="63"/>
      <c r="G295" s="63"/>
      <c r="H295" s="63"/>
      <c r="I295" s="63"/>
      <c r="J295" s="63"/>
      <c r="K295" s="63"/>
      <c r="L295" s="63"/>
      <c r="M295" s="63"/>
      <c r="N295" s="63"/>
      <c r="O295" s="63"/>
      <c r="P295" s="63"/>
      <c r="Q295" s="63"/>
      <c r="R295" s="63"/>
      <c r="S295" s="63"/>
      <c r="T295" s="63"/>
      <c r="U295" s="63"/>
      <c r="V295" s="63"/>
      <c r="W295" s="63"/>
      <c r="X295" s="63"/>
      <c r="Y295" s="63"/>
      <c r="Z295" s="63"/>
      <c r="AA295" s="63"/>
      <c r="AB295" s="63"/>
      <c r="AC295" s="63"/>
      <c r="AD295" s="63"/>
      <c r="AE295" s="63"/>
      <c r="AF295" s="63"/>
    </row>
    <row r="296" spans="1:32" ht="15.75" x14ac:dyDescent="0.25">
      <c r="A296" s="63" t="s">
        <v>512</v>
      </c>
      <c r="B296" s="63"/>
      <c r="C296" s="63"/>
      <c r="D296" s="63"/>
      <c r="E296" s="63"/>
      <c r="F296" s="63"/>
      <c r="G296" s="63"/>
      <c r="H296" s="63"/>
      <c r="I296" s="63"/>
      <c r="J296" s="63"/>
      <c r="K296" s="63"/>
      <c r="L296" s="63"/>
      <c r="M296" s="63"/>
      <c r="N296" s="63"/>
      <c r="O296" s="63"/>
      <c r="P296" s="63"/>
      <c r="Q296" s="63"/>
      <c r="R296" s="63"/>
      <c r="S296" s="63"/>
      <c r="T296" s="63"/>
      <c r="U296" s="63"/>
      <c r="V296" s="63"/>
      <c r="W296" s="63"/>
      <c r="X296" s="63"/>
      <c r="Y296" s="63"/>
      <c r="Z296" s="63"/>
      <c r="AA296" s="63"/>
      <c r="AB296" s="63"/>
      <c r="AC296" s="63"/>
      <c r="AD296" s="63"/>
      <c r="AE296" s="63"/>
      <c r="AF296" s="63"/>
    </row>
    <row r="297" spans="1:32" ht="15.75" x14ac:dyDescent="0.25">
      <c r="A297" s="63" t="s">
        <v>503</v>
      </c>
      <c r="B297" s="63"/>
      <c r="C297" s="63"/>
      <c r="D297" s="63"/>
      <c r="E297" s="63"/>
      <c r="F297" s="63"/>
      <c r="G297" s="63"/>
      <c r="H297" s="63"/>
      <c r="I297" s="63"/>
      <c r="J297" s="63"/>
      <c r="K297" s="63"/>
      <c r="L297" s="63"/>
      <c r="M297" s="63"/>
      <c r="N297" s="63"/>
      <c r="O297" s="63"/>
      <c r="P297" s="63"/>
      <c r="Q297" s="63"/>
      <c r="R297" s="63"/>
      <c r="S297" s="63"/>
      <c r="T297" s="63"/>
      <c r="U297" s="63"/>
      <c r="V297" s="63"/>
      <c r="W297" s="63"/>
      <c r="X297" s="63"/>
      <c r="Y297" s="63"/>
      <c r="Z297" s="63"/>
      <c r="AA297" s="63"/>
      <c r="AB297" s="63"/>
      <c r="AC297" s="63"/>
      <c r="AD297" s="63"/>
      <c r="AE297" s="63"/>
      <c r="AF297" s="63"/>
    </row>
    <row r="298" spans="1:32" ht="15.75" x14ac:dyDescent="0.25">
      <c r="A298" s="63" t="s">
        <v>504</v>
      </c>
      <c r="B298" s="63"/>
      <c r="C298" s="63"/>
      <c r="D298" s="63"/>
      <c r="E298" s="63"/>
      <c r="F298" s="63"/>
      <c r="G298" s="63"/>
      <c r="H298" s="63"/>
      <c r="I298" s="63"/>
      <c r="J298" s="63"/>
      <c r="K298" s="63"/>
      <c r="L298" s="63"/>
      <c r="M298" s="63"/>
      <c r="N298" s="63"/>
      <c r="O298" s="63"/>
      <c r="P298" s="63"/>
      <c r="Q298" s="63"/>
      <c r="R298" s="63"/>
      <c r="S298" s="63"/>
      <c r="T298" s="63"/>
      <c r="U298" s="63"/>
      <c r="V298" s="63"/>
      <c r="W298" s="63"/>
      <c r="X298" s="63"/>
      <c r="Y298" s="63"/>
      <c r="Z298" s="63"/>
      <c r="AA298" s="63"/>
      <c r="AB298" s="63"/>
      <c r="AC298" s="63"/>
      <c r="AD298" s="63"/>
      <c r="AE298" s="63"/>
      <c r="AF298" s="63"/>
    </row>
    <row r="299" spans="1:32" ht="15.75" x14ac:dyDescent="0.25">
      <c r="A299" s="63" t="s">
        <v>505</v>
      </c>
      <c r="B299" s="63"/>
      <c r="C299" s="63"/>
      <c r="D299" s="63"/>
      <c r="E299" s="63"/>
      <c r="F299" s="63"/>
      <c r="G299" s="63"/>
      <c r="H299" s="63"/>
      <c r="I299" s="63"/>
      <c r="J299" s="63"/>
      <c r="K299" s="63"/>
      <c r="L299" s="63"/>
      <c r="M299" s="63"/>
      <c r="N299" s="63"/>
      <c r="O299" s="63"/>
      <c r="P299" s="63"/>
      <c r="Q299" s="63"/>
      <c r="R299" s="63"/>
      <c r="S299" s="63"/>
      <c r="T299" s="63"/>
      <c r="U299" s="63"/>
      <c r="V299" s="63"/>
      <c r="W299" s="63"/>
      <c r="X299" s="63"/>
      <c r="Y299" s="63"/>
      <c r="Z299" s="63"/>
      <c r="AA299" s="63"/>
      <c r="AB299" s="63"/>
      <c r="AC299" s="63"/>
      <c r="AD299" s="63"/>
      <c r="AE299" s="63"/>
      <c r="AF299" s="63"/>
    </row>
    <row r="300" spans="1:32" ht="15.75" x14ac:dyDescent="0.25">
      <c r="A300" s="63" t="s">
        <v>506</v>
      </c>
      <c r="B300" s="63"/>
      <c r="C300" s="63"/>
      <c r="D300" s="63"/>
      <c r="E300" s="63"/>
      <c r="F300" s="63"/>
      <c r="G300" s="63"/>
      <c r="H300" s="63"/>
      <c r="I300" s="63"/>
      <c r="J300" s="63"/>
      <c r="K300" s="63"/>
      <c r="L300" s="63"/>
      <c r="M300" s="63"/>
      <c r="N300" s="63"/>
      <c r="O300" s="63"/>
      <c r="P300" s="63"/>
      <c r="Q300" s="63"/>
      <c r="R300" s="63"/>
      <c r="S300" s="63"/>
      <c r="T300" s="63"/>
      <c r="U300" s="63"/>
      <c r="V300" s="63"/>
      <c r="W300" s="63"/>
      <c r="X300" s="63"/>
      <c r="Y300" s="63"/>
      <c r="Z300" s="63"/>
      <c r="AA300" s="63"/>
      <c r="AB300" s="63"/>
      <c r="AC300" s="63"/>
      <c r="AD300" s="63"/>
      <c r="AE300" s="63"/>
      <c r="AF300" s="63"/>
    </row>
    <row r="301" spans="1:32" ht="15.75" x14ac:dyDescent="0.25">
      <c r="A301" s="63" t="s">
        <v>507</v>
      </c>
      <c r="B301" s="63"/>
      <c r="C301" s="63"/>
      <c r="D301" s="63"/>
      <c r="E301" s="63"/>
      <c r="F301" s="63"/>
      <c r="G301" s="63"/>
      <c r="H301" s="63"/>
      <c r="I301" s="63"/>
      <c r="J301" s="63"/>
      <c r="K301" s="63"/>
      <c r="L301" s="63"/>
      <c r="M301" s="63"/>
      <c r="N301" s="63"/>
      <c r="O301" s="63"/>
      <c r="P301" s="63"/>
      <c r="Q301" s="63"/>
      <c r="R301" s="63"/>
      <c r="S301" s="63"/>
      <c r="T301" s="63"/>
      <c r="U301" s="63"/>
      <c r="V301" s="63"/>
      <c r="W301" s="63"/>
      <c r="X301" s="63"/>
      <c r="Y301" s="63"/>
      <c r="Z301" s="63"/>
      <c r="AA301" s="63"/>
      <c r="AB301" s="63"/>
      <c r="AC301" s="63"/>
      <c r="AD301" s="63"/>
      <c r="AE301" s="63"/>
    </row>
    <row r="302" spans="1:32" ht="15.75" x14ac:dyDescent="0.25">
      <c r="A302" s="63" t="s">
        <v>528</v>
      </c>
      <c r="B302" s="63"/>
      <c r="C302" s="63"/>
      <c r="D302" s="63"/>
      <c r="E302" s="63"/>
      <c r="F302" s="63"/>
      <c r="G302" s="63"/>
      <c r="H302" s="63"/>
      <c r="I302" s="63"/>
      <c r="J302" s="63"/>
      <c r="K302" s="63"/>
      <c r="L302" s="63"/>
      <c r="M302" s="63"/>
      <c r="N302" s="63"/>
      <c r="O302" s="63"/>
      <c r="P302" s="63"/>
      <c r="Q302" s="63"/>
      <c r="R302" s="63"/>
      <c r="S302" s="63"/>
      <c r="T302" s="63"/>
      <c r="U302" s="63"/>
      <c r="V302" s="63"/>
      <c r="W302" s="63"/>
      <c r="X302" s="63"/>
      <c r="Y302" s="63"/>
      <c r="Z302" s="63"/>
      <c r="AA302" s="63"/>
      <c r="AB302" s="63"/>
      <c r="AC302" s="63"/>
      <c r="AD302" s="63"/>
      <c r="AE302" s="63"/>
    </row>
    <row r="303" spans="1:32" ht="15.75" x14ac:dyDescent="0.25">
      <c r="A303" s="70" t="str">
        <f t="shared" ref="A303:A317" si="2">IF($C303&gt;$B303,$B277,"")</f>
        <v/>
      </c>
      <c r="B303" s="63">
        <f>Front!B3</f>
        <v>0</v>
      </c>
      <c r="C303" s="63">
        <f>Front!C3</f>
        <v>0</v>
      </c>
      <c r="D303" s="63">
        <f>Front!D3</f>
        <v>0</v>
      </c>
      <c r="E303" s="63">
        <f>Front!E3</f>
        <v>0</v>
      </c>
      <c r="F303" s="63">
        <f>Front!F3</f>
        <v>0</v>
      </c>
      <c r="G303" s="63">
        <f>Front!G3</f>
        <v>0</v>
      </c>
      <c r="H303" s="63">
        <f>Front!H3</f>
        <v>0</v>
      </c>
      <c r="I303" s="63">
        <f>Front!I3</f>
        <v>0</v>
      </c>
      <c r="J303" s="63">
        <f>Front!J3</f>
        <v>0</v>
      </c>
      <c r="K303" s="63">
        <f>Front!K3</f>
        <v>0</v>
      </c>
      <c r="L303" s="63">
        <f>Front!L3</f>
        <v>0</v>
      </c>
      <c r="M303" s="63">
        <f>Front!M3</f>
        <v>0</v>
      </c>
      <c r="N303" s="63"/>
      <c r="O303" s="63"/>
      <c r="P303" s="63"/>
      <c r="Q303" s="63"/>
      <c r="R303" s="63"/>
      <c r="S303" s="63"/>
      <c r="T303" s="63"/>
      <c r="U303" s="63"/>
      <c r="V303" s="63"/>
      <c r="W303" s="63"/>
      <c r="X303" s="63"/>
      <c r="Y303" s="63"/>
      <c r="Z303" s="63"/>
      <c r="AA303" s="63"/>
      <c r="AB303" s="63"/>
      <c r="AC303" s="63"/>
      <c r="AD303" s="63"/>
      <c r="AE303" s="63"/>
    </row>
    <row r="304" spans="1:32" ht="15.75" x14ac:dyDescent="0.25">
      <c r="A304" s="70" t="str">
        <f t="shared" si="2"/>
        <v/>
      </c>
      <c r="B304" s="63">
        <f>Front!B4</f>
        <v>0</v>
      </c>
      <c r="C304" s="63">
        <f>Front!C4</f>
        <v>0</v>
      </c>
      <c r="D304" s="63">
        <f>Front!D4</f>
        <v>0</v>
      </c>
      <c r="E304" s="63">
        <f>Front!E4</f>
        <v>0</v>
      </c>
      <c r="F304" s="63">
        <f>Front!F4</f>
        <v>0</v>
      </c>
      <c r="G304" s="63">
        <f>Front!G4</f>
        <v>0</v>
      </c>
      <c r="H304" s="63">
        <f>Front!H4</f>
        <v>0</v>
      </c>
      <c r="I304" s="63">
        <f>Front!I4</f>
        <v>0</v>
      </c>
      <c r="J304" s="63">
        <f>Front!J4</f>
        <v>0</v>
      </c>
      <c r="K304" s="63">
        <f>Front!K4</f>
        <v>0</v>
      </c>
      <c r="L304" s="63">
        <f>Front!L4</f>
        <v>0</v>
      </c>
      <c r="M304" s="63">
        <f>Front!M4</f>
        <v>0</v>
      </c>
      <c r="N304" s="63"/>
      <c r="O304" s="63"/>
      <c r="P304" s="63"/>
      <c r="Q304" s="63"/>
      <c r="R304" s="63"/>
      <c r="S304" s="63"/>
      <c r="T304" s="63"/>
      <c r="U304" s="63"/>
      <c r="V304" s="63"/>
      <c r="W304" s="63"/>
      <c r="X304" s="63"/>
      <c r="Y304" s="63"/>
      <c r="Z304" s="63"/>
      <c r="AA304" s="63"/>
      <c r="AB304" s="63"/>
      <c r="AC304" s="63"/>
      <c r="AD304" s="63"/>
      <c r="AE304" s="63"/>
    </row>
    <row r="305" spans="1:31" ht="15.75" x14ac:dyDescent="0.25">
      <c r="A305" s="70" t="str">
        <f t="shared" si="2"/>
        <v/>
      </c>
      <c r="B305" s="63">
        <f>Front!B5</f>
        <v>0</v>
      </c>
      <c r="C305" s="63">
        <f>Front!C5</f>
        <v>0</v>
      </c>
      <c r="D305" s="63">
        <f>Front!D5</f>
        <v>0</v>
      </c>
      <c r="E305" s="63">
        <f>Front!E5</f>
        <v>0</v>
      </c>
      <c r="F305" s="63">
        <f>Front!F5</f>
        <v>0</v>
      </c>
      <c r="G305" s="63">
        <f>Front!G5</f>
        <v>0</v>
      </c>
      <c r="H305" s="63">
        <f>Front!H5</f>
        <v>0</v>
      </c>
      <c r="I305" s="63">
        <f>Front!I5</f>
        <v>0</v>
      </c>
      <c r="J305" s="63">
        <f>Front!J5</f>
        <v>0</v>
      </c>
      <c r="K305" s="63">
        <f>Front!K5</f>
        <v>0</v>
      </c>
      <c r="L305" s="63">
        <f>Front!L5</f>
        <v>0</v>
      </c>
      <c r="M305" s="63">
        <f>Front!M5</f>
        <v>0</v>
      </c>
      <c r="N305" s="63"/>
      <c r="O305" s="63"/>
      <c r="P305" s="63"/>
      <c r="Q305" s="63"/>
      <c r="R305" s="63"/>
      <c r="S305" s="63"/>
      <c r="T305" s="63"/>
      <c r="U305" s="63"/>
      <c r="V305" s="63"/>
      <c r="W305" s="63"/>
      <c r="X305" s="63"/>
      <c r="Y305" s="63"/>
      <c r="Z305" s="63"/>
      <c r="AA305" s="63"/>
      <c r="AB305" s="63"/>
      <c r="AC305" s="63"/>
      <c r="AD305" s="63"/>
      <c r="AE305" s="63"/>
    </row>
    <row r="306" spans="1:31" ht="15.75" x14ac:dyDescent="0.25">
      <c r="A306" s="70" t="str">
        <f t="shared" si="2"/>
        <v/>
      </c>
      <c r="B306" s="63">
        <f>Front!B6</f>
        <v>0</v>
      </c>
      <c r="C306" s="63">
        <f>Front!C6</f>
        <v>0</v>
      </c>
      <c r="D306" s="63">
        <f>Front!D6</f>
        <v>0</v>
      </c>
      <c r="E306" s="63">
        <f>Front!E6</f>
        <v>0</v>
      </c>
      <c r="F306" s="63">
        <f>Front!F6</f>
        <v>0</v>
      </c>
      <c r="G306" s="63">
        <f>Front!G6</f>
        <v>0</v>
      </c>
      <c r="H306" s="63">
        <f>Front!H6</f>
        <v>0</v>
      </c>
      <c r="I306" s="63">
        <f>Front!I6</f>
        <v>0</v>
      </c>
      <c r="J306" s="63">
        <f>Front!J6</f>
        <v>0</v>
      </c>
      <c r="K306" s="63">
        <f>Front!K6</f>
        <v>0</v>
      </c>
      <c r="L306" s="63">
        <f>Front!L6</f>
        <v>0</v>
      </c>
      <c r="M306" s="63">
        <f>Front!M6</f>
        <v>0</v>
      </c>
      <c r="N306" s="63"/>
      <c r="O306" s="63"/>
      <c r="P306" s="63"/>
      <c r="Q306" s="63"/>
      <c r="R306" s="63"/>
      <c r="S306" s="63"/>
      <c r="T306" s="63"/>
      <c r="U306" s="63"/>
      <c r="V306" s="63"/>
      <c r="W306" s="63"/>
      <c r="X306" s="63"/>
      <c r="Y306" s="63"/>
      <c r="Z306" s="63"/>
      <c r="AA306" s="63"/>
      <c r="AB306" s="63"/>
      <c r="AC306" s="63"/>
      <c r="AD306" s="63"/>
      <c r="AE306" s="63"/>
    </row>
    <row r="307" spans="1:31" ht="15.75" x14ac:dyDescent="0.25">
      <c r="A307" s="70" t="str">
        <f t="shared" si="2"/>
        <v/>
      </c>
      <c r="B307" s="63">
        <f>Front!B7</f>
        <v>0</v>
      </c>
      <c r="C307" s="63">
        <f>Front!C7</f>
        <v>0</v>
      </c>
      <c r="D307" s="63">
        <f>Front!D7</f>
        <v>0</v>
      </c>
      <c r="E307" s="63">
        <f>Front!E7</f>
        <v>0</v>
      </c>
      <c r="F307" s="63">
        <f>Front!F7</f>
        <v>0</v>
      </c>
      <c r="G307" s="63">
        <f>Front!G7</f>
        <v>0</v>
      </c>
      <c r="H307" s="63">
        <f>Front!H7</f>
        <v>0</v>
      </c>
      <c r="I307" s="63">
        <f>Front!I7</f>
        <v>0</v>
      </c>
      <c r="J307" s="63">
        <f>Front!J7</f>
        <v>0</v>
      </c>
      <c r="K307" s="63">
        <f>Front!K7</f>
        <v>0</v>
      </c>
      <c r="L307" s="63">
        <f>Front!L7</f>
        <v>0</v>
      </c>
      <c r="M307" s="63">
        <f>Front!M7</f>
        <v>0</v>
      </c>
      <c r="N307" s="63"/>
      <c r="O307" s="63"/>
      <c r="P307" s="63"/>
      <c r="Q307" s="63"/>
      <c r="R307" s="63"/>
      <c r="S307" s="63"/>
      <c r="T307" s="63"/>
      <c r="U307" s="63"/>
      <c r="V307" s="63"/>
      <c r="W307" s="63"/>
      <c r="X307" s="63"/>
      <c r="Y307" s="63"/>
      <c r="Z307" s="63"/>
      <c r="AA307" s="63"/>
      <c r="AB307" s="63"/>
      <c r="AC307" s="63"/>
      <c r="AD307" s="63"/>
      <c r="AE307" s="63"/>
    </row>
    <row r="308" spans="1:31" ht="15.75" x14ac:dyDescent="0.25">
      <c r="A308" s="70" t="str">
        <f t="shared" si="2"/>
        <v/>
      </c>
      <c r="B308" s="63">
        <f>Front!B8</f>
        <v>0</v>
      </c>
      <c r="C308" s="63">
        <f>Front!C8</f>
        <v>0</v>
      </c>
      <c r="D308" s="63">
        <f>Front!D8</f>
        <v>0</v>
      </c>
      <c r="E308" s="63">
        <f>Front!E8</f>
        <v>0</v>
      </c>
      <c r="F308" s="63">
        <f>Front!F8</f>
        <v>0</v>
      </c>
      <c r="G308" s="63">
        <f>Front!G8</f>
        <v>0</v>
      </c>
      <c r="H308" s="63">
        <f>Front!H8</f>
        <v>0</v>
      </c>
      <c r="I308" s="63">
        <f>Front!I8</f>
        <v>0</v>
      </c>
      <c r="J308" s="63">
        <f>Front!J8</f>
        <v>0</v>
      </c>
      <c r="K308" s="63">
        <f>Front!K8</f>
        <v>0</v>
      </c>
      <c r="L308" s="63">
        <f>Front!L8</f>
        <v>0</v>
      </c>
      <c r="M308" s="63">
        <f>Front!M8</f>
        <v>0</v>
      </c>
      <c r="N308" s="63"/>
      <c r="O308" s="63"/>
      <c r="P308" s="63"/>
      <c r="Q308" s="63"/>
      <c r="R308" s="63"/>
      <c r="S308" s="63"/>
      <c r="T308" s="63"/>
      <c r="U308" s="63"/>
      <c r="V308" s="63"/>
      <c r="W308" s="63"/>
      <c r="X308" s="63"/>
      <c r="Y308" s="63"/>
      <c r="Z308" s="63"/>
      <c r="AA308" s="63"/>
      <c r="AB308" s="63"/>
      <c r="AC308" s="63"/>
      <c r="AD308" s="63"/>
      <c r="AE308" s="63"/>
    </row>
    <row r="309" spans="1:31" ht="15.75" x14ac:dyDescent="0.25">
      <c r="A309" s="70" t="str">
        <f t="shared" si="2"/>
        <v/>
      </c>
      <c r="B309" s="63">
        <f>Front!B9</f>
        <v>0</v>
      </c>
      <c r="C309" s="63">
        <f>Front!C9</f>
        <v>0</v>
      </c>
      <c r="D309" s="63">
        <f>Front!D9</f>
        <v>0</v>
      </c>
      <c r="E309" s="63">
        <f>Front!E9</f>
        <v>0</v>
      </c>
      <c r="F309" s="63">
        <f>Front!F9</f>
        <v>0</v>
      </c>
      <c r="G309" s="63">
        <f>Front!G9</f>
        <v>0</v>
      </c>
      <c r="H309" s="63">
        <f>Front!H9</f>
        <v>0</v>
      </c>
      <c r="I309" s="63">
        <f>Front!I9</f>
        <v>0</v>
      </c>
      <c r="J309" s="63">
        <f>Front!J9</f>
        <v>0</v>
      </c>
      <c r="K309" s="63">
        <f>Front!K9</f>
        <v>0</v>
      </c>
      <c r="L309" s="63">
        <f>Front!L9</f>
        <v>0</v>
      </c>
      <c r="M309" s="63">
        <f>Front!M9</f>
        <v>0</v>
      </c>
      <c r="N309" s="63"/>
      <c r="O309" s="63"/>
      <c r="P309" s="63"/>
      <c r="Q309" s="63"/>
      <c r="R309" s="63"/>
      <c r="S309" s="63"/>
      <c r="T309" s="63"/>
      <c r="U309" s="63"/>
      <c r="V309" s="63"/>
      <c r="W309" s="63"/>
      <c r="X309" s="63"/>
      <c r="Y309" s="63"/>
      <c r="Z309" s="63"/>
      <c r="AA309" s="63"/>
      <c r="AB309" s="63"/>
      <c r="AC309" s="63"/>
      <c r="AD309" s="63"/>
      <c r="AE309" s="63"/>
    </row>
    <row r="310" spans="1:31" ht="15.75" x14ac:dyDescent="0.25">
      <c r="A310" s="70" t="str">
        <f t="shared" si="2"/>
        <v/>
      </c>
      <c r="B310" s="63">
        <f>Front!B10</f>
        <v>0</v>
      </c>
      <c r="C310" s="63">
        <f>Front!C10</f>
        <v>0</v>
      </c>
      <c r="D310" s="63">
        <f>Front!D10</f>
        <v>0</v>
      </c>
      <c r="E310" s="63">
        <f>Front!E10</f>
        <v>0</v>
      </c>
      <c r="F310" s="63">
        <f>Front!F10</f>
        <v>0</v>
      </c>
      <c r="G310" s="63">
        <f>Front!G10</f>
        <v>0</v>
      </c>
      <c r="H310" s="63">
        <f>Front!H10</f>
        <v>0</v>
      </c>
      <c r="I310" s="63">
        <f>Front!I10</f>
        <v>0</v>
      </c>
      <c r="J310" s="63">
        <f>Front!J10</f>
        <v>0</v>
      </c>
      <c r="K310" s="63">
        <f>Front!K10</f>
        <v>0</v>
      </c>
      <c r="L310" s="63">
        <f>Front!L10</f>
        <v>0</v>
      </c>
      <c r="M310" s="63">
        <f>Front!M10</f>
        <v>0</v>
      </c>
      <c r="N310" s="63"/>
      <c r="O310" s="63"/>
      <c r="P310" s="63"/>
      <c r="Q310" s="63"/>
      <c r="R310" s="63"/>
      <c r="S310" s="63"/>
      <c r="T310" s="63"/>
      <c r="U310" s="63"/>
      <c r="V310" s="63"/>
      <c r="W310" s="63"/>
      <c r="X310" s="63"/>
      <c r="Y310" s="63"/>
      <c r="Z310" s="63"/>
      <c r="AA310" s="63"/>
      <c r="AB310" s="63"/>
      <c r="AC310" s="63"/>
      <c r="AD310" s="63"/>
      <c r="AE310" s="63"/>
    </row>
    <row r="311" spans="1:31" ht="15.75" x14ac:dyDescent="0.25">
      <c r="A311" s="70" t="str">
        <f t="shared" si="2"/>
        <v/>
      </c>
      <c r="B311" s="63">
        <f>Front!B11</f>
        <v>0</v>
      </c>
      <c r="C311" s="63">
        <f>Front!C11</f>
        <v>0</v>
      </c>
      <c r="D311" s="63">
        <f>Front!D11</f>
        <v>0</v>
      </c>
      <c r="E311" s="63">
        <f>Front!E11</f>
        <v>0</v>
      </c>
      <c r="F311" s="63">
        <f>Front!F11</f>
        <v>0</v>
      </c>
      <c r="G311" s="63">
        <f>Front!G11</f>
        <v>0</v>
      </c>
      <c r="H311" s="63">
        <f>Front!H11</f>
        <v>0</v>
      </c>
      <c r="I311" s="63">
        <f>Front!I11</f>
        <v>0</v>
      </c>
      <c r="J311" s="63">
        <f>Front!J11</f>
        <v>0</v>
      </c>
      <c r="K311" s="63">
        <f>Front!K11</f>
        <v>0</v>
      </c>
      <c r="L311" s="63">
        <f>Front!L11</f>
        <v>0</v>
      </c>
      <c r="M311" s="63">
        <f>Front!M11</f>
        <v>0</v>
      </c>
      <c r="N311" s="63"/>
      <c r="O311" s="63"/>
      <c r="P311" s="63"/>
      <c r="Q311" s="63"/>
      <c r="R311" s="63"/>
      <c r="S311" s="63"/>
      <c r="T311" s="63"/>
      <c r="U311" s="63"/>
      <c r="V311" s="63"/>
      <c r="W311" s="63"/>
      <c r="X311" s="63"/>
      <c r="Y311" s="63"/>
      <c r="Z311" s="63"/>
      <c r="AA311" s="63"/>
      <c r="AB311" s="63"/>
      <c r="AC311" s="63"/>
      <c r="AD311" s="63"/>
      <c r="AE311" s="63"/>
    </row>
    <row r="312" spans="1:31" ht="15.75" x14ac:dyDescent="0.25">
      <c r="A312" s="70" t="str">
        <f t="shared" si="2"/>
        <v/>
      </c>
      <c r="B312" s="63">
        <f>Front!B12</f>
        <v>0</v>
      </c>
      <c r="C312" s="63">
        <f>Front!C12</f>
        <v>0</v>
      </c>
      <c r="D312" s="63">
        <f>Front!D12</f>
        <v>0</v>
      </c>
      <c r="E312" s="63">
        <f>Front!E12</f>
        <v>0</v>
      </c>
      <c r="F312" s="63">
        <f>Front!F12</f>
        <v>0</v>
      </c>
      <c r="G312" s="63">
        <f>Front!G12</f>
        <v>0</v>
      </c>
      <c r="H312" s="63">
        <f>Front!H12</f>
        <v>0</v>
      </c>
      <c r="I312" s="63">
        <f>Front!I12</f>
        <v>0</v>
      </c>
      <c r="J312" s="63">
        <f>Front!J12</f>
        <v>0</v>
      </c>
      <c r="K312" s="63">
        <f>Front!K12</f>
        <v>0</v>
      </c>
      <c r="L312" s="63">
        <f>Front!L12</f>
        <v>0</v>
      </c>
      <c r="M312" s="63">
        <f>Front!M12</f>
        <v>0</v>
      </c>
      <c r="N312" s="63"/>
      <c r="O312" s="63"/>
      <c r="P312" s="63"/>
      <c r="Q312" s="63"/>
      <c r="R312" s="63"/>
      <c r="S312" s="63"/>
      <c r="T312" s="63"/>
      <c r="U312" s="63"/>
      <c r="V312" s="63"/>
      <c r="W312" s="63"/>
      <c r="X312" s="63"/>
      <c r="Y312" s="63"/>
      <c r="Z312" s="63"/>
      <c r="AA312" s="63"/>
      <c r="AB312" s="63"/>
      <c r="AC312" s="63"/>
      <c r="AD312" s="63"/>
      <c r="AE312" s="63"/>
    </row>
    <row r="313" spans="1:31" ht="15.75" x14ac:dyDescent="0.25">
      <c r="A313" s="70" t="str">
        <f t="shared" si="2"/>
        <v/>
      </c>
      <c r="B313" s="63">
        <f>Front!B13</f>
        <v>0</v>
      </c>
      <c r="C313" s="63">
        <f>Front!C13</f>
        <v>0</v>
      </c>
      <c r="D313" s="63">
        <f>Front!D13</f>
        <v>0</v>
      </c>
      <c r="E313" s="63">
        <f>Front!E13</f>
        <v>0</v>
      </c>
      <c r="F313" s="63">
        <f>Front!F13</f>
        <v>0</v>
      </c>
      <c r="G313" s="63">
        <f>Front!G13</f>
        <v>0</v>
      </c>
      <c r="H313" s="63">
        <f>Front!H13</f>
        <v>0</v>
      </c>
      <c r="I313" s="63">
        <f>Front!I13</f>
        <v>0</v>
      </c>
      <c r="J313" s="63">
        <f>Front!J13</f>
        <v>0</v>
      </c>
      <c r="K313" s="63">
        <f>Front!K13</f>
        <v>0</v>
      </c>
      <c r="L313" s="63">
        <f>Front!L13</f>
        <v>0</v>
      </c>
      <c r="M313" s="63">
        <f>Front!M13</f>
        <v>0</v>
      </c>
      <c r="N313" s="63"/>
      <c r="O313" s="63"/>
      <c r="P313" s="63"/>
      <c r="Q313" s="63"/>
      <c r="R313" s="63"/>
      <c r="S313" s="63"/>
      <c r="T313" s="63"/>
      <c r="U313" s="63"/>
      <c r="V313" s="63"/>
      <c r="W313" s="63"/>
      <c r="X313" s="63"/>
      <c r="Y313" s="63"/>
      <c r="Z313" s="63"/>
      <c r="AA313" s="63"/>
      <c r="AB313" s="63"/>
      <c r="AC313" s="63"/>
      <c r="AD313" s="63"/>
      <c r="AE313" s="63"/>
    </row>
    <row r="314" spans="1:31" ht="15.75" x14ac:dyDescent="0.25">
      <c r="A314" s="70" t="str">
        <f t="shared" si="2"/>
        <v/>
      </c>
      <c r="B314" s="63">
        <f>Front!B14</f>
        <v>0</v>
      </c>
      <c r="C314" s="63">
        <f>Front!C14</f>
        <v>0</v>
      </c>
      <c r="D314" s="63">
        <f>Front!D14</f>
        <v>0</v>
      </c>
      <c r="E314" s="63">
        <f>Front!E14</f>
        <v>0</v>
      </c>
      <c r="F314" s="63">
        <f>Front!F14</f>
        <v>0</v>
      </c>
      <c r="G314" s="63">
        <f>Front!G14</f>
        <v>0</v>
      </c>
      <c r="H314" s="63">
        <f>Front!H14</f>
        <v>0</v>
      </c>
      <c r="I314" s="63">
        <f>Front!I14</f>
        <v>0</v>
      </c>
      <c r="J314" s="63">
        <f>Front!J14</f>
        <v>0</v>
      </c>
      <c r="K314" s="63">
        <f>Front!K14</f>
        <v>0</v>
      </c>
      <c r="L314" s="63">
        <f>Front!L14</f>
        <v>0</v>
      </c>
      <c r="M314" s="63">
        <f>Front!M14</f>
        <v>0</v>
      </c>
      <c r="N314" s="63"/>
      <c r="O314" s="63"/>
      <c r="P314" s="63"/>
      <c r="Q314" s="63"/>
      <c r="R314" s="63"/>
      <c r="S314" s="63"/>
      <c r="T314" s="63"/>
      <c r="U314" s="63"/>
      <c r="V314" s="63"/>
      <c r="W314" s="63"/>
      <c r="X314" s="63"/>
      <c r="Y314" s="63"/>
      <c r="Z314" s="63"/>
      <c r="AA314" s="63"/>
      <c r="AB314" s="63"/>
      <c r="AC314" s="63"/>
      <c r="AD314" s="63"/>
      <c r="AE314" s="63"/>
    </row>
    <row r="315" spans="1:31" ht="15.75" x14ac:dyDescent="0.25">
      <c r="A315" s="70" t="str">
        <f t="shared" si="2"/>
        <v/>
      </c>
      <c r="B315" s="63">
        <f>Front!B15</f>
        <v>0</v>
      </c>
      <c r="C315" s="63">
        <f>Front!C15</f>
        <v>0</v>
      </c>
      <c r="D315" s="63">
        <f>Front!D15</f>
        <v>0</v>
      </c>
      <c r="E315" s="63">
        <f>Front!E15</f>
        <v>0</v>
      </c>
      <c r="F315" s="63">
        <f>Front!F15</f>
        <v>0</v>
      </c>
      <c r="G315" s="63">
        <f>Front!G15</f>
        <v>0</v>
      </c>
      <c r="H315" s="63">
        <f>Front!H15</f>
        <v>0</v>
      </c>
      <c r="I315" s="63">
        <f>Front!I15</f>
        <v>0</v>
      </c>
      <c r="J315" s="63">
        <f>Front!J15</f>
        <v>0</v>
      </c>
      <c r="K315" s="63">
        <f>Front!K15</f>
        <v>0</v>
      </c>
      <c r="L315" s="63">
        <f>Front!L15</f>
        <v>0</v>
      </c>
      <c r="M315" s="63">
        <f>Front!M15</f>
        <v>0</v>
      </c>
      <c r="N315" s="63"/>
      <c r="O315" s="63"/>
      <c r="P315" s="63"/>
      <c r="Q315" s="63"/>
      <c r="R315" s="63"/>
      <c r="S315" s="63"/>
      <c r="T315" s="63"/>
      <c r="U315" s="63"/>
      <c r="V315" s="63"/>
      <c r="W315" s="63"/>
      <c r="X315" s="63"/>
      <c r="Y315" s="63"/>
      <c r="Z315" s="63"/>
      <c r="AA315" s="63"/>
      <c r="AB315" s="63"/>
      <c r="AC315" s="63"/>
      <c r="AD315" s="63"/>
      <c r="AE315" s="63"/>
    </row>
    <row r="316" spans="1:31" ht="15.75" x14ac:dyDescent="0.25">
      <c r="A316" s="70" t="str">
        <f t="shared" si="2"/>
        <v/>
      </c>
      <c r="B316" s="63">
        <f>Front!B16</f>
        <v>0</v>
      </c>
      <c r="C316" s="63">
        <f>Front!C16</f>
        <v>0</v>
      </c>
      <c r="D316" s="63">
        <f>Front!D16</f>
        <v>0</v>
      </c>
      <c r="E316" s="63">
        <f>Front!E16</f>
        <v>0</v>
      </c>
      <c r="F316" s="63">
        <f>Front!F16</f>
        <v>0</v>
      </c>
      <c r="G316" s="63">
        <f>Front!G16</f>
        <v>0</v>
      </c>
      <c r="H316" s="63">
        <f>Front!H16</f>
        <v>0</v>
      </c>
      <c r="I316" s="63">
        <f>Front!I16</f>
        <v>0</v>
      </c>
      <c r="J316" s="63">
        <f>Front!J16</f>
        <v>0</v>
      </c>
      <c r="K316" s="63">
        <f>Front!K16</f>
        <v>0</v>
      </c>
      <c r="L316" s="63">
        <f>Front!L16</f>
        <v>0</v>
      </c>
      <c r="M316" s="63">
        <f>Front!M16</f>
        <v>0</v>
      </c>
      <c r="N316" s="63"/>
      <c r="O316" s="63"/>
      <c r="P316" s="63"/>
      <c r="Q316" s="63"/>
      <c r="R316" s="63"/>
      <c r="S316" s="63"/>
      <c r="T316" s="63"/>
      <c r="U316" s="63"/>
      <c r="V316" s="63"/>
      <c r="W316" s="63"/>
      <c r="X316" s="63"/>
      <c r="Y316" s="63"/>
      <c r="Z316" s="63"/>
      <c r="AA316" s="63"/>
      <c r="AB316" s="63"/>
      <c r="AC316" s="63"/>
      <c r="AD316" s="63"/>
      <c r="AE316" s="63"/>
    </row>
    <row r="317" spans="1:31" ht="15.75" x14ac:dyDescent="0.25">
      <c r="A317" s="70" t="str">
        <f t="shared" si="2"/>
        <v/>
      </c>
      <c r="B317" s="63">
        <f>Front!B17</f>
        <v>0</v>
      </c>
      <c r="C317" s="63">
        <f>Front!C17</f>
        <v>0</v>
      </c>
      <c r="D317" s="63">
        <f>Front!D17</f>
        <v>0</v>
      </c>
      <c r="E317" s="63">
        <f>Front!E17</f>
        <v>0</v>
      </c>
      <c r="F317" s="63">
        <f>Front!F17</f>
        <v>0</v>
      </c>
      <c r="G317" s="63">
        <f>Front!G17</f>
        <v>0</v>
      </c>
      <c r="H317" s="63">
        <f>Front!H17</f>
        <v>0</v>
      </c>
      <c r="I317" s="63">
        <f>Front!I17</f>
        <v>0</v>
      </c>
      <c r="J317" s="63">
        <f>Front!J17</f>
        <v>0</v>
      </c>
      <c r="K317" s="63">
        <f>Front!K17</f>
        <v>0</v>
      </c>
      <c r="L317" s="63">
        <f>Front!L17</f>
        <v>0</v>
      </c>
      <c r="M317" s="63">
        <f>Front!M17</f>
        <v>0</v>
      </c>
      <c r="N317" s="63"/>
      <c r="O317" s="63"/>
      <c r="P317" s="63"/>
      <c r="Q317" s="63"/>
      <c r="R317" s="63"/>
      <c r="S317" s="63"/>
      <c r="T317" s="63"/>
      <c r="U317" s="63"/>
      <c r="V317" s="63"/>
      <c r="W317" s="63"/>
      <c r="X317" s="63"/>
      <c r="Y317" s="63"/>
      <c r="Z317" s="63"/>
      <c r="AA317" s="63"/>
      <c r="AB317" s="63"/>
      <c r="AC317" s="63"/>
      <c r="AD317" s="63"/>
      <c r="AE317" s="63"/>
    </row>
    <row r="318" spans="1:31" ht="15.75" x14ac:dyDescent="0.25">
      <c r="A318" s="63"/>
      <c r="B318" s="63"/>
      <c r="C318" s="63"/>
      <c r="D318" s="63"/>
      <c r="E318" s="63"/>
      <c r="F318" s="63"/>
      <c r="G318" s="63"/>
      <c r="H318" s="63"/>
      <c r="I318" s="63"/>
      <c r="J318" s="63"/>
      <c r="K318" s="63"/>
      <c r="L318" s="63"/>
      <c r="M318" s="63"/>
      <c r="N318" s="63"/>
      <c r="O318" s="63"/>
      <c r="P318" s="63"/>
      <c r="Q318" s="63"/>
      <c r="R318" s="63"/>
      <c r="S318" s="63"/>
      <c r="T318" s="63"/>
      <c r="U318" s="63"/>
      <c r="V318" s="63"/>
      <c r="W318" s="63"/>
      <c r="X318" s="63"/>
      <c r="Y318" s="63"/>
      <c r="Z318" s="63"/>
      <c r="AA318" s="63"/>
      <c r="AB318" s="63"/>
      <c r="AC318" s="63"/>
      <c r="AD318" s="63"/>
      <c r="AE318" s="63"/>
    </row>
    <row r="320" spans="1:31" x14ac:dyDescent="0.25">
      <c r="A320" t="s">
        <v>1039</v>
      </c>
    </row>
    <row r="321" spans="1:1" x14ac:dyDescent="0.25">
      <c r="A321" t="str">
        <f t="shared" ref="A321:A352" si="3">A320</f>
        <v>F</v>
      </c>
    </row>
    <row r="322" spans="1:1" x14ac:dyDescent="0.25">
      <c r="A322" t="str">
        <f t="shared" si="3"/>
        <v>F</v>
      </c>
    </row>
    <row r="323" spans="1:1" x14ac:dyDescent="0.25">
      <c r="A323" t="str">
        <f t="shared" si="3"/>
        <v>F</v>
      </c>
    </row>
    <row r="324" spans="1:1" x14ac:dyDescent="0.25">
      <c r="A324" t="str">
        <f t="shared" si="3"/>
        <v>F</v>
      </c>
    </row>
    <row r="325" spans="1:1" x14ac:dyDescent="0.25">
      <c r="A325" t="str">
        <f t="shared" si="3"/>
        <v>F</v>
      </c>
    </row>
    <row r="326" spans="1:1" x14ac:dyDescent="0.25">
      <c r="A326" t="str">
        <f t="shared" si="3"/>
        <v>F</v>
      </c>
    </row>
    <row r="327" spans="1:1" x14ac:dyDescent="0.25">
      <c r="A327" t="str">
        <f t="shared" si="3"/>
        <v>F</v>
      </c>
    </row>
    <row r="328" spans="1:1" x14ac:dyDescent="0.25">
      <c r="A328" t="str">
        <f t="shared" si="3"/>
        <v>F</v>
      </c>
    </row>
    <row r="329" spans="1:1" x14ac:dyDescent="0.25">
      <c r="A329" t="str">
        <f t="shared" si="3"/>
        <v>F</v>
      </c>
    </row>
    <row r="330" spans="1:1" x14ac:dyDescent="0.25">
      <c r="A330" t="str">
        <f t="shared" si="3"/>
        <v>F</v>
      </c>
    </row>
    <row r="331" spans="1:1" x14ac:dyDescent="0.25">
      <c r="A331" t="str">
        <f t="shared" si="3"/>
        <v>F</v>
      </c>
    </row>
    <row r="332" spans="1:1" x14ac:dyDescent="0.25">
      <c r="A332" t="str">
        <f t="shared" si="3"/>
        <v>F</v>
      </c>
    </row>
    <row r="333" spans="1:1" x14ac:dyDescent="0.25">
      <c r="A333" t="str">
        <f t="shared" si="3"/>
        <v>F</v>
      </c>
    </row>
    <row r="334" spans="1:1" x14ac:dyDescent="0.25">
      <c r="A334" t="str">
        <f t="shared" si="3"/>
        <v>F</v>
      </c>
    </row>
    <row r="335" spans="1:1" x14ac:dyDescent="0.25">
      <c r="A335" t="str">
        <f t="shared" si="3"/>
        <v>F</v>
      </c>
    </row>
    <row r="336" spans="1:1" x14ac:dyDescent="0.25">
      <c r="A336" t="str">
        <f t="shared" si="3"/>
        <v>F</v>
      </c>
    </row>
    <row r="337" spans="1:1" x14ac:dyDescent="0.25">
      <c r="A337" t="str">
        <f t="shared" si="3"/>
        <v>F</v>
      </c>
    </row>
    <row r="338" spans="1:1" x14ac:dyDescent="0.25">
      <c r="A338" t="str">
        <f t="shared" si="3"/>
        <v>F</v>
      </c>
    </row>
    <row r="339" spans="1:1" x14ac:dyDescent="0.25">
      <c r="A339" t="str">
        <f t="shared" si="3"/>
        <v>F</v>
      </c>
    </row>
    <row r="340" spans="1:1" x14ac:dyDescent="0.25">
      <c r="A340" t="str">
        <f t="shared" si="3"/>
        <v>F</v>
      </c>
    </row>
    <row r="341" spans="1:1" x14ac:dyDescent="0.25">
      <c r="A341" t="str">
        <f t="shared" si="3"/>
        <v>F</v>
      </c>
    </row>
    <row r="342" spans="1:1" x14ac:dyDescent="0.25">
      <c r="A342" t="str">
        <f t="shared" si="3"/>
        <v>F</v>
      </c>
    </row>
    <row r="343" spans="1:1" x14ac:dyDescent="0.25">
      <c r="A343" t="str">
        <f t="shared" si="3"/>
        <v>F</v>
      </c>
    </row>
    <row r="344" spans="1:1" x14ac:dyDescent="0.25">
      <c r="A344" t="str">
        <f t="shared" si="3"/>
        <v>F</v>
      </c>
    </row>
    <row r="345" spans="1:1" x14ac:dyDescent="0.25">
      <c r="A345" t="str">
        <f t="shared" si="3"/>
        <v>F</v>
      </c>
    </row>
    <row r="346" spans="1:1" x14ac:dyDescent="0.25">
      <c r="A346" t="str">
        <f t="shared" si="3"/>
        <v>F</v>
      </c>
    </row>
    <row r="347" spans="1:1" x14ac:dyDescent="0.25">
      <c r="A347" t="str">
        <f t="shared" si="3"/>
        <v>F</v>
      </c>
    </row>
    <row r="348" spans="1:1" x14ac:dyDescent="0.25">
      <c r="A348" t="str">
        <f t="shared" si="3"/>
        <v>F</v>
      </c>
    </row>
    <row r="349" spans="1:1" x14ac:dyDescent="0.25">
      <c r="A349" t="str">
        <f t="shared" si="3"/>
        <v>F</v>
      </c>
    </row>
    <row r="350" spans="1:1" x14ac:dyDescent="0.25">
      <c r="A350" t="str">
        <f t="shared" si="3"/>
        <v>F</v>
      </c>
    </row>
    <row r="351" spans="1:1" x14ac:dyDescent="0.25">
      <c r="A351" t="str">
        <f t="shared" si="3"/>
        <v>F</v>
      </c>
    </row>
    <row r="352" spans="1:1" x14ac:dyDescent="0.25">
      <c r="A352" t="str">
        <f t="shared" si="3"/>
        <v>F</v>
      </c>
    </row>
    <row r="353" spans="1:1" x14ac:dyDescent="0.25">
      <c r="A353" t="str">
        <f t="shared" ref="A353:A384" si="4">A352</f>
        <v>F</v>
      </c>
    </row>
    <row r="354" spans="1:1" x14ac:dyDescent="0.25">
      <c r="A354" t="str">
        <f t="shared" si="4"/>
        <v>F</v>
      </c>
    </row>
    <row r="355" spans="1:1" x14ac:dyDescent="0.25">
      <c r="A355" t="str">
        <f t="shared" si="4"/>
        <v>F</v>
      </c>
    </row>
    <row r="356" spans="1:1" x14ac:dyDescent="0.25">
      <c r="A356" t="str">
        <f t="shared" si="4"/>
        <v>F</v>
      </c>
    </row>
    <row r="357" spans="1:1" x14ac:dyDescent="0.25">
      <c r="A357" t="str">
        <f t="shared" si="4"/>
        <v>F</v>
      </c>
    </row>
    <row r="358" spans="1:1" x14ac:dyDescent="0.25">
      <c r="A358" t="str">
        <f t="shared" si="4"/>
        <v>F</v>
      </c>
    </row>
    <row r="359" spans="1:1" x14ac:dyDescent="0.25">
      <c r="A359" t="str">
        <f t="shared" si="4"/>
        <v>F</v>
      </c>
    </row>
    <row r="360" spans="1:1" x14ac:dyDescent="0.25">
      <c r="A360" t="str">
        <f t="shared" si="4"/>
        <v>F</v>
      </c>
    </row>
    <row r="361" spans="1:1" x14ac:dyDescent="0.25">
      <c r="A361" t="str">
        <f t="shared" si="4"/>
        <v>F</v>
      </c>
    </row>
    <row r="362" spans="1:1" x14ac:dyDescent="0.25">
      <c r="A362" t="str">
        <f t="shared" si="4"/>
        <v>F</v>
      </c>
    </row>
    <row r="363" spans="1:1" x14ac:dyDescent="0.25">
      <c r="A363" t="str">
        <f t="shared" si="4"/>
        <v>F</v>
      </c>
    </row>
    <row r="364" spans="1:1" x14ac:dyDescent="0.25">
      <c r="A364" t="str">
        <f t="shared" si="4"/>
        <v>F</v>
      </c>
    </row>
    <row r="365" spans="1:1" x14ac:dyDescent="0.25">
      <c r="A365" t="str">
        <f t="shared" si="4"/>
        <v>F</v>
      </c>
    </row>
    <row r="366" spans="1:1" x14ac:dyDescent="0.25">
      <c r="A366" t="str">
        <f t="shared" si="4"/>
        <v>F</v>
      </c>
    </row>
    <row r="367" spans="1:1" x14ac:dyDescent="0.25">
      <c r="A367" t="str">
        <f t="shared" si="4"/>
        <v>F</v>
      </c>
    </row>
    <row r="368" spans="1:1" x14ac:dyDescent="0.25">
      <c r="A368" t="str">
        <f t="shared" si="4"/>
        <v>F</v>
      </c>
    </row>
    <row r="369" spans="1:1" x14ac:dyDescent="0.25">
      <c r="A369" t="str">
        <f t="shared" si="4"/>
        <v>F</v>
      </c>
    </row>
    <row r="370" spans="1:1" x14ac:dyDescent="0.25">
      <c r="A370" t="str">
        <f t="shared" si="4"/>
        <v>F</v>
      </c>
    </row>
    <row r="371" spans="1:1" x14ac:dyDescent="0.25">
      <c r="A371" t="str">
        <f t="shared" si="4"/>
        <v>F</v>
      </c>
    </row>
    <row r="372" spans="1:1" x14ac:dyDescent="0.25">
      <c r="A372" t="str">
        <f t="shared" si="4"/>
        <v>F</v>
      </c>
    </row>
    <row r="373" spans="1:1" x14ac:dyDescent="0.25">
      <c r="A373" t="str">
        <f t="shared" si="4"/>
        <v>F</v>
      </c>
    </row>
    <row r="374" spans="1:1" x14ac:dyDescent="0.25">
      <c r="A374" t="str">
        <f t="shared" si="4"/>
        <v>F</v>
      </c>
    </row>
    <row r="375" spans="1:1" x14ac:dyDescent="0.25">
      <c r="A375" t="str">
        <f t="shared" si="4"/>
        <v>F</v>
      </c>
    </row>
    <row r="376" spans="1:1" x14ac:dyDescent="0.25">
      <c r="A376" t="str">
        <f t="shared" si="4"/>
        <v>F</v>
      </c>
    </row>
    <row r="377" spans="1:1" x14ac:dyDescent="0.25">
      <c r="A377" t="str">
        <f t="shared" si="4"/>
        <v>F</v>
      </c>
    </row>
    <row r="378" spans="1:1" x14ac:dyDescent="0.25">
      <c r="A378" t="str">
        <f t="shared" si="4"/>
        <v>F</v>
      </c>
    </row>
    <row r="379" spans="1:1" x14ac:dyDescent="0.25">
      <c r="A379" t="str">
        <f t="shared" si="4"/>
        <v>F</v>
      </c>
    </row>
    <row r="380" spans="1:1" x14ac:dyDescent="0.25">
      <c r="A380" t="str">
        <f t="shared" si="4"/>
        <v>F</v>
      </c>
    </row>
    <row r="381" spans="1:1" x14ac:dyDescent="0.25">
      <c r="A381" t="str">
        <f t="shared" si="4"/>
        <v>F</v>
      </c>
    </row>
    <row r="382" spans="1:1" x14ac:dyDescent="0.25">
      <c r="A382" t="str">
        <f t="shared" si="4"/>
        <v>F</v>
      </c>
    </row>
    <row r="383" spans="1:1" x14ac:dyDescent="0.25">
      <c r="A383" t="str">
        <f t="shared" si="4"/>
        <v>F</v>
      </c>
    </row>
    <row r="384" spans="1:1" x14ac:dyDescent="0.25">
      <c r="A384" t="str">
        <f t="shared" si="4"/>
        <v>F</v>
      </c>
    </row>
    <row r="385" spans="1:1" x14ac:dyDescent="0.25">
      <c r="A385" t="str">
        <f t="shared" ref="A385:A416" si="5">A384</f>
        <v>F</v>
      </c>
    </row>
    <row r="386" spans="1:1" x14ac:dyDescent="0.25">
      <c r="A386" t="str">
        <f t="shared" si="5"/>
        <v>F</v>
      </c>
    </row>
    <row r="387" spans="1:1" x14ac:dyDescent="0.25">
      <c r="A387" t="str">
        <f t="shared" si="5"/>
        <v>F</v>
      </c>
    </row>
    <row r="388" spans="1:1" x14ac:dyDescent="0.25">
      <c r="A388" t="str">
        <f t="shared" si="5"/>
        <v>F</v>
      </c>
    </row>
    <row r="389" spans="1:1" x14ac:dyDescent="0.25">
      <c r="A389" t="str">
        <f t="shared" si="5"/>
        <v>F</v>
      </c>
    </row>
    <row r="390" spans="1:1" x14ac:dyDescent="0.25">
      <c r="A390" t="str">
        <f t="shared" si="5"/>
        <v>F</v>
      </c>
    </row>
    <row r="391" spans="1:1" x14ac:dyDescent="0.25">
      <c r="A391" t="str">
        <f t="shared" si="5"/>
        <v>F</v>
      </c>
    </row>
    <row r="392" spans="1:1" x14ac:dyDescent="0.25">
      <c r="A392" t="str">
        <f t="shared" si="5"/>
        <v>F</v>
      </c>
    </row>
    <row r="393" spans="1:1" x14ac:dyDescent="0.25">
      <c r="A393" t="str">
        <f t="shared" si="5"/>
        <v>F</v>
      </c>
    </row>
    <row r="394" spans="1:1" x14ac:dyDescent="0.25">
      <c r="A394" t="str">
        <f t="shared" si="5"/>
        <v>F</v>
      </c>
    </row>
    <row r="395" spans="1:1" x14ac:dyDescent="0.25">
      <c r="A395" t="str">
        <f t="shared" si="5"/>
        <v>F</v>
      </c>
    </row>
    <row r="396" spans="1:1" x14ac:dyDescent="0.25">
      <c r="A396" t="str">
        <f t="shared" si="5"/>
        <v>F</v>
      </c>
    </row>
    <row r="397" spans="1:1" x14ac:dyDescent="0.25">
      <c r="A397" t="str">
        <f t="shared" si="5"/>
        <v>F</v>
      </c>
    </row>
    <row r="398" spans="1:1" x14ac:dyDescent="0.25">
      <c r="A398" t="str">
        <f t="shared" si="5"/>
        <v>F</v>
      </c>
    </row>
    <row r="399" spans="1:1" x14ac:dyDescent="0.25">
      <c r="A399" t="str">
        <f t="shared" si="5"/>
        <v>F</v>
      </c>
    </row>
    <row r="400" spans="1:1" x14ac:dyDescent="0.25">
      <c r="A400" t="str">
        <f t="shared" si="5"/>
        <v>F</v>
      </c>
    </row>
    <row r="401" spans="1:1" x14ac:dyDescent="0.25">
      <c r="A401" t="str">
        <f t="shared" si="5"/>
        <v>F</v>
      </c>
    </row>
    <row r="402" spans="1:1" x14ac:dyDescent="0.25">
      <c r="A402" t="str">
        <f t="shared" si="5"/>
        <v>F</v>
      </c>
    </row>
    <row r="403" spans="1:1" x14ac:dyDescent="0.25">
      <c r="A403" t="str">
        <f t="shared" si="5"/>
        <v>F</v>
      </c>
    </row>
    <row r="404" spans="1:1" x14ac:dyDescent="0.25">
      <c r="A404" t="str">
        <f t="shared" si="5"/>
        <v>F</v>
      </c>
    </row>
    <row r="405" spans="1:1" x14ac:dyDescent="0.25">
      <c r="A405" t="str">
        <f t="shared" si="5"/>
        <v>F</v>
      </c>
    </row>
    <row r="406" spans="1:1" x14ac:dyDescent="0.25">
      <c r="A406" t="str">
        <f t="shared" si="5"/>
        <v>F</v>
      </c>
    </row>
    <row r="407" spans="1:1" x14ac:dyDescent="0.25">
      <c r="A407" t="str">
        <f t="shared" si="5"/>
        <v>F</v>
      </c>
    </row>
    <row r="408" spans="1:1" x14ac:dyDescent="0.25">
      <c r="A408" t="str">
        <f t="shared" si="5"/>
        <v>F</v>
      </c>
    </row>
    <row r="409" spans="1:1" x14ac:dyDescent="0.25">
      <c r="A409" t="str">
        <f t="shared" si="5"/>
        <v>F</v>
      </c>
    </row>
    <row r="410" spans="1:1" x14ac:dyDescent="0.25">
      <c r="A410" t="str">
        <f t="shared" si="5"/>
        <v>F</v>
      </c>
    </row>
    <row r="411" spans="1:1" x14ac:dyDescent="0.25">
      <c r="A411" t="str">
        <f t="shared" si="5"/>
        <v>F</v>
      </c>
    </row>
    <row r="412" spans="1:1" x14ac:dyDescent="0.25">
      <c r="A412" t="str">
        <f t="shared" si="5"/>
        <v>F</v>
      </c>
    </row>
    <row r="413" spans="1:1" x14ac:dyDescent="0.25">
      <c r="A413" t="str">
        <f t="shared" si="5"/>
        <v>F</v>
      </c>
    </row>
    <row r="414" spans="1:1" x14ac:dyDescent="0.25">
      <c r="A414" t="str">
        <f t="shared" si="5"/>
        <v>F</v>
      </c>
    </row>
    <row r="415" spans="1:1" x14ac:dyDescent="0.25">
      <c r="A415" t="str">
        <f t="shared" si="5"/>
        <v>F</v>
      </c>
    </row>
    <row r="416" spans="1:1" x14ac:dyDescent="0.25">
      <c r="A416" t="str">
        <f t="shared" si="5"/>
        <v>F</v>
      </c>
    </row>
    <row r="417" spans="1:1" x14ac:dyDescent="0.25">
      <c r="A417" t="str">
        <f t="shared" ref="A417:A452" si="6">A416</f>
        <v>F</v>
      </c>
    </row>
    <row r="418" spans="1:1" x14ac:dyDescent="0.25">
      <c r="A418" t="str">
        <f t="shared" si="6"/>
        <v>F</v>
      </c>
    </row>
    <row r="419" spans="1:1" x14ac:dyDescent="0.25">
      <c r="A419" t="str">
        <f t="shared" si="6"/>
        <v>F</v>
      </c>
    </row>
    <row r="420" spans="1:1" x14ac:dyDescent="0.25">
      <c r="A420" t="str">
        <f t="shared" si="6"/>
        <v>F</v>
      </c>
    </row>
    <row r="421" spans="1:1" x14ac:dyDescent="0.25">
      <c r="A421" t="str">
        <f t="shared" si="6"/>
        <v>F</v>
      </c>
    </row>
    <row r="422" spans="1:1" x14ac:dyDescent="0.25">
      <c r="A422" t="str">
        <f t="shared" si="6"/>
        <v>F</v>
      </c>
    </row>
    <row r="423" spans="1:1" x14ac:dyDescent="0.25">
      <c r="A423" t="str">
        <f t="shared" si="6"/>
        <v>F</v>
      </c>
    </row>
    <row r="424" spans="1:1" x14ac:dyDescent="0.25">
      <c r="A424" t="str">
        <f t="shared" si="6"/>
        <v>F</v>
      </c>
    </row>
    <row r="425" spans="1:1" x14ac:dyDescent="0.25">
      <c r="A425" t="str">
        <f t="shared" si="6"/>
        <v>F</v>
      </c>
    </row>
    <row r="426" spans="1:1" x14ac:dyDescent="0.25">
      <c r="A426" t="str">
        <f t="shared" si="6"/>
        <v>F</v>
      </c>
    </row>
    <row r="427" spans="1:1" x14ac:dyDescent="0.25">
      <c r="A427" t="str">
        <f t="shared" si="6"/>
        <v>F</v>
      </c>
    </row>
    <row r="428" spans="1:1" x14ac:dyDescent="0.25">
      <c r="A428" t="str">
        <f t="shared" si="6"/>
        <v>F</v>
      </c>
    </row>
    <row r="429" spans="1:1" x14ac:dyDescent="0.25">
      <c r="A429" t="str">
        <f t="shared" si="6"/>
        <v>F</v>
      </c>
    </row>
    <row r="430" spans="1:1" x14ac:dyDescent="0.25">
      <c r="A430" t="str">
        <f t="shared" si="6"/>
        <v>F</v>
      </c>
    </row>
    <row r="431" spans="1:1" x14ac:dyDescent="0.25">
      <c r="A431" t="str">
        <f t="shared" si="6"/>
        <v>F</v>
      </c>
    </row>
    <row r="432" spans="1:1" x14ac:dyDescent="0.25">
      <c r="A432" t="str">
        <f t="shared" si="6"/>
        <v>F</v>
      </c>
    </row>
    <row r="433" spans="1:1" x14ac:dyDescent="0.25">
      <c r="A433" t="str">
        <f t="shared" si="6"/>
        <v>F</v>
      </c>
    </row>
    <row r="434" spans="1:1" x14ac:dyDescent="0.25">
      <c r="A434" t="str">
        <f t="shared" si="6"/>
        <v>F</v>
      </c>
    </row>
    <row r="435" spans="1:1" x14ac:dyDescent="0.25">
      <c r="A435" t="str">
        <f t="shared" si="6"/>
        <v>F</v>
      </c>
    </row>
    <row r="436" spans="1:1" x14ac:dyDescent="0.25">
      <c r="A436" t="str">
        <f t="shared" si="6"/>
        <v>F</v>
      </c>
    </row>
    <row r="437" spans="1:1" x14ac:dyDescent="0.25">
      <c r="A437" t="str">
        <f t="shared" si="6"/>
        <v>F</v>
      </c>
    </row>
    <row r="438" spans="1:1" x14ac:dyDescent="0.25">
      <c r="A438" t="str">
        <f t="shared" si="6"/>
        <v>F</v>
      </c>
    </row>
    <row r="439" spans="1:1" x14ac:dyDescent="0.25">
      <c r="A439" t="str">
        <f t="shared" si="6"/>
        <v>F</v>
      </c>
    </row>
    <row r="440" spans="1:1" x14ac:dyDescent="0.25">
      <c r="A440" t="str">
        <f t="shared" si="6"/>
        <v>F</v>
      </c>
    </row>
    <row r="441" spans="1:1" x14ac:dyDescent="0.25">
      <c r="A441" t="str">
        <f t="shared" si="6"/>
        <v>F</v>
      </c>
    </row>
    <row r="442" spans="1:1" x14ac:dyDescent="0.25">
      <c r="A442" t="str">
        <f t="shared" si="6"/>
        <v>F</v>
      </c>
    </row>
    <row r="443" spans="1:1" x14ac:dyDescent="0.25">
      <c r="A443" t="str">
        <f t="shared" si="6"/>
        <v>F</v>
      </c>
    </row>
    <row r="444" spans="1:1" x14ac:dyDescent="0.25">
      <c r="A444" t="str">
        <f t="shared" si="6"/>
        <v>F</v>
      </c>
    </row>
    <row r="445" spans="1:1" x14ac:dyDescent="0.25">
      <c r="A445" t="str">
        <f t="shared" si="6"/>
        <v>F</v>
      </c>
    </row>
    <row r="446" spans="1:1" x14ac:dyDescent="0.25">
      <c r="A446" t="str">
        <f t="shared" si="6"/>
        <v>F</v>
      </c>
    </row>
    <row r="447" spans="1:1" x14ac:dyDescent="0.25">
      <c r="A447" t="str">
        <f t="shared" si="6"/>
        <v>F</v>
      </c>
    </row>
    <row r="448" spans="1:1" x14ac:dyDescent="0.25">
      <c r="A448" t="str">
        <f t="shared" si="6"/>
        <v>F</v>
      </c>
    </row>
    <row r="449" spans="1:1" x14ac:dyDescent="0.25">
      <c r="A449" t="str">
        <f t="shared" si="6"/>
        <v>F</v>
      </c>
    </row>
    <row r="450" spans="1:1" x14ac:dyDescent="0.25">
      <c r="A450" t="str">
        <f t="shared" si="6"/>
        <v>F</v>
      </c>
    </row>
    <row r="451" spans="1:1" x14ac:dyDescent="0.25">
      <c r="A451" t="str">
        <f t="shared" si="6"/>
        <v>F</v>
      </c>
    </row>
    <row r="452" spans="1:1" x14ac:dyDescent="0.25">
      <c r="A452" t="str">
        <f t="shared" si="6"/>
        <v>F</v>
      </c>
    </row>
  </sheetData>
  <sheetProtection password="DD16" sheet="1" objects="1" scenarios="1"/>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AF318"/>
  <sheetViews>
    <sheetView workbookViewId="0"/>
  </sheetViews>
  <sheetFormatPr defaultRowHeight="15" x14ac:dyDescent="0.25"/>
  <sheetData>
    <row r="1" spans="1:32" ht="15.75" x14ac:dyDescent="0.25">
      <c r="A1" s="62">
        <f>'R1'!A1</f>
        <v>0</v>
      </c>
      <c r="B1" s="75" t="s">
        <v>515</v>
      </c>
      <c r="C1" s="75"/>
      <c r="D1" s="74"/>
      <c r="E1" s="74"/>
      <c r="F1" s="74"/>
      <c r="G1" s="63"/>
      <c r="H1" s="63"/>
      <c r="I1" s="63"/>
      <c r="J1" s="63"/>
      <c r="K1" s="63"/>
      <c r="L1" s="63"/>
      <c r="M1" s="63"/>
      <c r="N1" s="63"/>
      <c r="O1" s="72" t="s">
        <v>509</v>
      </c>
      <c r="P1" s="72" t="s">
        <v>511</v>
      </c>
      <c r="Q1" s="72" t="s">
        <v>510</v>
      </c>
      <c r="R1" s="72" t="s">
        <v>513</v>
      </c>
      <c r="S1" s="72" t="s">
        <v>508</v>
      </c>
      <c r="T1" s="63"/>
      <c r="U1" s="63"/>
      <c r="V1" s="63"/>
      <c r="W1" s="63"/>
      <c r="X1" s="63"/>
      <c r="Y1" s="63"/>
      <c r="Z1" s="63"/>
      <c r="AA1" s="63"/>
      <c r="AB1" s="63"/>
      <c r="AC1" s="63"/>
      <c r="AD1" s="63"/>
      <c r="AE1" s="63"/>
      <c r="AF1" s="63"/>
    </row>
    <row r="2" spans="1:32" ht="15.75" x14ac:dyDescent="0.25">
      <c r="A2" s="75" t="s">
        <v>519</v>
      </c>
      <c r="B2" s="75"/>
      <c r="C2" s="74"/>
      <c r="D2" s="74"/>
      <c r="E2" s="74"/>
      <c r="F2" s="74"/>
      <c r="G2" s="74"/>
      <c r="H2" s="74"/>
      <c r="I2" s="74"/>
      <c r="J2" s="74"/>
      <c r="K2" s="74"/>
      <c r="L2" s="74"/>
      <c r="M2" s="74"/>
      <c r="N2" s="74"/>
      <c r="O2" s="73">
        <f>Front!B20</f>
        <v>0</v>
      </c>
      <c r="P2" s="72">
        <f>Front!B18</f>
        <v>0</v>
      </c>
      <c r="Q2" s="72">
        <f t="shared" ref="Q2:Q13" si="0">ROUND(P2,2)</f>
        <v>0</v>
      </c>
      <c r="R2" s="73">
        <f t="shared" ref="R2:R13" si="1">ROUND(O2,2)</f>
        <v>0</v>
      </c>
      <c r="S2" s="72">
        <f>Front!B19</f>
        <v>1</v>
      </c>
      <c r="T2" s="63"/>
      <c r="U2" s="63"/>
      <c r="V2" s="63"/>
      <c r="W2" s="63"/>
      <c r="X2" s="63"/>
      <c r="Y2" s="63"/>
      <c r="Z2" s="63"/>
      <c r="AA2" s="63"/>
      <c r="AB2" s="63"/>
      <c r="AC2" s="63"/>
      <c r="AD2" s="63"/>
      <c r="AE2" s="63"/>
      <c r="AF2" s="63"/>
    </row>
    <row r="3" spans="1:32" ht="15.75" x14ac:dyDescent="0.25">
      <c r="A3" s="65" t="str">
        <f>CONCATENATE(A150," ",K3,"%")</f>
        <v>O&amp;M WHEELCHAIR INVENTORY TOTAL SCORE:  0%</v>
      </c>
      <c r="B3" s="63"/>
      <c r="C3" s="63"/>
      <c r="D3" s="63"/>
      <c r="E3" s="63"/>
      <c r="F3" s="63"/>
      <c r="G3" s="63"/>
      <c r="H3" s="63"/>
      <c r="I3" s="63"/>
      <c r="J3" s="66">
        <f>Front!D18</f>
        <v>0</v>
      </c>
      <c r="K3" s="66">
        <f>ROUND(J3,2)</f>
        <v>0</v>
      </c>
      <c r="L3" s="63"/>
      <c r="M3" s="63"/>
      <c r="N3" s="63"/>
      <c r="O3" s="73">
        <f>Front!C20</f>
        <v>0</v>
      </c>
      <c r="P3" s="72">
        <f>Front!C18</f>
        <v>0</v>
      </c>
      <c r="Q3" s="72">
        <f t="shared" si="0"/>
        <v>0</v>
      </c>
      <c r="R3" s="73">
        <f t="shared" si="1"/>
        <v>0</v>
      </c>
      <c r="S3" s="72">
        <f>Front!C19</f>
        <v>1</v>
      </c>
      <c r="T3" s="63"/>
      <c r="U3" s="63"/>
      <c r="V3" s="63"/>
      <c r="W3" s="63"/>
      <c r="X3" s="63"/>
      <c r="Y3" s="63"/>
      <c r="Z3" s="63"/>
      <c r="AA3" s="63"/>
      <c r="AB3" s="63"/>
      <c r="AC3" s="63"/>
      <c r="AD3" s="63"/>
      <c r="AE3" s="63"/>
      <c r="AF3" s="63"/>
    </row>
    <row r="4" spans="1:32" ht="15.75" x14ac:dyDescent="0.25">
      <c r="A4" s="67"/>
      <c r="B4" s="63"/>
      <c r="C4" s="63"/>
      <c r="D4" s="63"/>
      <c r="E4" s="63"/>
      <c r="F4" s="63"/>
      <c r="G4" s="63"/>
      <c r="H4" s="63"/>
      <c r="I4" s="63"/>
      <c r="J4" s="63"/>
      <c r="K4" s="63"/>
      <c r="L4" s="63"/>
      <c r="M4" s="63"/>
      <c r="N4" s="63"/>
      <c r="O4" s="73">
        <f>Front!D20</f>
        <v>0</v>
      </c>
      <c r="P4" s="72">
        <f>Front!D18</f>
        <v>0</v>
      </c>
      <c r="Q4" s="72">
        <f t="shared" si="0"/>
        <v>0</v>
      </c>
      <c r="R4" s="73">
        <f t="shared" si="1"/>
        <v>0</v>
      </c>
      <c r="S4" s="72">
        <f>Front!D19</f>
        <v>1</v>
      </c>
      <c r="T4" s="63"/>
      <c r="U4" s="63"/>
      <c r="V4" s="63"/>
      <c r="W4" s="63"/>
      <c r="X4" s="63"/>
      <c r="Y4" s="63"/>
      <c r="Z4" s="63"/>
      <c r="AA4" s="63"/>
      <c r="AB4" s="63"/>
      <c r="AC4" s="63"/>
      <c r="AD4" s="63"/>
      <c r="AE4" s="63"/>
      <c r="AF4" s="63"/>
    </row>
    <row r="5" spans="1:32" ht="15.75" x14ac:dyDescent="0.25">
      <c r="A5" s="65" t="str">
        <f>CONCATENATE(A151," ",H5,"%")</f>
        <v>Concepts Score: 0%</v>
      </c>
      <c r="B5" s="63"/>
      <c r="C5" s="63"/>
      <c r="D5" s="63"/>
      <c r="E5" s="63"/>
      <c r="F5" s="63"/>
      <c r="G5" s="68">
        <f>Front!D3</f>
        <v>0</v>
      </c>
      <c r="H5" s="69">
        <f>ROUND(G5,1)</f>
        <v>0</v>
      </c>
      <c r="I5" s="63" t="s">
        <v>517</v>
      </c>
      <c r="J5" s="63"/>
      <c r="K5" s="63"/>
      <c r="L5" s="63"/>
      <c r="M5" s="63"/>
      <c r="N5" s="63"/>
      <c r="O5" s="73">
        <f>Front!E20</f>
        <v>0</v>
      </c>
      <c r="P5" s="72">
        <f>Front!E18</f>
        <v>0</v>
      </c>
      <c r="Q5" s="72">
        <f t="shared" si="0"/>
        <v>0</v>
      </c>
      <c r="R5" s="73">
        <f t="shared" si="1"/>
        <v>0</v>
      </c>
      <c r="S5" s="72">
        <f>Front!E19</f>
        <v>1</v>
      </c>
      <c r="T5" s="63"/>
      <c r="U5" s="63"/>
      <c r="V5" s="63"/>
      <c r="W5" s="63"/>
      <c r="X5" s="63"/>
      <c r="Y5" s="63"/>
      <c r="Z5" s="63"/>
      <c r="AA5" s="63"/>
      <c r="AB5" s="63"/>
      <c r="AC5" s="63"/>
      <c r="AD5" s="63"/>
      <c r="AE5" s="63"/>
      <c r="AF5" s="63"/>
    </row>
    <row r="6" spans="1:32" ht="15.75" x14ac:dyDescent="0.25">
      <c r="A6" s="67" t="str">
        <f>CONCATENATE($A1," ",G152," ",N152,", ",O152,", ",P152,", ",Q152)</f>
        <v xml:space="preserve">0 did well with the skills that made up the area(s) of , , , </v>
      </c>
      <c r="B6" s="63"/>
      <c r="C6" s="63"/>
      <c r="D6" s="63"/>
      <c r="E6" s="63"/>
      <c r="F6" s="63"/>
      <c r="G6" s="63"/>
      <c r="H6" s="63"/>
      <c r="I6" s="63"/>
      <c r="J6" s="63"/>
      <c r="K6" s="63"/>
      <c r="L6" s="63"/>
      <c r="M6" s="63"/>
      <c r="N6" s="63"/>
      <c r="O6" s="73">
        <f>Front!F20</f>
        <v>0</v>
      </c>
      <c r="P6" s="73">
        <f>Front!F18</f>
        <v>0</v>
      </c>
      <c r="Q6" s="72">
        <f t="shared" si="0"/>
        <v>0</v>
      </c>
      <c r="R6" s="73">
        <f t="shared" si="1"/>
        <v>0</v>
      </c>
      <c r="S6" s="72">
        <f>Front!F19</f>
        <v>1</v>
      </c>
      <c r="T6" s="63"/>
      <c r="U6" s="63"/>
      <c r="V6" s="63"/>
      <c r="W6" s="63"/>
      <c r="X6" s="63"/>
      <c r="Y6" s="63"/>
      <c r="Z6" s="63"/>
      <c r="AA6" s="63"/>
      <c r="AB6" s="63"/>
      <c r="AC6" s="63"/>
      <c r="AD6" s="63"/>
      <c r="AE6" s="63"/>
      <c r="AF6" s="63"/>
    </row>
    <row r="7" spans="1:32" ht="15.75" x14ac:dyDescent="0.25">
      <c r="A7" s="67" t="str">
        <f>CONCATENATE($A1," ",G153," ",N153,", ",O153,", ",P153,", ",Q153)</f>
        <v xml:space="preserve">0 had room for improvement with the skills that made up the area(s) of , , , </v>
      </c>
      <c r="B7" s="63"/>
      <c r="C7" s="63"/>
      <c r="D7" s="63"/>
      <c r="E7" s="63"/>
      <c r="F7" s="63"/>
      <c r="G7" s="63"/>
      <c r="H7" s="63"/>
      <c r="I7" s="63"/>
      <c r="J7" s="63"/>
      <c r="K7" s="63"/>
      <c r="L7" s="63"/>
      <c r="M7" s="63"/>
      <c r="N7" s="63"/>
      <c r="O7" s="73">
        <f>Front!G20</f>
        <v>0</v>
      </c>
      <c r="P7" s="72">
        <f>Front!G18</f>
        <v>0</v>
      </c>
      <c r="Q7" s="72">
        <f t="shared" si="0"/>
        <v>0</v>
      </c>
      <c r="R7" s="73">
        <f t="shared" si="1"/>
        <v>0</v>
      </c>
      <c r="S7" s="72">
        <f>Front!G19</f>
        <v>1</v>
      </c>
      <c r="T7" s="63"/>
      <c r="U7" s="63"/>
      <c r="V7" s="63"/>
      <c r="W7" s="63"/>
      <c r="X7" s="63"/>
      <c r="Y7" s="63"/>
      <c r="Z7" s="63"/>
      <c r="AA7" s="63"/>
      <c r="AB7" s="63"/>
      <c r="AC7" s="63"/>
      <c r="AD7" s="63"/>
      <c r="AE7" s="63"/>
      <c r="AF7" s="63"/>
    </row>
    <row r="8" spans="1:32" ht="15.75" x14ac:dyDescent="0.25">
      <c r="A8" s="67" t="str">
        <f>CONCATENATE($A1," ",G154," ",N154,", ",O154,", ",P154,", ",Q154)</f>
        <v xml:space="preserve">0 hadn't had the opportunity to work on the skills in the area(s) of , , , </v>
      </c>
      <c r="B8" s="63"/>
      <c r="C8" s="63"/>
      <c r="D8" s="63"/>
      <c r="E8" s="63"/>
      <c r="F8" s="63"/>
      <c r="G8" s="63"/>
      <c r="H8" s="63"/>
      <c r="I8" s="63"/>
      <c r="J8" s="63"/>
      <c r="K8" s="63"/>
      <c r="L8" s="63"/>
      <c r="M8" s="63"/>
      <c r="N8" s="63"/>
      <c r="O8" s="73">
        <f>Front!H20</f>
        <v>0</v>
      </c>
      <c r="P8" s="72">
        <f>Front!H18</f>
        <v>0</v>
      </c>
      <c r="Q8" s="72">
        <f t="shared" si="0"/>
        <v>0</v>
      </c>
      <c r="R8" s="73">
        <f t="shared" si="1"/>
        <v>0</v>
      </c>
      <c r="S8" s="72">
        <f>Front!H19</f>
        <v>1</v>
      </c>
      <c r="T8" s="63"/>
      <c r="U8" s="63"/>
      <c r="V8" s="63"/>
      <c r="W8" s="63"/>
      <c r="X8" s="63"/>
      <c r="Y8" s="63"/>
      <c r="Z8" s="63"/>
      <c r="AA8" s="63"/>
      <c r="AB8" s="63"/>
      <c r="AC8" s="63"/>
      <c r="AD8" s="63"/>
      <c r="AE8" s="63"/>
      <c r="AF8" s="63"/>
    </row>
    <row r="9" spans="1:32" ht="15.75" x14ac:dyDescent="0.25">
      <c r="A9" s="67" t="str">
        <f>CONCATENATE($A1," ",G155," ",N155,", ",O155,", ",P155,", ",Q155)</f>
        <v>0 didn't need the skills in the area(s) of Vocabulary, Laterality, Parallel/Perpendicular, Time And Distance</v>
      </c>
      <c r="B9" s="63"/>
      <c r="C9" s="63"/>
      <c r="D9" s="63"/>
      <c r="E9" s="63"/>
      <c r="F9" s="63"/>
      <c r="G9" s="63"/>
      <c r="H9" s="63"/>
      <c r="I9" s="63"/>
      <c r="J9" s="63"/>
      <c r="K9" s="63"/>
      <c r="L9" s="63"/>
      <c r="M9" s="63"/>
      <c r="N9" s="63"/>
      <c r="O9" s="73">
        <f>Front!I20</f>
        <v>0</v>
      </c>
      <c r="P9" s="72">
        <f>Front!I18</f>
        <v>0</v>
      </c>
      <c r="Q9" s="72">
        <f t="shared" si="0"/>
        <v>0</v>
      </c>
      <c r="R9" s="73">
        <f t="shared" si="1"/>
        <v>0</v>
      </c>
      <c r="S9" s="72">
        <f>Front!I19</f>
        <v>1</v>
      </c>
      <c r="T9" s="63"/>
      <c r="U9" s="63"/>
      <c r="V9" s="63"/>
      <c r="W9" s="63"/>
      <c r="X9" s="63"/>
      <c r="Y9" s="63"/>
      <c r="Z9" s="63"/>
      <c r="AA9" s="63"/>
      <c r="AB9" s="63"/>
      <c r="AC9" s="63"/>
      <c r="AD9" s="63"/>
      <c r="AE9" s="63"/>
      <c r="AF9" s="63"/>
    </row>
    <row r="10" spans="1:32" ht="15.75" x14ac:dyDescent="0.25">
      <c r="A10" s="67"/>
      <c r="B10" s="63"/>
      <c r="C10" s="63"/>
      <c r="D10" s="63"/>
      <c r="E10" s="63"/>
      <c r="F10" s="63"/>
      <c r="G10" s="63"/>
      <c r="H10" s="63"/>
      <c r="I10" s="63"/>
      <c r="J10" s="63"/>
      <c r="K10" s="63"/>
      <c r="L10" s="63"/>
      <c r="M10" s="63"/>
      <c r="N10" s="63"/>
      <c r="O10" s="73">
        <f>Front!J20</f>
        <v>0</v>
      </c>
      <c r="P10" s="72">
        <f>Front!J18</f>
        <v>0</v>
      </c>
      <c r="Q10" s="72">
        <f t="shared" si="0"/>
        <v>0</v>
      </c>
      <c r="R10" s="73">
        <f t="shared" si="1"/>
        <v>0</v>
      </c>
      <c r="S10" s="72">
        <f>Front!J19</f>
        <v>1</v>
      </c>
      <c r="T10" s="63"/>
      <c r="U10" s="63"/>
      <c r="V10" s="63"/>
      <c r="W10" s="63"/>
      <c r="X10" s="63"/>
      <c r="Y10" s="63"/>
      <c r="Z10" s="63"/>
      <c r="AA10" s="63"/>
      <c r="AB10" s="63"/>
      <c r="AC10" s="63"/>
      <c r="AD10" s="63"/>
      <c r="AE10" s="63"/>
      <c r="AF10" s="63"/>
    </row>
    <row r="11" spans="1:32" ht="15.75" x14ac:dyDescent="0.25">
      <c r="A11" s="65" t="str">
        <f>CONCATENATE(A156," ",H11,"%")</f>
        <v>Movement Score: 0%</v>
      </c>
      <c r="B11" s="63"/>
      <c r="C11" s="63"/>
      <c r="D11" s="63"/>
      <c r="E11" s="63"/>
      <c r="F11" s="63"/>
      <c r="G11" s="68">
        <f>Front!D4</f>
        <v>0</v>
      </c>
      <c r="H11" s="69">
        <f>ROUND(G11,1)</f>
        <v>0</v>
      </c>
      <c r="I11" s="63"/>
      <c r="J11" s="63"/>
      <c r="K11" s="63"/>
      <c r="L11" s="63"/>
      <c r="M11" s="63"/>
      <c r="N11" s="63"/>
      <c r="O11" s="73">
        <f>Front!K20</f>
        <v>0</v>
      </c>
      <c r="P11" s="72">
        <f>Front!K18</f>
        <v>0</v>
      </c>
      <c r="Q11" s="72">
        <f t="shared" si="0"/>
        <v>0</v>
      </c>
      <c r="R11" s="73">
        <f t="shared" si="1"/>
        <v>0</v>
      </c>
      <c r="S11" s="72">
        <f>Front!K19</f>
        <v>1</v>
      </c>
      <c r="T11" s="63"/>
      <c r="U11" s="63"/>
      <c r="V11" s="63"/>
      <c r="W11" s="63"/>
      <c r="X11" s="63"/>
      <c r="Y11" s="63"/>
      <c r="Z11" s="63"/>
      <c r="AA11" s="63"/>
      <c r="AB11" s="63"/>
      <c r="AC11" s="63"/>
      <c r="AD11" s="63"/>
      <c r="AE11" s="63"/>
      <c r="AF11" s="63"/>
    </row>
    <row r="12" spans="1:32" ht="15.75" x14ac:dyDescent="0.25">
      <c r="A12" s="67" t="str">
        <f>CONCATENATE($A1," ",G157," ",N157,", ",O157,", ",P157,", ",Q157,", ",R157,", ",S157,", ",T157,", ",U157,", ",V157,", ",W157,", ",X157)</f>
        <v xml:space="preserve">0 did well with the skills that made up the area(s) of , , , , , , , , , , </v>
      </c>
      <c r="B12" s="63"/>
      <c r="C12" s="63"/>
      <c r="D12" s="63"/>
      <c r="E12" s="63"/>
      <c r="F12" s="63"/>
      <c r="G12" s="63"/>
      <c r="H12" s="63"/>
      <c r="I12" s="63"/>
      <c r="J12" s="63"/>
      <c r="K12" s="63"/>
      <c r="L12" s="63"/>
      <c r="M12" s="63"/>
      <c r="N12" s="63"/>
      <c r="O12" s="73">
        <f>Front!L20</f>
        <v>0</v>
      </c>
      <c r="P12" s="72">
        <f>Front!L18</f>
        <v>0</v>
      </c>
      <c r="Q12" s="72">
        <f t="shared" si="0"/>
        <v>0</v>
      </c>
      <c r="R12" s="73">
        <f t="shared" si="1"/>
        <v>0</v>
      </c>
      <c r="S12" s="72">
        <f>Front!L19</f>
        <v>1</v>
      </c>
      <c r="T12" s="63"/>
      <c r="U12" s="63"/>
      <c r="V12" s="63"/>
      <c r="W12" s="63"/>
      <c r="X12" s="63"/>
      <c r="Y12" s="63"/>
      <c r="Z12" s="63"/>
      <c r="AA12" s="63"/>
      <c r="AB12" s="63"/>
      <c r="AC12" s="63"/>
      <c r="AD12" s="63"/>
      <c r="AE12" s="63"/>
      <c r="AF12" s="63"/>
    </row>
    <row r="13" spans="1:32" ht="15.75" x14ac:dyDescent="0.25">
      <c r="A13" s="67" t="str">
        <f>CONCATENATE($A1," ",G158," ",N158,", ",O158,", ",P158,", ",Q158,", ",R158,", ",S158,", ",T158,", ",U158,", ",V158,", ",W158,", ",X158)</f>
        <v xml:space="preserve">0 had room for improvement with the skills that made up the area(s) of , , , , , , , , , , </v>
      </c>
      <c r="B13" s="63"/>
      <c r="C13" s="63"/>
      <c r="D13" s="63"/>
      <c r="E13" s="63"/>
      <c r="F13" s="63"/>
      <c r="G13" s="63"/>
      <c r="H13" s="63"/>
      <c r="I13" s="63"/>
      <c r="J13" s="63"/>
      <c r="K13" s="63"/>
      <c r="L13" s="63"/>
      <c r="M13" s="63"/>
      <c r="N13" s="63"/>
      <c r="O13" s="73">
        <f>Front!M20</f>
        <v>0</v>
      </c>
      <c r="P13" s="72">
        <f>Front!M18</f>
        <v>0</v>
      </c>
      <c r="Q13" s="72">
        <f t="shared" si="0"/>
        <v>0</v>
      </c>
      <c r="R13" s="73">
        <f t="shared" si="1"/>
        <v>0</v>
      </c>
      <c r="S13" s="72">
        <f>Front!M19</f>
        <v>1</v>
      </c>
      <c r="T13" s="63"/>
      <c r="U13" s="63"/>
      <c r="V13" s="63"/>
      <c r="W13" s="63"/>
      <c r="X13" s="63"/>
      <c r="Y13" s="63"/>
      <c r="Z13" s="63"/>
      <c r="AA13" s="63"/>
      <c r="AB13" s="63"/>
      <c r="AC13" s="63"/>
      <c r="AD13" s="63"/>
      <c r="AE13" s="63"/>
      <c r="AF13" s="63"/>
    </row>
    <row r="14" spans="1:32" ht="15.75" x14ac:dyDescent="0.25">
      <c r="A14" s="67" t="str">
        <f>CONCATENATE($A1," ",G159," ",N159,", ",O159,", ",P159,", ",Q159,", ",R159,", ",S159,", ",T159,", ",U159,", ",V159,", ",W159,", ",X159)</f>
        <v xml:space="preserve">0 hadn't had the opportunity to work on the skills in the area(s) of , , , , , , , , , , </v>
      </c>
      <c r="B14" s="63"/>
      <c r="C14" s="63"/>
      <c r="D14" s="63"/>
      <c r="E14" s="63"/>
      <c r="F14" s="63"/>
      <c r="G14" s="63"/>
      <c r="H14" s="63"/>
      <c r="I14" s="63"/>
      <c r="J14" s="63"/>
      <c r="K14" s="63"/>
      <c r="L14" s="63"/>
      <c r="M14" s="63"/>
      <c r="N14" s="63"/>
      <c r="O14" s="63" t="s">
        <v>516</v>
      </c>
      <c r="P14" s="63"/>
      <c r="Q14" s="63"/>
      <c r="R14" s="63"/>
      <c r="S14" s="63"/>
      <c r="T14" s="63"/>
      <c r="U14" s="63"/>
      <c r="V14" s="63"/>
      <c r="W14" s="63"/>
      <c r="X14" s="63"/>
      <c r="Y14" s="63"/>
      <c r="Z14" s="63"/>
      <c r="AA14" s="63"/>
      <c r="AB14" s="63"/>
      <c r="AC14" s="63"/>
      <c r="AD14" s="63"/>
      <c r="AE14" s="63"/>
      <c r="AF14" s="63"/>
    </row>
    <row r="15" spans="1:32" ht="15.75" x14ac:dyDescent="0.25">
      <c r="A15" s="67" t="str">
        <f>CONCATENATE($A1," ",G160," ",N160,", ",O160,", ",P160,", ",Q160,", ",R160,", ",S160,", ",T160,", ",U160,", ",V160,", ",W160,", ",X160)</f>
        <v>0 didn't need the skills in the area(s) of Wheelchair Basics, Maintaining Body Alignment While Propelling The Chair, Wheelchair Movement, Balance, Turns, Navigating Tight Spaces, Object Skills, Manual Chair Specific Skills, Scooter Specific Skills, Power Chair Specific Skills, Transferring</v>
      </c>
      <c r="B15" s="63"/>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row>
    <row r="16" spans="1:32" ht="15.75" x14ac:dyDescent="0.25">
      <c r="A16" s="67"/>
      <c r="B16" s="63"/>
      <c r="C16" s="63"/>
      <c r="D16" s="63"/>
      <c r="E16" s="63"/>
      <c r="F16" s="63"/>
      <c r="G16" s="75" t="s">
        <v>520</v>
      </c>
      <c r="H16" s="74"/>
      <c r="I16" s="74"/>
      <c r="J16" s="74"/>
      <c r="K16" s="74"/>
      <c r="L16" s="74"/>
      <c r="M16" s="74"/>
      <c r="N16" s="74"/>
      <c r="O16" s="74"/>
      <c r="P16" s="74"/>
      <c r="Q16" s="74"/>
      <c r="R16" s="74"/>
      <c r="S16" s="74"/>
      <c r="T16" s="63"/>
      <c r="U16" s="63"/>
      <c r="V16" s="63"/>
      <c r="W16" s="63"/>
      <c r="X16" s="63"/>
      <c r="Y16" s="63"/>
      <c r="Z16" s="63"/>
      <c r="AA16" s="63"/>
      <c r="AB16" s="63"/>
      <c r="AC16" s="63"/>
      <c r="AD16" s="63"/>
      <c r="AE16" s="63"/>
      <c r="AF16" s="63"/>
    </row>
    <row r="17" spans="1:32" ht="15.75" x14ac:dyDescent="0.25">
      <c r="A17" s="65" t="str">
        <f>CONCATENATE(A168," ",H17,"%")</f>
        <v>Single Room O&amp;M Score: 0%</v>
      </c>
      <c r="B17" s="63"/>
      <c r="C17" s="63"/>
      <c r="D17" s="63"/>
      <c r="E17" s="63"/>
      <c r="F17" s="63"/>
      <c r="G17" s="68">
        <f>Front!D5</f>
        <v>0</v>
      </c>
      <c r="H17" s="69">
        <f>ROUND(G17,1)</f>
        <v>0</v>
      </c>
      <c r="I17" s="63"/>
      <c r="J17" s="63"/>
      <c r="K17" s="63"/>
      <c r="L17" s="63"/>
      <c r="M17" s="63"/>
      <c r="N17" s="63"/>
      <c r="O17" s="63"/>
      <c r="P17" s="63"/>
      <c r="Q17" s="63"/>
      <c r="R17" s="63"/>
      <c r="S17" s="63"/>
      <c r="T17" s="63"/>
      <c r="U17" s="63"/>
      <c r="V17" s="63"/>
      <c r="W17" s="63"/>
      <c r="X17" s="63"/>
      <c r="Y17" s="63"/>
      <c r="Z17" s="63"/>
      <c r="AA17" s="63"/>
      <c r="AB17" s="63"/>
      <c r="AC17" s="63"/>
      <c r="AD17" s="63"/>
      <c r="AE17" s="63"/>
      <c r="AF17" s="63"/>
    </row>
    <row r="18" spans="1:32" ht="15.75" x14ac:dyDescent="0.25">
      <c r="A18" s="67" t="str">
        <f>CONCATENATE($A1," ",G169," ",N169,", ",O169,", ",P169,", ",Q169,", ",R169)</f>
        <v xml:space="preserve">0 did well with the skills that made up the area(s) of , , , , </v>
      </c>
      <c r="B18" s="63"/>
      <c r="C18" s="63"/>
      <c r="D18" s="63"/>
      <c r="E18" s="63"/>
      <c r="F18" s="63"/>
      <c r="G18" s="63"/>
      <c r="H18" s="63"/>
      <c r="I18" s="63"/>
      <c r="J18" s="63"/>
      <c r="K18" s="63"/>
      <c r="L18" s="63"/>
      <c r="M18" s="63"/>
      <c r="N18" s="63"/>
      <c r="O18" s="63"/>
      <c r="P18" s="63"/>
      <c r="Q18" s="63"/>
      <c r="R18" s="63"/>
      <c r="S18" s="63"/>
      <c r="T18" s="63"/>
      <c r="U18" s="63"/>
      <c r="V18" s="63"/>
      <c r="W18" s="63"/>
      <c r="X18" s="63"/>
      <c r="Y18" s="63"/>
      <c r="Z18" s="63"/>
      <c r="AA18" s="63"/>
      <c r="AB18" s="63"/>
      <c r="AC18" s="63"/>
      <c r="AD18" s="63"/>
      <c r="AE18" s="63"/>
      <c r="AF18" s="63"/>
    </row>
    <row r="19" spans="1:32" ht="15.75" x14ac:dyDescent="0.25">
      <c r="A19" s="67" t="str">
        <f>CONCATENATE($A1," ",G170," ",N170,", ",O170,", ",P170,", ",Q170,", ",R170)</f>
        <v xml:space="preserve">0 had room for improvement with the skills that made up the area(s) of , , , , </v>
      </c>
      <c r="B19" s="63"/>
      <c r="C19" s="63"/>
      <c r="D19" s="63"/>
      <c r="E19" s="63"/>
      <c r="F19" s="63"/>
      <c r="G19" s="63"/>
      <c r="H19" s="63"/>
      <c r="I19" s="63"/>
      <c r="J19" s="63"/>
      <c r="K19" s="63"/>
      <c r="L19" s="63"/>
      <c r="M19" s="63"/>
      <c r="N19" s="63"/>
      <c r="O19" s="63"/>
      <c r="P19" s="63"/>
      <c r="Q19" s="63"/>
      <c r="R19" s="63"/>
      <c r="S19" s="63"/>
      <c r="T19" s="63"/>
      <c r="U19" s="63"/>
      <c r="V19" s="63"/>
      <c r="W19" s="63"/>
      <c r="X19" s="63"/>
      <c r="Y19" s="63"/>
      <c r="Z19" s="63"/>
      <c r="AA19" s="63"/>
      <c r="AB19" s="63"/>
      <c r="AC19" s="63"/>
      <c r="AD19" s="63"/>
      <c r="AE19" s="63"/>
      <c r="AF19" s="63"/>
    </row>
    <row r="20" spans="1:32" ht="15.75" x14ac:dyDescent="0.25">
      <c r="A20" s="67" t="str">
        <f>CONCATENATE($A1," ",G171," ",N171,", ",O171,", ",P171,", ",Q171,", ",R171)</f>
        <v xml:space="preserve">0 hadn't had the opportunity to work on the skills in the area(s) of , , , , </v>
      </c>
      <c r="B20" s="63"/>
      <c r="C20" s="63"/>
      <c r="D20" s="63"/>
      <c r="E20" s="63"/>
      <c r="F20" s="63"/>
      <c r="G20" s="63"/>
      <c r="H20" s="63"/>
      <c r="I20" s="63"/>
      <c r="J20" s="63"/>
      <c r="K20" s="63"/>
      <c r="L20" s="63"/>
      <c r="M20" s="63"/>
      <c r="N20" s="63"/>
      <c r="O20" s="63"/>
      <c r="P20" s="63"/>
      <c r="Q20" s="63"/>
      <c r="R20" s="63"/>
      <c r="S20" s="63"/>
      <c r="T20" s="63"/>
      <c r="U20" s="63"/>
      <c r="V20" s="63"/>
      <c r="W20" s="63"/>
      <c r="X20" s="63"/>
      <c r="Y20" s="63"/>
      <c r="Z20" s="63"/>
      <c r="AA20" s="63"/>
      <c r="AB20" s="63"/>
      <c r="AC20" s="63"/>
      <c r="AD20" s="63"/>
      <c r="AE20" s="63"/>
      <c r="AF20" s="63"/>
    </row>
    <row r="21" spans="1:32" ht="15.75" x14ac:dyDescent="0.25">
      <c r="A21" s="67" t="str">
        <f>CONCATENATE($A1," ",G172," ",N172,", ",O172,", ",P172,", ",Q172,", ",R172)</f>
        <v>0 didn't need the skills in the area(s) of Familiar Rooms, Unfamiliar Rooms, Seating (Rows), Seating (Tables), Locating Dropped Objects</v>
      </c>
      <c r="B21" s="63"/>
      <c r="C21" s="63"/>
      <c r="D21" s="63"/>
      <c r="E21" s="63"/>
      <c r="F21" s="63"/>
      <c r="G21" s="63"/>
      <c r="H21" s="63"/>
      <c r="I21" s="63"/>
      <c r="J21" s="63"/>
      <c r="K21" s="63"/>
      <c r="L21" s="63"/>
      <c r="M21" s="63"/>
      <c r="N21" s="63"/>
      <c r="O21" s="63"/>
      <c r="P21" s="63"/>
      <c r="Q21" s="63"/>
      <c r="R21" s="63"/>
      <c r="S21" s="63"/>
      <c r="T21" s="63"/>
      <c r="U21" s="63"/>
      <c r="V21" s="63"/>
      <c r="W21" s="63"/>
      <c r="X21" s="63"/>
      <c r="Y21" s="63"/>
      <c r="Z21" s="63"/>
      <c r="AA21" s="63"/>
      <c r="AB21" s="63"/>
      <c r="AC21" s="63"/>
      <c r="AD21" s="63"/>
      <c r="AE21" s="63"/>
      <c r="AF21" s="63"/>
    </row>
    <row r="22" spans="1:32" ht="15.75" x14ac:dyDescent="0.25">
      <c r="A22" s="67"/>
      <c r="B22" s="63"/>
      <c r="C22" s="63"/>
      <c r="D22" s="63"/>
      <c r="E22" s="63"/>
      <c r="F22" s="63"/>
      <c r="G22" s="75" t="s">
        <v>521</v>
      </c>
      <c r="H22" s="74"/>
      <c r="I22" s="74"/>
      <c r="J22" s="74"/>
      <c r="K22" s="74"/>
      <c r="L22" s="74"/>
      <c r="M22" s="74"/>
      <c r="N22" s="74"/>
      <c r="O22" s="74"/>
      <c r="P22" s="74"/>
      <c r="Q22" s="74"/>
      <c r="R22" s="74"/>
      <c r="S22" s="74"/>
      <c r="T22" s="63"/>
      <c r="U22" s="63"/>
      <c r="V22" s="63"/>
      <c r="W22" s="63"/>
      <c r="X22" s="63"/>
      <c r="Y22" s="63"/>
      <c r="Z22" s="63"/>
      <c r="AA22" s="63"/>
      <c r="AB22" s="63"/>
      <c r="AC22" s="63"/>
      <c r="AD22" s="63"/>
      <c r="AE22" s="63"/>
      <c r="AF22" s="63"/>
    </row>
    <row r="23" spans="1:32" ht="15.75" x14ac:dyDescent="0.25">
      <c r="A23" s="65" t="str">
        <f>CONCATENATE(A174," ",H23,"%")</f>
        <v>Indoor O&amp;M Score: 0%</v>
      </c>
      <c r="B23" s="63"/>
      <c r="C23" s="63"/>
      <c r="D23" s="63"/>
      <c r="E23" s="63"/>
      <c r="F23" s="63"/>
      <c r="G23" s="68">
        <f>Front!D6</f>
        <v>0</v>
      </c>
      <c r="H23" s="69">
        <f>ROUND(G23,1)</f>
        <v>0</v>
      </c>
      <c r="I23" s="63"/>
      <c r="J23" s="63"/>
      <c r="K23" s="63"/>
      <c r="L23" s="63"/>
      <c r="M23" s="63"/>
      <c r="N23" s="63"/>
      <c r="O23" s="63"/>
      <c r="P23" s="63"/>
      <c r="Q23" s="63"/>
      <c r="R23" s="63"/>
      <c r="S23" s="63"/>
      <c r="T23" s="63"/>
      <c r="U23" s="63"/>
      <c r="V23" s="63"/>
      <c r="W23" s="63"/>
      <c r="X23" s="63"/>
      <c r="Y23" s="63"/>
      <c r="Z23" s="63"/>
      <c r="AA23" s="63"/>
      <c r="AB23" s="63"/>
      <c r="AC23" s="63"/>
      <c r="AD23" s="63"/>
      <c r="AE23" s="63"/>
      <c r="AF23" s="63"/>
    </row>
    <row r="24" spans="1:32" ht="15.75" x14ac:dyDescent="0.25">
      <c r="A24" s="67" t="str">
        <f>CONCATENATE($A1," ",G175," ",N175,", ",O175,", ",P175,", ",Q175,", ",R175,", ",S175,", ",T175,", ",U175)</f>
        <v xml:space="preserve">0 did well with the skills that made up the area(s) of , , , , , , , </v>
      </c>
      <c r="B24" s="63"/>
      <c r="C24" s="63"/>
      <c r="D24" s="63"/>
      <c r="E24" s="63"/>
      <c r="F24" s="63"/>
      <c r="G24" s="63"/>
      <c r="H24" s="63"/>
      <c r="I24" s="63"/>
      <c r="J24" s="63"/>
      <c r="K24" s="63"/>
      <c r="L24" s="63"/>
      <c r="M24" s="63"/>
      <c r="N24" s="63"/>
      <c r="O24" s="63"/>
      <c r="P24" s="63"/>
      <c r="Q24" s="63"/>
      <c r="R24" s="63"/>
      <c r="S24" s="63"/>
      <c r="T24" s="63"/>
      <c r="U24" s="63"/>
      <c r="V24" s="63"/>
      <c r="W24" s="63"/>
      <c r="X24" s="63"/>
      <c r="Y24" s="63"/>
      <c r="Z24" s="63"/>
      <c r="AA24" s="63"/>
      <c r="AB24" s="63"/>
      <c r="AC24" s="63"/>
      <c r="AD24" s="63"/>
      <c r="AE24" s="63"/>
      <c r="AF24" s="63"/>
    </row>
    <row r="25" spans="1:32" ht="15.75" x14ac:dyDescent="0.25">
      <c r="A25" s="67" t="str">
        <f>CONCATENATE($A1," ",G176," ",N176,", ",O176,", ",P176,", ",Q176,", ",R176,", ",S176,", ",T176,", ",U176)</f>
        <v xml:space="preserve">0 had room for improvement with the skills that made up the area(s) of , , , , , , , </v>
      </c>
      <c r="B25" s="63"/>
      <c r="C25" s="63"/>
      <c r="D25" s="63"/>
      <c r="E25" s="63"/>
      <c r="F25" s="63"/>
      <c r="G25" s="63"/>
      <c r="H25" s="63"/>
      <c r="I25" s="63"/>
      <c r="J25" s="63"/>
      <c r="K25" s="63"/>
      <c r="L25" s="63"/>
      <c r="M25" s="63"/>
      <c r="N25" s="63"/>
      <c r="O25" s="63"/>
      <c r="P25" s="63"/>
      <c r="Q25" s="63"/>
      <c r="R25" s="63"/>
      <c r="S25" s="63"/>
      <c r="T25" s="63"/>
      <c r="U25" s="63"/>
      <c r="V25" s="63"/>
      <c r="W25" s="63"/>
      <c r="X25" s="63"/>
      <c r="Y25" s="63"/>
      <c r="Z25" s="63"/>
      <c r="AA25" s="63"/>
      <c r="AB25" s="63"/>
      <c r="AC25" s="63"/>
      <c r="AD25" s="63"/>
      <c r="AE25" s="63"/>
      <c r="AF25" s="63"/>
    </row>
    <row r="26" spans="1:32" ht="15.75" x14ac:dyDescent="0.25">
      <c r="A26" s="67" t="str">
        <f>CONCATENATE($A1," ",G177," ",N177,", ",O177,", ",P177,", ",Q177,", ",R177,", ",S177,", ",T177,", ",U177)</f>
        <v xml:space="preserve">0 hadn't had the opportunity to work on the skills in the area(s) of , , , , , , , </v>
      </c>
      <c r="B26" s="63"/>
      <c r="C26" s="63"/>
      <c r="D26" s="63"/>
      <c r="E26" s="63"/>
      <c r="F26" s="63"/>
      <c r="G26" s="63"/>
      <c r="H26" s="63"/>
      <c r="I26" s="63"/>
      <c r="J26" s="63"/>
      <c r="K26" s="63"/>
      <c r="L26" s="63"/>
      <c r="M26" s="63"/>
      <c r="N26" s="63"/>
      <c r="O26" s="63"/>
      <c r="P26" s="63"/>
      <c r="Q26" s="63"/>
      <c r="R26" s="63"/>
      <c r="S26" s="63"/>
      <c r="T26" s="63"/>
      <c r="U26" s="63"/>
      <c r="V26" s="63"/>
      <c r="W26" s="63"/>
      <c r="X26" s="63"/>
      <c r="Y26" s="63"/>
      <c r="Z26" s="63"/>
      <c r="AA26" s="63"/>
      <c r="AB26" s="63"/>
      <c r="AC26" s="63"/>
      <c r="AD26" s="63"/>
      <c r="AE26" s="63"/>
      <c r="AF26" s="63"/>
    </row>
    <row r="27" spans="1:32" ht="15.75" x14ac:dyDescent="0.25">
      <c r="A27" s="67" t="str">
        <f>CONCATENATE($A1," ",G178," ",N178,", ",O178,", ",P178,", ",Q178,", ",R178,", ",S178,", ",T178,", ",U178)</f>
        <v>0 didn't need the skills in the area(s) of Hand Trailing, Navigating Open Spaces, Doors, Stairs (Emergency Use Only), Elevators, Moving Sidewalks, Turnstiles, Emergency Drills/Situations</v>
      </c>
      <c r="B27" s="63"/>
      <c r="C27" s="63"/>
      <c r="D27" s="63"/>
      <c r="E27" s="63"/>
      <c r="F27" s="63"/>
      <c r="G27" s="63"/>
      <c r="H27" s="63"/>
      <c r="I27" s="63"/>
      <c r="J27" s="63"/>
      <c r="K27" s="63"/>
      <c r="L27" s="63"/>
      <c r="M27" s="63"/>
      <c r="N27" s="63"/>
      <c r="O27" s="63"/>
      <c r="P27" s="63"/>
      <c r="Q27" s="63"/>
      <c r="R27" s="63"/>
      <c r="S27" s="63"/>
      <c r="T27" s="63"/>
      <c r="U27" s="63"/>
      <c r="V27" s="63"/>
      <c r="W27" s="63"/>
      <c r="X27" s="63"/>
      <c r="Y27" s="63"/>
      <c r="Z27" s="63"/>
      <c r="AA27" s="63"/>
      <c r="AB27" s="63"/>
      <c r="AC27" s="63"/>
      <c r="AD27" s="63"/>
      <c r="AE27" s="63"/>
      <c r="AF27" s="63"/>
    </row>
    <row r="28" spans="1:32" ht="15.75" x14ac:dyDescent="0.25">
      <c r="A28" s="67"/>
      <c r="B28" s="63"/>
      <c r="C28" s="63"/>
      <c r="D28" s="63"/>
      <c r="E28" s="63"/>
      <c r="F28" s="63"/>
      <c r="G28" s="75" t="s">
        <v>522</v>
      </c>
      <c r="H28" s="74"/>
      <c r="I28" s="74"/>
      <c r="J28" s="74"/>
      <c r="K28" s="74"/>
      <c r="L28" s="74"/>
      <c r="M28" s="74"/>
      <c r="N28" s="74"/>
      <c r="O28" s="74"/>
      <c r="P28" s="74"/>
      <c r="Q28" s="74"/>
      <c r="R28" s="74"/>
      <c r="S28" s="74"/>
      <c r="T28" s="63"/>
      <c r="U28" s="63"/>
      <c r="V28" s="63"/>
      <c r="W28" s="63"/>
      <c r="X28" s="63"/>
      <c r="Y28" s="63"/>
      <c r="Z28" s="63"/>
      <c r="AA28" s="63"/>
      <c r="AB28" s="63"/>
      <c r="AC28" s="63"/>
      <c r="AD28" s="63"/>
      <c r="AE28" s="63"/>
      <c r="AF28" s="63"/>
    </row>
    <row r="29" spans="1:32" ht="15.75" x14ac:dyDescent="0.25">
      <c r="A29" s="65" t="str">
        <f>CONCATENATE(A183," ",H29,"%")</f>
        <v>Self Protection Score: 0%</v>
      </c>
      <c r="B29" s="63"/>
      <c r="C29" s="63"/>
      <c r="D29" s="63"/>
      <c r="E29" s="63"/>
      <c r="F29" s="63"/>
      <c r="G29" s="68">
        <f>Front!D7</f>
        <v>0</v>
      </c>
      <c r="H29" s="69">
        <f>ROUND(G29,1)</f>
        <v>0</v>
      </c>
      <c r="I29" s="63"/>
      <c r="J29" s="63"/>
      <c r="K29" s="63"/>
      <c r="L29" s="63"/>
      <c r="M29" s="63"/>
      <c r="N29" s="63"/>
      <c r="O29" s="63"/>
      <c r="P29" s="63"/>
      <c r="Q29" s="63"/>
      <c r="R29" s="63"/>
      <c r="S29" s="63"/>
      <c r="T29" s="63"/>
      <c r="U29" s="63"/>
      <c r="V29" s="63"/>
      <c r="W29" s="63"/>
      <c r="X29" s="63"/>
      <c r="Y29" s="63"/>
      <c r="Z29" s="63"/>
      <c r="AA29" s="63"/>
      <c r="AB29" s="63"/>
      <c r="AC29" s="63"/>
      <c r="AD29" s="63"/>
      <c r="AE29" s="63"/>
      <c r="AF29" s="63"/>
    </row>
    <row r="30" spans="1:32" ht="15.75" x14ac:dyDescent="0.25">
      <c r="A30" s="67" t="str">
        <f>CONCATENATE($A1," ",G183," ",N183,", ",O183,", ",P183)</f>
        <v xml:space="preserve">0 did well with the skills that made up the area(s) of , , </v>
      </c>
      <c r="B30" s="63"/>
      <c r="C30" s="63"/>
      <c r="D30" s="63"/>
      <c r="E30" s="63"/>
      <c r="F30" s="63"/>
      <c r="G30" s="63"/>
      <c r="H30" s="63"/>
      <c r="I30" s="63"/>
      <c r="J30" s="63"/>
      <c r="K30" s="63"/>
      <c r="L30" s="63"/>
      <c r="M30" s="63"/>
      <c r="N30" s="63"/>
      <c r="O30" s="63"/>
      <c r="P30" s="63"/>
      <c r="Q30" s="63"/>
      <c r="R30" s="63"/>
      <c r="S30" s="63"/>
      <c r="T30" s="63"/>
      <c r="U30" s="63"/>
      <c r="V30" s="63"/>
      <c r="W30" s="63"/>
      <c r="X30" s="63"/>
      <c r="Y30" s="63"/>
      <c r="Z30" s="63"/>
      <c r="AA30" s="63"/>
      <c r="AB30" s="63"/>
      <c r="AC30" s="63"/>
      <c r="AD30" s="63"/>
      <c r="AE30" s="63"/>
      <c r="AF30" s="63"/>
    </row>
    <row r="31" spans="1:32" ht="15.75" x14ac:dyDescent="0.25">
      <c r="A31" s="67" t="str">
        <f>CONCATENATE($A1," ",G184," ",N184,", ",O184,", ",P184)</f>
        <v xml:space="preserve">0 had room for improvement with the skills that made up the area(s) of , , </v>
      </c>
      <c r="B31" s="63"/>
      <c r="C31" s="63"/>
      <c r="D31" s="63"/>
      <c r="E31" s="63"/>
      <c r="F31" s="63"/>
      <c r="G31" s="63"/>
      <c r="H31" s="63"/>
      <c r="I31" s="63"/>
      <c r="J31" s="63"/>
      <c r="K31" s="63"/>
      <c r="L31" s="63"/>
      <c r="M31" s="63"/>
      <c r="N31" s="63"/>
      <c r="O31" s="63"/>
      <c r="P31" s="63"/>
      <c r="Q31" s="63"/>
      <c r="R31" s="63"/>
      <c r="S31" s="63"/>
      <c r="T31" s="63"/>
      <c r="U31" s="63"/>
      <c r="V31" s="63"/>
      <c r="W31" s="63"/>
      <c r="X31" s="63"/>
      <c r="Y31" s="63"/>
      <c r="Z31" s="63"/>
      <c r="AA31" s="63"/>
      <c r="AB31" s="63"/>
      <c r="AC31" s="63"/>
      <c r="AD31" s="63"/>
      <c r="AE31" s="63"/>
      <c r="AF31" s="63"/>
    </row>
    <row r="32" spans="1:32" ht="15.75" x14ac:dyDescent="0.25">
      <c r="A32" s="67" t="str">
        <f>CONCATENATE($A1," ",G185," ",N185,", ",O185,", ",P185)</f>
        <v xml:space="preserve">0 hadn't had the opportunity to work on the skills in the area(s) of , , </v>
      </c>
      <c r="B32" s="63"/>
      <c r="C32" s="63"/>
      <c r="D32" s="63"/>
      <c r="E32" s="63"/>
      <c r="F32" s="63"/>
      <c r="G32" s="63"/>
      <c r="H32" s="63"/>
      <c r="I32" s="63"/>
      <c r="J32" s="63"/>
      <c r="K32" s="63"/>
      <c r="L32" s="63"/>
      <c r="M32" s="63"/>
      <c r="N32" s="63"/>
      <c r="O32" s="63"/>
      <c r="P32" s="63"/>
      <c r="Q32" s="63"/>
      <c r="R32" s="63"/>
      <c r="S32" s="63"/>
      <c r="T32" s="63"/>
      <c r="U32" s="63"/>
      <c r="V32" s="63"/>
      <c r="W32" s="63"/>
      <c r="X32" s="63"/>
      <c r="Y32" s="63"/>
      <c r="Z32" s="63"/>
      <c r="AA32" s="63"/>
      <c r="AB32" s="63"/>
      <c r="AC32" s="63"/>
      <c r="AD32" s="63"/>
      <c r="AE32" s="63"/>
      <c r="AF32" s="63"/>
    </row>
    <row r="33" spans="1:32" ht="15.75" x14ac:dyDescent="0.25">
      <c r="A33" s="67" t="str">
        <f>CONCATENATE($A1," ",G186," ",N186,", ",O186,", ",P186)</f>
        <v>0 didn't need the skills in the area(s) of Upper Hand Protective Technique, Lower Forearm Protective Technique, Protective Clothing</v>
      </c>
      <c r="B33" s="63"/>
      <c r="C33" s="63"/>
      <c r="D33" s="63"/>
      <c r="E33" s="63"/>
      <c r="F33" s="63"/>
      <c r="G33" s="63"/>
      <c r="H33" s="63"/>
      <c r="I33" s="63"/>
      <c r="J33" s="63"/>
      <c r="K33" s="63"/>
      <c r="L33" s="63"/>
      <c r="M33" s="63"/>
      <c r="N33" s="63"/>
      <c r="O33" s="63"/>
      <c r="P33" s="63"/>
      <c r="Q33" s="63"/>
      <c r="R33" s="63"/>
      <c r="S33" s="63"/>
      <c r="T33" s="63"/>
      <c r="U33" s="63"/>
      <c r="V33" s="63"/>
      <c r="W33" s="63"/>
      <c r="X33" s="63"/>
      <c r="Y33" s="63"/>
      <c r="Z33" s="63"/>
      <c r="AA33" s="63"/>
      <c r="AB33" s="63"/>
      <c r="AC33" s="63"/>
      <c r="AD33" s="63"/>
      <c r="AE33" s="63"/>
      <c r="AF33" s="63"/>
    </row>
    <row r="34" spans="1:32" ht="15.75" x14ac:dyDescent="0.25">
      <c r="A34" s="67"/>
      <c r="B34" s="63"/>
      <c r="C34" s="63"/>
      <c r="D34" s="63"/>
      <c r="E34" s="63"/>
      <c r="F34" s="63"/>
      <c r="G34" s="63"/>
      <c r="H34" s="63"/>
      <c r="I34" s="63"/>
      <c r="J34" s="63"/>
      <c r="K34" s="63"/>
      <c r="L34" s="63"/>
      <c r="M34" s="63"/>
      <c r="N34" s="63"/>
      <c r="O34" s="63"/>
      <c r="P34" s="63"/>
      <c r="Q34" s="63"/>
      <c r="R34" s="63"/>
      <c r="S34" s="63"/>
      <c r="T34" s="63"/>
      <c r="U34" s="63"/>
      <c r="V34" s="63"/>
      <c r="W34" s="63"/>
      <c r="X34" s="63"/>
      <c r="Y34" s="63"/>
      <c r="Z34" s="63"/>
      <c r="AA34" s="63"/>
      <c r="AB34" s="63"/>
      <c r="AC34" s="63"/>
      <c r="AD34" s="63"/>
      <c r="AE34" s="63"/>
      <c r="AF34" s="63"/>
    </row>
    <row r="35" spans="1:32" ht="15.75" x14ac:dyDescent="0.25">
      <c r="A35" s="65" t="str">
        <f>CONCATENATE(A187," ",H35,"%")</f>
        <v>Guided Travel Score: 0%</v>
      </c>
      <c r="B35" s="63"/>
      <c r="C35" s="63"/>
      <c r="D35" s="63"/>
      <c r="E35" s="63"/>
      <c r="F35" s="63"/>
      <c r="G35" s="68">
        <f>Front!D8</f>
        <v>0</v>
      </c>
      <c r="H35" s="69">
        <f>ROUND(G35,1)</f>
        <v>0</v>
      </c>
      <c r="I35" s="63"/>
      <c r="J35" s="63"/>
      <c r="K35" s="63"/>
      <c r="L35" s="63"/>
      <c r="M35" s="63"/>
      <c r="N35" s="63"/>
      <c r="O35" s="63"/>
      <c r="P35" s="63"/>
      <c r="Q35" s="63"/>
      <c r="R35" s="63"/>
      <c r="S35" s="63"/>
      <c r="T35" s="63"/>
      <c r="U35" s="63"/>
      <c r="V35" s="63"/>
      <c r="W35" s="63"/>
      <c r="X35" s="63"/>
      <c r="Y35" s="63"/>
      <c r="Z35" s="63"/>
      <c r="AA35" s="63"/>
      <c r="AB35" s="63"/>
      <c r="AC35" s="63"/>
      <c r="AD35" s="63"/>
      <c r="AE35" s="63"/>
      <c r="AF35" s="63"/>
    </row>
    <row r="36" spans="1:32" ht="15.75" x14ac:dyDescent="0.25">
      <c r="A36" s="67" t="str">
        <f>CONCATENATE($A1," ",G188," ",N188,", ",O188,", ",P188,", ",Q188)</f>
        <v xml:space="preserve">0 did well with the skills that made up the area(s) of , , , </v>
      </c>
      <c r="B36" s="63"/>
      <c r="C36" s="63"/>
      <c r="D36" s="63"/>
      <c r="E36" s="63"/>
      <c r="F36" s="63"/>
      <c r="G36" s="63"/>
      <c r="H36" s="63"/>
      <c r="I36" s="63"/>
      <c r="J36" s="63"/>
      <c r="K36" s="63"/>
      <c r="L36" s="63"/>
      <c r="M36" s="63"/>
      <c r="N36" s="63"/>
      <c r="O36" s="63"/>
      <c r="P36" s="63"/>
      <c r="Q36" s="63"/>
      <c r="R36" s="63"/>
      <c r="S36" s="63"/>
      <c r="T36" s="63"/>
      <c r="U36" s="63"/>
      <c r="V36" s="63"/>
      <c r="W36" s="63"/>
      <c r="X36" s="63"/>
      <c r="Y36" s="63"/>
      <c r="Z36" s="63"/>
      <c r="AA36" s="63"/>
      <c r="AB36" s="63"/>
      <c r="AC36" s="63"/>
      <c r="AD36" s="63"/>
      <c r="AE36" s="63"/>
      <c r="AF36" s="63"/>
    </row>
    <row r="37" spans="1:32" ht="15.75" x14ac:dyDescent="0.25">
      <c r="A37" s="67" t="str">
        <f>CONCATENATE($A1," ",G189," ",N189,", ",O189,", ",P189,", ",Q189)</f>
        <v xml:space="preserve">0 had room for improvement with the skills that made up the area(s) of , , , </v>
      </c>
      <c r="B37" s="63"/>
      <c r="C37" s="63"/>
      <c r="D37" s="63"/>
      <c r="E37" s="63"/>
      <c r="F37" s="63"/>
      <c r="G37" s="63"/>
      <c r="H37" s="63"/>
      <c r="I37" s="63"/>
      <c r="J37" s="63"/>
      <c r="K37" s="63"/>
      <c r="L37" s="63"/>
      <c r="M37" s="63"/>
      <c r="N37" s="63"/>
      <c r="O37" s="63"/>
      <c r="P37" s="63"/>
      <c r="Q37" s="63"/>
      <c r="R37" s="63"/>
      <c r="S37" s="63"/>
      <c r="T37" s="63"/>
      <c r="U37" s="63"/>
      <c r="V37" s="63"/>
      <c r="W37" s="63"/>
      <c r="X37" s="63"/>
      <c r="Y37" s="63"/>
      <c r="Z37" s="63"/>
      <c r="AA37" s="63"/>
      <c r="AB37" s="63"/>
      <c r="AC37" s="63"/>
      <c r="AD37" s="63"/>
      <c r="AE37" s="63"/>
      <c r="AF37" s="63"/>
    </row>
    <row r="38" spans="1:32" ht="15.75" x14ac:dyDescent="0.25">
      <c r="A38" s="67" t="str">
        <f>CONCATENATE($A1," ",G190," ",N190,", ",O190,", ",P190,", ",Q190)</f>
        <v xml:space="preserve">0 hadn't had the opportunity to work on the skills in the area(s) of , , , </v>
      </c>
      <c r="B38" s="63"/>
      <c r="C38" s="63"/>
      <c r="D38" s="63"/>
      <c r="E38" s="63"/>
      <c r="F38" s="63"/>
      <c r="G38" s="63"/>
      <c r="H38" s="63"/>
      <c r="I38" s="63"/>
      <c r="J38" s="63"/>
      <c r="K38" s="63"/>
      <c r="L38" s="63"/>
      <c r="M38" s="63"/>
      <c r="N38" s="63"/>
      <c r="O38" s="63"/>
      <c r="P38" s="63"/>
      <c r="Q38" s="63"/>
      <c r="R38" s="63"/>
      <c r="S38" s="63"/>
      <c r="T38" s="63"/>
      <c r="U38" s="63"/>
      <c r="V38" s="63"/>
      <c r="W38" s="63"/>
      <c r="X38" s="63"/>
      <c r="Y38" s="63"/>
      <c r="Z38" s="63"/>
      <c r="AA38" s="63"/>
      <c r="AB38" s="63"/>
      <c r="AC38" s="63"/>
      <c r="AD38" s="63"/>
      <c r="AE38" s="63"/>
      <c r="AF38" s="63"/>
    </row>
    <row r="39" spans="1:32" ht="15.75" x14ac:dyDescent="0.25">
      <c r="A39" s="67" t="str">
        <f>CONCATENATE($A1," ",G191," ",N191,", ",O191,", ",P191,", ",Q191)</f>
        <v>0 didn't need the skills in the area(s) of Human Guide, Staying With Another (No Direct Contact), Menus, Getting Rides</v>
      </c>
      <c r="B39" s="63"/>
      <c r="C39" s="63"/>
      <c r="D39" s="63"/>
      <c r="E39" s="63"/>
      <c r="F39" s="63"/>
      <c r="G39" s="63"/>
      <c r="H39" s="63"/>
      <c r="I39" s="63"/>
      <c r="J39" s="63"/>
      <c r="K39" s="63"/>
      <c r="L39" s="63"/>
      <c r="M39" s="63"/>
      <c r="N39" s="63"/>
      <c r="O39" s="63"/>
      <c r="P39" s="63"/>
      <c r="Q39" s="63"/>
      <c r="R39" s="63"/>
      <c r="S39" s="63"/>
      <c r="T39" s="63"/>
      <c r="U39" s="63"/>
      <c r="V39" s="63"/>
      <c r="W39" s="63"/>
      <c r="X39" s="63"/>
      <c r="Y39" s="63"/>
      <c r="Z39" s="63"/>
      <c r="AA39" s="63"/>
      <c r="AB39" s="63"/>
      <c r="AC39" s="63"/>
      <c r="AD39" s="63"/>
      <c r="AE39" s="63"/>
      <c r="AF39" s="63"/>
    </row>
    <row r="40" spans="1:32" ht="15.75" x14ac:dyDescent="0.25">
      <c r="A40" s="67"/>
      <c r="B40" s="63"/>
      <c r="C40" s="63"/>
      <c r="D40" s="63"/>
      <c r="E40" s="63"/>
      <c r="F40" s="63"/>
      <c r="G40" s="63"/>
      <c r="H40" s="63"/>
      <c r="I40" s="63"/>
      <c r="J40" s="63"/>
      <c r="K40" s="63"/>
      <c r="L40" s="63"/>
      <c r="M40" s="63"/>
      <c r="N40" s="63"/>
      <c r="O40" s="63"/>
      <c r="P40" s="63"/>
      <c r="Q40" s="63"/>
      <c r="R40" s="63"/>
      <c r="S40" s="63"/>
      <c r="T40" s="63"/>
      <c r="U40" s="63"/>
      <c r="V40" s="63"/>
      <c r="W40" s="63"/>
      <c r="X40" s="63"/>
      <c r="Y40" s="63"/>
      <c r="Z40" s="63"/>
      <c r="AA40" s="63"/>
      <c r="AB40" s="63"/>
      <c r="AC40" s="63"/>
      <c r="AD40" s="63"/>
      <c r="AE40" s="63"/>
      <c r="AF40" s="63"/>
    </row>
    <row r="41" spans="1:32" ht="15.75" x14ac:dyDescent="0.25">
      <c r="A41" s="65" t="str">
        <f>CONCATENATE(A192," ",H41,"%")</f>
        <v>Cane Skills Score: 0%</v>
      </c>
      <c r="B41" s="63"/>
      <c r="C41" s="63"/>
      <c r="D41" s="63"/>
      <c r="E41" s="63"/>
      <c r="F41" s="63"/>
      <c r="G41" s="68">
        <f>Front!D9</f>
        <v>0</v>
      </c>
      <c r="H41" s="69">
        <f>ROUND(G41,1)</f>
        <v>0</v>
      </c>
      <c r="I41" s="63"/>
      <c r="J41" s="63"/>
      <c r="K41" s="63"/>
      <c r="L41" s="63"/>
      <c r="M41" s="63"/>
      <c r="N41" s="63"/>
      <c r="O41" s="63"/>
      <c r="P41" s="63"/>
      <c r="Q41" s="63"/>
      <c r="R41" s="63"/>
      <c r="S41" s="63"/>
      <c r="T41" s="63"/>
      <c r="U41" s="63"/>
      <c r="V41" s="63"/>
      <c r="W41" s="63"/>
      <c r="X41" s="63"/>
      <c r="Y41" s="63"/>
      <c r="Z41" s="63"/>
      <c r="AA41" s="63"/>
      <c r="AB41" s="63"/>
      <c r="AC41" s="63"/>
      <c r="AD41" s="63"/>
      <c r="AE41" s="63"/>
      <c r="AF41" s="63"/>
    </row>
    <row r="42" spans="1:32" ht="15.75" x14ac:dyDescent="0.25">
      <c r="A42" s="67" t="str">
        <f>CONCATENATE($A1," ",G193," ",N193,", ",O193,", ",P193,", ",Q193,", ",R193,", ",S193,", ",T193,", ",U193,", ",V193)</f>
        <v xml:space="preserve">0 did well with the skills that made up the area(s) of , , , , , , , , </v>
      </c>
      <c r="B42" s="63"/>
      <c r="C42" s="63"/>
      <c r="D42" s="63"/>
      <c r="E42" s="63"/>
      <c r="F42" s="63"/>
      <c r="G42" s="63"/>
      <c r="H42" s="63"/>
      <c r="I42" s="63"/>
      <c r="J42" s="63"/>
      <c r="K42" s="63"/>
      <c r="L42" s="63"/>
      <c r="M42" s="63"/>
      <c r="N42" s="63"/>
      <c r="O42" s="63"/>
      <c r="P42" s="63"/>
      <c r="Q42" s="63"/>
      <c r="R42" s="63"/>
      <c r="S42" s="63"/>
      <c r="T42" s="63"/>
      <c r="U42" s="63"/>
      <c r="V42" s="63"/>
      <c r="W42" s="63"/>
      <c r="X42" s="63"/>
      <c r="Y42" s="63"/>
      <c r="Z42" s="63"/>
      <c r="AA42" s="63"/>
      <c r="AB42" s="63"/>
      <c r="AC42" s="63"/>
      <c r="AD42" s="63"/>
      <c r="AE42" s="63"/>
      <c r="AF42" s="63"/>
    </row>
    <row r="43" spans="1:32" ht="15.75" x14ac:dyDescent="0.25">
      <c r="A43" s="67" t="str">
        <f>CONCATENATE($A1," ",G194," ",N194,", ",O194,", ",P194,", ",Q194,", ",R194,", ",S194,", ",T194,", ",U194,", ",V194)</f>
        <v xml:space="preserve">0 had room for improvement with the skills that made up the area(s) of , , , , , , , , </v>
      </c>
      <c r="B43" s="63"/>
      <c r="C43" s="63"/>
      <c r="D43" s="63"/>
      <c r="E43" s="63"/>
      <c r="F43" s="63"/>
      <c r="G43" s="63"/>
      <c r="H43" s="63"/>
      <c r="I43" s="63"/>
      <c r="J43" s="63"/>
      <c r="K43" s="63"/>
      <c r="L43" s="63"/>
      <c r="M43" s="63"/>
      <c r="N43" s="63"/>
      <c r="O43" s="63"/>
      <c r="P43" s="63"/>
      <c r="Q43" s="63"/>
      <c r="R43" s="63"/>
      <c r="S43" s="63"/>
      <c r="T43" s="63"/>
      <c r="U43" s="63"/>
      <c r="V43" s="63"/>
      <c r="W43" s="63"/>
      <c r="X43" s="63"/>
      <c r="Y43" s="63"/>
      <c r="Z43" s="63"/>
      <c r="AA43" s="63"/>
      <c r="AB43" s="63"/>
      <c r="AC43" s="63"/>
      <c r="AD43" s="63"/>
      <c r="AE43" s="63"/>
      <c r="AF43" s="63"/>
    </row>
    <row r="44" spans="1:32" ht="15.75" x14ac:dyDescent="0.25">
      <c r="A44" s="67" t="str">
        <f>CONCATENATE($A1," ",G195," ",N195,", ",O195,", ",P195,", ",Q195,", ",R195,", ",S195,", ",T195,", ",U195,", ",V195)</f>
        <v xml:space="preserve">0 hadn't had the opportunity to work on the skills in the area(s) of , , , , , , , , </v>
      </c>
      <c r="B44" s="63"/>
      <c r="C44" s="63"/>
      <c r="D44" s="63"/>
      <c r="E44" s="63"/>
      <c r="F44" s="63"/>
      <c r="G44" s="63"/>
      <c r="H44" s="63"/>
      <c r="I44" s="63"/>
      <c r="J44" s="63"/>
      <c r="K44" s="63"/>
      <c r="L44" s="63"/>
      <c r="M44" s="63"/>
      <c r="N44" s="63"/>
      <c r="O44" s="63"/>
      <c r="P44" s="63"/>
      <c r="Q44" s="63"/>
      <c r="R44" s="63"/>
      <c r="S44" s="63"/>
      <c r="T44" s="63"/>
      <c r="U44" s="63"/>
      <c r="V44" s="63"/>
      <c r="W44" s="63"/>
      <c r="X44" s="63"/>
      <c r="Y44" s="63"/>
      <c r="Z44" s="63"/>
      <c r="AA44" s="63"/>
      <c r="AB44" s="63"/>
      <c r="AC44" s="63"/>
      <c r="AD44" s="63"/>
      <c r="AE44" s="63"/>
      <c r="AF44" s="63"/>
    </row>
    <row r="45" spans="1:32" ht="15.75" x14ac:dyDescent="0.25">
      <c r="A45" s="67" t="str">
        <f>CONCATENATE($A1," ",G196," ",N196,", ",O196,", ",P196,", ",Q196,", ",R196,", ",S196,", ",T196,", ",U196,", ",V196)</f>
        <v>0 didn't need the skills in the area(s) of Basic Skills, Types Of Grips, Wheelchair Specific Cane Skills, Constant Contact, Diagonal/Diagonal Trail, Two Point Touch/Touch Trail, Touch And Drag, Three Point Touch, Verification Technique</v>
      </c>
      <c r="B45" s="63"/>
      <c r="C45" s="63"/>
      <c r="D45" s="63"/>
      <c r="E45" s="63"/>
      <c r="F45" s="63"/>
      <c r="G45" s="63"/>
      <c r="H45" s="63"/>
      <c r="I45" s="63"/>
      <c r="J45" s="63"/>
      <c r="K45" s="63"/>
      <c r="L45" s="63"/>
      <c r="M45" s="63"/>
      <c r="N45" s="63"/>
      <c r="O45" s="63"/>
      <c r="P45" s="63"/>
      <c r="Q45" s="63"/>
      <c r="R45" s="63"/>
      <c r="S45" s="63"/>
      <c r="T45" s="63"/>
      <c r="U45" s="63"/>
      <c r="V45" s="63"/>
      <c r="W45" s="63"/>
      <c r="X45" s="63"/>
      <c r="Y45" s="63"/>
      <c r="Z45" s="63"/>
      <c r="AA45" s="63"/>
      <c r="AB45" s="63"/>
      <c r="AC45" s="63"/>
      <c r="AD45" s="63"/>
      <c r="AE45" s="63"/>
      <c r="AF45" s="63"/>
    </row>
    <row r="46" spans="1:32" ht="15.75" x14ac:dyDescent="0.25">
      <c r="A46" s="67"/>
      <c r="B46" s="63"/>
      <c r="C46" s="63"/>
      <c r="D46" s="63"/>
      <c r="E46" s="63"/>
      <c r="F46" s="63"/>
      <c r="G46" s="63"/>
      <c r="H46" s="63"/>
      <c r="I46" s="63"/>
      <c r="J46" s="63"/>
      <c r="K46" s="63"/>
      <c r="L46" s="63"/>
      <c r="M46" s="63"/>
      <c r="N46" s="63"/>
      <c r="O46" s="63"/>
      <c r="P46" s="63"/>
      <c r="Q46" s="63"/>
      <c r="R46" s="63"/>
      <c r="S46" s="63"/>
      <c r="T46" s="63"/>
      <c r="U46" s="63"/>
      <c r="V46" s="63"/>
      <c r="W46" s="63"/>
      <c r="X46" s="63"/>
      <c r="Y46" s="63"/>
      <c r="Z46" s="63"/>
      <c r="AA46" s="63"/>
      <c r="AB46" s="63"/>
      <c r="AC46" s="63"/>
      <c r="AD46" s="63"/>
      <c r="AE46" s="63"/>
      <c r="AF46" s="63"/>
    </row>
    <row r="47" spans="1:32" ht="15.75" x14ac:dyDescent="0.25">
      <c r="A47" s="65" t="str">
        <f>CONCATENATE(A202," ",H47,"%")</f>
        <v>Sidewalk Travel Score: 0%</v>
      </c>
      <c r="B47" s="63"/>
      <c r="C47" s="63"/>
      <c r="D47" s="63"/>
      <c r="E47" s="63"/>
      <c r="F47" s="63"/>
      <c r="G47" s="66">
        <f>Front!D10</f>
        <v>0</v>
      </c>
      <c r="H47" s="69">
        <f>ROUND(G47,1)</f>
        <v>0</v>
      </c>
      <c r="I47" s="63"/>
      <c r="J47" s="63"/>
      <c r="K47" s="63"/>
      <c r="L47" s="63"/>
      <c r="M47" s="63"/>
      <c r="N47" s="63"/>
      <c r="O47" s="63"/>
      <c r="P47" s="63"/>
      <c r="Q47" s="63"/>
      <c r="R47" s="63"/>
      <c r="S47" s="63"/>
      <c r="T47" s="63"/>
      <c r="U47" s="63"/>
      <c r="V47" s="63"/>
      <c r="W47" s="63"/>
      <c r="X47" s="63"/>
      <c r="Y47" s="63"/>
      <c r="Z47" s="63"/>
      <c r="AA47" s="63"/>
      <c r="AB47" s="63"/>
      <c r="AC47" s="63"/>
      <c r="AD47" s="63"/>
      <c r="AE47" s="63"/>
      <c r="AF47" s="63"/>
    </row>
    <row r="48" spans="1:32" ht="15.75" x14ac:dyDescent="0.25">
      <c r="A48" s="67" t="str">
        <f>CONCATENATE($A1," ",G202," ",N202,", ",O202,", ",P202,", ",Q202,", ",R202)</f>
        <v xml:space="preserve">0 did well with the skills that made up the area(s) of , , , , </v>
      </c>
      <c r="B48" s="63"/>
      <c r="C48" s="63"/>
      <c r="D48" s="63"/>
      <c r="E48" s="63"/>
      <c r="F48" s="63"/>
      <c r="G48" s="63"/>
      <c r="H48" s="63"/>
      <c r="I48" s="63"/>
      <c r="J48" s="63"/>
      <c r="K48" s="63"/>
      <c r="L48" s="63"/>
      <c r="M48" s="63"/>
      <c r="N48" s="63"/>
      <c r="O48" s="63"/>
      <c r="P48" s="63"/>
      <c r="Q48" s="63"/>
      <c r="R48" s="63"/>
      <c r="S48" s="63"/>
      <c r="T48" s="63"/>
      <c r="U48" s="63"/>
      <c r="V48" s="63"/>
      <c r="W48" s="63"/>
      <c r="X48" s="63"/>
      <c r="Y48" s="63"/>
      <c r="Z48" s="63"/>
      <c r="AA48" s="63"/>
      <c r="AB48" s="63"/>
      <c r="AC48" s="63"/>
      <c r="AD48" s="63"/>
      <c r="AE48" s="63"/>
      <c r="AF48" s="63"/>
    </row>
    <row r="49" spans="1:32" ht="15.75" x14ac:dyDescent="0.25">
      <c r="A49" s="67" t="str">
        <f>CONCATENATE($A1," ",G203," ",N203,", ",O203,", ",P203,", ",Q203,", ",R203)</f>
        <v xml:space="preserve">0 had room for improvement with the skills that made up the area(s) of , , , , </v>
      </c>
      <c r="B49" s="63"/>
      <c r="C49" s="63"/>
      <c r="D49" s="63"/>
      <c r="E49" s="63"/>
      <c r="F49" s="63"/>
      <c r="G49" s="63"/>
      <c r="H49" s="63"/>
      <c r="I49" s="63"/>
      <c r="J49" s="63"/>
      <c r="K49" s="63"/>
      <c r="L49" s="63"/>
      <c r="M49" s="63"/>
      <c r="N49" s="63"/>
      <c r="O49" s="63"/>
      <c r="P49" s="63"/>
      <c r="Q49" s="63"/>
      <c r="R49" s="63"/>
      <c r="S49" s="63"/>
      <c r="T49" s="63"/>
      <c r="U49" s="63"/>
      <c r="V49" s="63"/>
      <c r="W49" s="63"/>
      <c r="X49" s="63"/>
      <c r="Y49" s="63"/>
      <c r="Z49" s="63"/>
      <c r="AA49" s="63"/>
      <c r="AB49" s="63"/>
      <c r="AC49" s="63"/>
      <c r="AD49" s="63"/>
      <c r="AE49" s="63"/>
      <c r="AF49" s="63"/>
    </row>
    <row r="50" spans="1:32" ht="15.75" x14ac:dyDescent="0.25">
      <c r="A50" s="67" t="str">
        <f>CONCATENATE($A1," ",G204," ",N204,", ",O204,", ",P204,", ",Q204,", ",R204)</f>
        <v xml:space="preserve">0 hadn't had the opportunity to work on the skills in the area(s) of , , , , </v>
      </c>
      <c r="B50" s="63"/>
      <c r="C50" s="63"/>
      <c r="D50" s="63"/>
      <c r="E50" s="63"/>
      <c r="F50" s="63"/>
      <c r="G50" s="63"/>
      <c r="H50" s="63"/>
      <c r="I50" s="63"/>
      <c r="J50" s="63"/>
      <c r="K50" s="63"/>
      <c r="L50" s="63"/>
      <c r="M50" s="63"/>
      <c r="N50" s="63"/>
      <c r="O50" s="63"/>
      <c r="P50" s="63"/>
      <c r="Q50" s="63"/>
      <c r="R50" s="63"/>
      <c r="S50" s="63"/>
      <c r="T50" s="63"/>
      <c r="U50" s="63"/>
      <c r="V50" s="63"/>
      <c r="W50" s="63"/>
      <c r="X50" s="63"/>
      <c r="Y50" s="63"/>
      <c r="Z50" s="63"/>
      <c r="AA50" s="63"/>
      <c r="AB50" s="63"/>
      <c r="AC50" s="63"/>
      <c r="AD50" s="63"/>
      <c r="AE50" s="63"/>
      <c r="AF50" s="63"/>
    </row>
    <row r="51" spans="1:32" ht="15.75" x14ac:dyDescent="0.25">
      <c r="A51" s="67" t="str">
        <f>CONCATENATE($A1," ",G205," ",N205,", ",O205,", ",P205,", ",Q205,", ",R205)</f>
        <v>0 didn't need the skills in the area(s) of Travel On Sidewalks, Travel On Irregular Sidewalks, Negotiating Curb Ramps, Negotiating Building Ramps, Correcting for Veering On Sidewalks</v>
      </c>
      <c r="B51" s="63"/>
      <c r="C51" s="63"/>
      <c r="D51" s="63"/>
      <c r="E51" s="63"/>
      <c r="F51" s="63"/>
      <c r="G51" s="63"/>
      <c r="H51" s="63"/>
      <c r="I51" s="63"/>
      <c r="J51" s="63"/>
      <c r="K51" s="63"/>
      <c r="L51" s="63"/>
      <c r="M51" s="63"/>
      <c r="N51" s="63"/>
      <c r="O51" s="63"/>
      <c r="P51" s="63"/>
      <c r="Q51" s="63"/>
      <c r="R51" s="63"/>
      <c r="S51" s="63"/>
      <c r="T51" s="63"/>
      <c r="U51" s="63"/>
      <c r="V51" s="63"/>
      <c r="W51" s="63"/>
      <c r="X51" s="63"/>
      <c r="Y51" s="63"/>
      <c r="Z51" s="63"/>
      <c r="AA51" s="63"/>
      <c r="AB51" s="63"/>
      <c r="AC51" s="63"/>
      <c r="AD51" s="63"/>
      <c r="AE51" s="63"/>
      <c r="AF51" s="63"/>
    </row>
    <row r="52" spans="1:32" ht="15.75" x14ac:dyDescent="0.25">
      <c r="A52" s="67"/>
      <c r="B52" s="63"/>
      <c r="C52" s="63"/>
      <c r="D52" s="63"/>
      <c r="E52" s="63"/>
      <c r="F52" s="63"/>
      <c r="G52" s="63"/>
      <c r="H52" s="63"/>
      <c r="I52" s="63"/>
      <c r="J52" s="63"/>
      <c r="K52" s="63"/>
      <c r="L52" s="63"/>
      <c r="M52" s="63"/>
      <c r="N52" s="63"/>
      <c r="O52" s="63"/>
      <c r="P52" s="63"/>
      <c r="Q52" s="63"/>
      <c r="R52" s="63"/>
      <c r="S52" s="63"/>
      <c r="T52" s="63"/>
      <c r="U52" s="63"/>
      <c r="V52" s="63"/>
      <c r="W52" s="63"/>
      <c r="X52" s="63"/>
      <c r="Y52" s="63"/>
      <c r="Z52" s="63"/>
      <c r="AA52" s="63"/>
      <c r="AB52" s="63"/>
      <c r="AC52" s="63"/>
      <c r="AD52" s="63"/>
      <c r="AE52" s="63"/>
      <c r="AF52" s="63"/>
    </row>
    <row r="53" spans="1:32" ht="15.75" x14ac:dyDescent="0.25">
      <c r="A53" s="65" t="str">
        <f>CONCATENATE(A208," ",H53,"%")</f>
        <v>Street Crossings Score: 0%</v>
      </c>
      <c r="B53" s="63"/>
      <c r="C53" s="63"/>
      <c r="D53" s="63"/>
      <c r="E53" s="63"/>
      <c r="F53" s="63"/>
      <c r="G53" s="66">
        <f>Front!D11</f>
        <v>0</v>
      </c>
      <c r="H53" s="69">
        <f>ROUND(G53,1)</f>
        <v>0</v>
      </c>
      <c r="I53" s="63"/>
      <c r="J53" s="63"/>
      <c r="K53" s="63"/>
      <c r="L53" s="63"/>
      <c r="M53" s="63"/>
      <c r="N53" s="63"/>
      <c r="O53" s="63"/>
      <c r="P53" s="63"/>
      <c r="Q53" s="63"/>
      <c r="R53" s="63"/>
      <c r="S53" s="63"/>
      <c r="T53" s="63"/>
      <c r="U53" s="63"/>
      <c r="V53" s="63"/>
      <c r="W53" s="63"/>
      <c r="X53" s="63"/>
      <c r="Y53" s="63"/>
      <c r="Z53" s="63"/>
      <c r="AA53" s="63"/>
      <c r="AB53" s="63"/>
      <c r="AC53" s="63"/>
      <c r="AD53" s="63"/>
      <c r="AE53" s="63"/>
      <c r="AF53" s="63"/>
    </row>
    <row r="54" spans="1:32" ht="15.75" x14ac:dyDescent="0.25">
      <c r="A54" s="67" t="str">
        <f>CONCATENATE($A1," ",G209," ",N209,", ",O209,", ",P209,", ",Q209,", ",R209,", ",S209,", ",T209,", ",U209,", ",V209,", ",W209,", ",X209,", ",Y209,", ",Z209,", ",AA209,", ",AB209,", ",AC209,", ",AD209)</f>
        <v xml:space="preserve">0 did well with the skills that made up the area(s) of , , , , , , , , , , , , , , , , </v>
      </c>
      <c r="B54" s="63"/>
      <c r="C54" s="63"/>
      <c r="D54" s="63"/>
      <c r="E54" s="63"/>
      <c r="F54" s="63"/>
      <c r="G54" s="63"/>
      <c r="H54" s="63"/>
      <c r="I54" s="63"/>
      <c r="J54" s="63"/>
      <c r="K54" s="63"/>
      <c r="L54" s="63"/>
      <c r="M54" s="63"/>
      <c r="N54" s="63"/>
      <c r="O54" s="63"/>
      <c r="P54" s="63"/>
      <c r="Q54" s="63"/>
      <c r="R54" s="63"/>
      <c r="S54" s="63"/>
      <c r="T54" s="63"/>
      <c r="U54" s="63"/>
      <c r="V54" s="63"/>
      <c r="W54" s="63"/>
      <c r="X54" s="63"/>
      <c r="Y54" s="63"/>
      <c r="Z54" s="63"/>
      <c r="AA54" s="63"/>
      <c r="AB54" s="63"/>
      <c r="AC54" s="63"/>
      <c r="AD54" s="63"/>
      <c r="AE54" s="63"/>
      <c r="AF54" s="63"/>
    </row>
    <row r="55" spans="1:32" ht="15.75" x14ac:dyDescent="0.25">
      <c r="A55" s="67" t="str">
        <f>CONCATENATE($A1," ",G210," ",N210,", ",O210,", ",P210,", ",Q210,", ",R210,", ",S210,", ",T210,", ",U210,", ",V210,", ",W210,", ",X210,", ",Y210,", ",Z210,", ",AA210,", ",AB210,", ",AC210,", ",AD210)</f>
        <v xml:space="preserve">0 had room for improvement with the skills that made up the area(s) of , , , , , , , , , , , , , , , , </v>
      </c>
      <c r="B55" s="63"/>
      <c r="C55" s="63"/>
      <c r="D55" s="63"/>
      <c r="E55" s="63"/>
      <c r="F55" s="63"/>
      <c r="G55" s="63"/>
      <c r="H55" s="63"/>
      <c r="I55" s="63"/>
      <c r="J55" s="63"/>
      <c r="K55" s="63"/>
      <c r="L55" s="63"/>
      <c r="M55" s="63"/>
      <c r="N55" s="63"/>
      <c r="O55" s="63"/>
      <c r="P55" s="63"/>
      <c r="Q55" s="63"/>
      <c r="R55" s="63"/>
      <c r="S55" s="63"/>
      <c r="T55" s="63"/>
      <c r="U55" s="63"/>
      <c r="V55" s="63"/>
      <c r="W55" s="63"/>
      <c r="X55" s="63"/>
      <c r="Y55" s="63"/>
      <c r="Z55" s="63"/>
      <c r="AA55" s="63"/>
      <c r="AB55" s="63"/>
      <c r="AC55" s="63"/>
      <c r="AD55" s="63"/>
      <c r="AE55" s="63"/>
      <c r="AF55" s="63"/>
    </row>
    <row r="56" spans="1:32" ht="15.75" x14ac:dyDescent="0.25">
      <c r="A56" s="67" t="str">
        <f>CONCATENATE($A1," ",G211," ",N211,", ",O211,", ",P211,", ",Q211,", ",R211,", ",S211,", ",T211,", ",U211,", ",V211,", ",W211,", ",X211,", ",Y211,", ",Z211,", ",AA211,", ",AB211,", ",AC211,", ",AD211)</f>
        <v xml:space="preserve">0 hadn't had the opportunity to work on the skills in the area(s) of , , , , , , , , , , , , , , , , </v>
      </c>
      <c r="B56" s="63"/>
      <c r="C56" s="63"/>
      <c r="D56" s="63"/>
      <c r="E56" s="63"/>
      <c r="F56" s="63"/>
      <c r="G56" s="63"/>
      <c r="H56" s="63"/>
      <c r="I56" s="63"/>
      <c r="J56" s="63"/>
      <c r="K56" s="63"/>
      <c r="L56" s="63"/>
      <c r="M56" s="63"/>
      <c r="N56" s="63"/>
      <c r="O56" s="63"/>
      <c r="P56" s="63"/>
      <c r="Q56" s="63"/>
      <c r="R56" s="63"/>
      <c r="S56" s="63"/>
      <c r="T56" s="63"/>
      <c r="U56" s="63"/>
      <c r="V56" s="63"/>
      <c r="W56" s="63"/>
      <c r="X56" s="63"/>
      <c r="Y56" s="63"/>
      <c r="Z56" s="63"/>
      <c r="AA56" s="63"/>
      <c r="AB56" s="63"/>
      <c r="AC56" s="63"/>
      <c r="AD56" s="63"/>
      <c r="AE56" s="63"/>
      <c r="AF56" s="63"/>
    </row>
    <row r="57" spans="1:32" ht="15.75" x14ac:dyDescent="0.25">
      <c r="A57" s="67" t="str">
        <f>CONCATENATE($A1," ",G212," ",N212,", ",O212,", ",P212,", ",Q212,", ",R212,", ",S212,", ",T212,", ",U212,", ",V212,", ",W212,", ",X212,", ",Y212,", ",Z212,", ",AA212,", ",AB212,", ",AC212,", ",AD212)</f>
        <v xml:space="preserve">0 didn't need the skills in the area(s) of Anticipating Street Crossings, Wheelchair Specific Street Crossing Skills, Maintaining Line Of Travel &amp; Body Alignment, Re-establishing Body Alignment, Analyzing Intersections, Plus Intersections, T Intersections, Y Intersections, Roundabouts, Significantly Offset Intersections, Atypical Intersections, Newly Developed Intersections, Channelized Right Turn Lanes, Veering, Understanding Drivers’ Perspectives, Pedestrian Signals, </v>
      </c>
      <c r="B57" s="63"/>
      <c r="C57" s="63"/>
      <c r="D57" s="63"/>
      <c r="E57" s="63"/>
      <c r="F57" s="63"/>
      <c r="G57" s="63"/>
      <c r="H57" s="63"/>
      <c r="I57" s="63"/>
      <c r="J57" s="63"/>
      <c r="K57" s="63"/>
      <c r="L57" s="63"/>
      <c r="M57" s="63"/>
      <c r="N57" s="63"/>
      <c r="O57" s="63"/>
      <c r="P57" s="63"/>
      <c r="Q57" s="63"/>
      <c r="R57" s="63"/>
      <c r="S57" s="63"/>
      <c r="T57" s="63"/>
      <c r="U57" s="63"/>
      <c r="V57" s="63"/>
      <c r="W57" s="63"/>
      <c r="X57" s="63"/>
      <c r="Y57" s="63"/>
      <c r="Z57" s="63"/>
      <c r="AA57" s="63"/>
      <c r="AB57" s="63"/>
      <c r="AC57" s="63"/>
      <c r="AD57" s="63"/>
      <c r="AE57" s="63"/>
      <c r="AF57" s="63"/>
    </row>
    <row r="58" spans="1:32" ht="15.75" x14ac:dyDescent="0.25">
      <c r="A58" s="67"/>
      <c r="B58" s="63"/>
      <c r="C58" s="63"/>
      <c r="D58" s="63"/>
      <c r="E58" s="63"/>
      <c r="F58" s="63"/>
      <c r="G58" s="63"/>
      <c r="H58" s="63"/>
      <c r="I58" s="63"/>
      <c r="J58" s="63"/>
      <c r="K58" s="63"/>
      <c r="L58" s="63"/>
      <c r="M58" s="63"/>
      <c r="N58" s="63"/>
      <c r="O58" s="63"/>
      <c r="P58" s="63"/>
      <c r="Q58" s="63"/>
      <c r="R58" s="63"/>
      <c r="S58" s="63"/>
      <c r="T58" s="63"/>
      <c r="U58" s="63"/>
      <c r="V58" s="63"/>
      <c r="W58" s="63"/>
      <c r="X58" s="63"/>
      <c r="Y58" s="63"/>
      <c r="Z58" s="63"/>
      <c r="AA58" s="63"/>
      <c r="AB58" s="63"/>
      <c r="AC58" s="63"/>
      <c r="AD58" s="63"/>
      <c r="AE58" s="63"/>
      <c r="AF58" s="63"/>
    </row>
    <row r="59" spans="1:32" ht="15.75" x14ac:dyDescent="0.25">
      <c r="A59" s="65" t="str">
        <f>CONCATENATE(A226," ",H59,"%")</f>
        <v>Orientation Skills and GPS Score: 0%</v>
      </c>
      <c r="B59" s="63"/>
      <c r="C59" s="63"/>
      <c r="D59" s="63"/>
      <c r="E59" s="63"/>
      <c r="F59" s="63"/>
      <c r="G59" s="66">
        <f>Front!D12</f>
        <v>0</v>
      </c>
      <c r="H59" s="69">
        <f>ROUND(G59,1)</f>
        <v>0</v>
      </c>
      <c r="I59" s="63"/>
      <c r="J59" s="63"/>
      <c r="K59" s="63"/>
      <c r="L59" s="63"/>
      <c r="M59" s="63"/>
      <c r="N59" s="63"/>
      <c r="O59" s="63"/>
      <c r="P59" s="63"/>
      <c r="Q59" s="63"/>
      <c r="R59" s="63"/>
      <c r="S59" s="63"/>
      <c r="T59" s="63"/>
      <c r="U59" s="63"/>
      <c r="V59" s="63"/>
      <c r="W59" s="63"/>
      <c r="X59" s="63"/>
      <c r="Y59" s="63"/>
      <c r="Z59" s="63"/>
      <c r="AA59" s="63"/>
      <c r="AB59" s="63"/>
      <c r="AC59" s="63"/>
      <c r="AD59" s="63"/>
      <c r="AE59" s="63"/>
      <c r="AF59" s="63"/>
    </row>
    <row r="60" spans="1:32" ht="15.75" x14ac:dyDescent="0.25">
      <c r="A60" s="67" t="str">
        <f>CONCATENATE($A1," ",G227," ",N227,", ",O227,", ",P227,", ",Q227,", ",R227,", ",S227,", ",T227,", ",U227,", ",V227,", ",W227,", ",X227)</f>
        <v xml:space="preserve">0 did well with the skills that made up the area(s) of , , , , , , , , , , </v>
      </c>
      <c r="B60" s="63"/>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row>
    <row r="61" spans="1:32" ht="15.75" x14ac:dyDescent="0.25">
      <c r="A61" s="67" t="str">
        <f>CONCATENATE($A1," ",G228," ",N228,", ",O228,", ",P228,", ",Q228,", ",R228,", ",S228,", ",T228,", ",U228,", ",V228,", ",W228,", ",X228)</f>
        <v xml:space="preserve">0 had room for improvement with the skills that made up the area(s) of , , , , , , , , , , </v>
      </c>
      <c r="B61" s="63"/>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row>
    <row r="62" spans="1:32" ht="15.75" x14ac:dyDescent="0.25">
      <c r="A62" s="67" t="str">
        <f>CONCATENATE($A1," ",G229," ",N229,", ",O229,", ",P229,", ",Q229,", ",R229,", ",S229,", ",T229,", ",U229,", ",V229,", ",W229,", ",X229)</f>
        <v xml:space="preserve">0 hadn't had the opportunity to work on the skills in the area(s) of , , , , , , , , , , </v>
      </c>
      <c r="B62" s="63"/>
      <c r="C62" s="63"/>
      <c r="D62" s="63"/>
      <c r="E62" s="63"/>
      <c r="F62" s="63"/>
      <c r="G62" s="63"/>
      <c r="H62" s="63"/>
      <c r="I62" s="63"/>
      <c r="J62" s="63"/>
      <c r="K62" s="63"/>
      <c r="L62" s="63"/>
      <c r="M62" s="63"/>
      <c r="N62" s="63"/>
      <c r="O62" s="63"/>
      <c r="P62" s="63"/>
      <c r="Q62" s="63"/>
      <c r="R62" s="63"/>
      <c r="S62" s="63"/>
      <c r="T62" s="63"/>
      <c r="U62" s="63"/>
      <c r="V62" s="63"/>
      <c r="W62" s="63"/>
      <c r="X62" s="63"/>
      <c r="Y62" s="63"/>
      <c r="Z62" s="63"/>
      <c r="AA62" s="63"/>
      <c r="AB62" s="63"/>
      <c r="AC62" s="63"/>
      <c r="AD62" s="63"/>
      <c r="AE62" s="63"/>
      <c r="AF62" s="63"/>
    </row>
    <row r="63" spans="1:32" ht="15.75" x14ac:dyDescent="0.25">
      <c r="A63" s="67" t="str">
        <f>CONCATENATE($A1," ",G230," ",N230,", ",O230,", ",P230,", ",Q230,", ",R230,", ",S230,", ",T230,", ",U230,", ",V230,", ",W230,", ",X230)</f>
        <v>0 didn't need the skills in the area(s) of Cardinality, Landmarks, Clues, Indoor Numbering Systems, Outdoor Numbering Systems, Route Creation, Grid System, Divisors And Block Numbering, Transferability, GPS, Maps</v>
      </c>
      <c r="B63" s="63"/>
      <c r="C63" s="63"/>
      <c r="D63" s="63"/>
      <c r="E63" s="63"/>
      <c r="F63" s="63"/>
      <c r="G63" s="63"/>
      <c r="H63" s="63"/>
      <c r="I63" s="63"/>
      <c r="J63" s="63"/>
      <c r="K63" s="63"/>
      <c r="L63" s="63"/>
      <c r="M63" s="63"/>
      <c r="N63" s="63"/>
      <c r="O63" s="63"/>
      <c r="P63" s="63"/>
      <c r="Q63" s="63"/>
      <c r="R63" s="63"/>
      <c r="S63" s="63"/>
      <c r="T63" s="63"/>
      <c r="U63" s="63"/>
      <c r="V63" s="63"/>
      <c r="W63" s="63"/>
      <c r="X63" s="63"/>
      <c r="Y63" s="63"/>
      <c r="Z63" s="63"/>
      <c r="AA63" s="63"/>
      <c r="AB63" s="63"/>
      <c r="AC63" s="63"/>
      <c r="AD63" s="63"/>
      <c r="AE63" s="63"/>
      <c r="AF63" s="63"/>
    </row>
    <row r="64" spans="1:32" ht="15.75" x14ac:dyDescent="0.25">
      <c r="A64" s="67"/>
      <c r="B64" s="63"/>
      <c r="C64" s="63"/>
      <c r="D64" s="63"/>
      <c r="E64" s="63"/>
      <c r="F64" s="63"/>
      <c r="G64" s="63"/>
      <c r="H64" s="63"/>
      <c r="I64" s="63"/>
      <c r="J64" s="63"/>
      <c r="K64" s="63"/>
      <c r="L64" s="63"/>
      <c r="M64" s="63"/>
      <c r="N64" s="63"/>
      <c r="O64" s="63"/>
      <c r="P64" s="63"/>
      <c r="Q64" s="63"/>
      <c r="R64" s="63"/>
      <c r="S64" s="63"/>
      <c r="T64" s="63"/>
      <c r="U64" s="63"/>
      <c r="V64" s="63"/>
      <c r="W64" s="63"/>
      <c r="X64" s="63"/>
      <c r="Y64" s="63"/>
      <c r="Z64" s="63"/>
      <c r="AA64" s="63"/>
      <c r="AB64" s="63"/>
      <c r="AC64" s="63"/>
      <c r="AD64" s="63"/>
      <c r="AE64" s="63"/>
      <c r="AF64" s="63"/>
    </row>
    <row r="65" spans="1:32" ht="15.75" x14ac:dyDescent="0.25">
      <c r="A65" s="65" t="str">
        <f>CONCATENATE(A238," ",H65,"%")</f>
        <v>Public Transportation Score: 0%</v>
      </c>
      <c r="B65" s="63"/>
      <c r="C65" s="63"/>
      <c r="D65" s="63"/>
      <c r="E65" s="63"/>
      <c r="F65" s="63"/>
      <c r="G65" s="66">
        <f>Front!D13</f>
        <v>0</v>
      </c>
      <c r="H65" s="69">
        <f>ROUND(G65,1)</f>
        <v>0</v>
      </c>
      <c r="I65" s="63"/>
      <c r="J65" s="63"/>
      <c r="K65" s="63"/>
      <c r="L65" s="63"/>
      <c r="M65" s="63"/>
      <c r="N65" s="63"/>
      <c r="O65" s="63"/>
      <c r="P65" s="63"/>
      <c r="Q65" s="63"/>
      <c r="R65" s="63"/>
      <c r="S65" s="63"/>
      <c r="T65" s="63"/>
      <c r="U65" s="63"/>
      <c r="V65" s="63"/>
      <c r="W65" s="63"/>
      <c r="X65" s="63"/>
      <c r="Y65" s="63"/>
      <c r="Z65" s="63"/>
      <c r="AA65" s="63"/>
      <c r="AB65" s="63"/>
      <c r="AC65" s="63"/>
      <c r="AD65" s="63"/>
      <c r="AE65" s="63"/>
      <c r="AF65" s="63"/>
    </row>
    <row r="66" spans="1:32" ht="15.75" x14ac:dyDescent="0.25">
      <c r="A66" s="67" t="str">
        <f>CONCATENATE($A1," ",G239," ",N239,", ",O239,", ",P239,", ",Q239,", ",R239,", ",S239,", ",T239,", ",U239)</f>
        <v xml:space="preserve">0 did well with the skills that made up the area(s) of , , , , , , , </v>
      </c>
      <c r="B66" s="63"/>
      <c r="C66" s="63"/>
      <c r="D66" s="63"/>
      <c r="E66" s="63"/>
      <c r="F66" s="63"/>
      <c r="G66" s="63"/>
      <c r="H66" s="63"/>
      <c r="I66" s="63"/>
      <c r="J66" s="63"/>
      <c r="K66" s="63"/>
      <c r="L66" s="63"/>
      <c r="M66" s="63"/>
      <c r="N66" s="63"/>
      <c r="O66" s="63"/>
      <c r="P66" s="63"/>
      <c r="Q66" s="63"/>
      <c r="R66" s="63"/>
      <c r="S66" s="63"/>
      <c r="T66" s="63"/>
      <c r="U66" s="63"/>
      <c r="V66" s="63"/>
      <c r="W66" s="63"/>
      <c r="X66" s="63"/>
      <c r="Y66" s="63"/>
      <c r="Z66" s="63"/>
      <c r="AA66" s="63"/>
      <c r="AB66" s="63"/>
      <c r="AC66" s="63"/>
      <c r="AD66" s="63"/>
      <c r="AE66" s="63"/>
      <c r="AF66" s="63"/>
    </row>
    <row r="67" spans="1:32" ht="15.75" x14ac:dyDescent="0.25">
      <c r="A67" s="67" t="str">
        <f>CONCATENATE($A1," ",G240," ",N240,", ",O240,", ",P240,", ",Q240,", ",R240,", ",S240,", ",T240,", ",U240)</f>
        <v xml:space="preserve">0 had room for improvement with the skills that made up the area(s) of , , , , , , , </v>
      </c>
      <c r="B67" s="63"/>
      <c r="C67" s="63"/>
      <c r="D67" s="63"/>
      <c r="E67" s="63"/>
      <c r="F67" s="63"/>
      <c r="G67" s="63"/>
      <c r="H67" s="63"/>
      <c r="I67" s="63"/>
      <c r="J67" s="63"/>
      <c r="K67" s="63"/>
      <c r="L67" s="63"/>
      <c r="M67" s="63"/>
      <c r="N67" s="63"/>
      <c r="O67" s="63"/>
      <c r="P67" s="63"/>
      <c r="Q67" s="63"/>
      <c r="R67" s="63"/>
      <c r="S67" s="63"/>
      <c r="T67" s="63"/>
      <c r="U67" s="63"/>
      <c r="V67" s="63"/>
      <c r="W67" s="63"/>
      <c r="X67" s="63"/>
      <c r="Y67" s="63"/>
      <c r="Z67" s="63"/>
      <c r="AA67" s="63"/>
      <c r="AB67" s="63"/>
      <c r="AC67" s="63"/>
      <c r="AD67" s="63"/>
      <c r="AE67" s="63"/>
      <c r="AF67" s="63"/>
    </row>
    <row r="68" spans="1:32" ht="15.75" x14ac:dyDescent="0.25">
      <c r="A68" s="67" t="str">
        <f>CONCATENATE($A1," ",G241," ",N241,", ",O241,", ",P241,", ",Q241,", ",R241,", ",S241,", ",T241,", ",U241)</f>
        <v xml:space="preserve">0 hadn't had the opportunity to work on the skills in the area(s) of , , , , , , , </v>
      </c>
      <c r="B68" s="63"/>
      <c r="C68" s="63"/>
      <c r="D68" s="63"/>
      <c r="E68" s="63"/>
      <c r="F68" s="63"/>
      <c r="G68" s="63"/>
      <c r="H68" s="63"/>
      <c r="I68" s="63"/>
      <c r="J68" s="63"/>
      <c r="K68" s="63"/>
      <c r="L68" s="63"/>
      <c r="M68" s="63"/>
      <c r="N68" s="63"/>
      <c r="O68" s="63"/>
      <c r="P68" s="63"/>
      <c r="Q68" s="63"/>
      <c r="R68" s="63"/>
      <c r="S68" s="63"/>
      <c r="T68" s="63"/>
      <c r="U68" s="63"/>
      <c r="V68" s="63"/>
      <c r="W68" s="63"/>
      <c r="X68" s="63"/>
      <c r="Y68" s="63"/>
      <c r="Z68" s="63"/>
      <c r="AA68" s="63"/>
      <c r="AB68" s="63"/>
      <c r="AC68" s="63"/>
      <c r="AD68" s="63"/>
      <c r="AE68" s="63"/>
      <c r="AF68" s="63"/>
    </row>
    <row r="69" spans="1:32" ht="15.75" x14ac:dyDescent="0.25">
      <c r="A69" s="67" t="str">
        <f>CONCATENATE($A1," ",G242," ",N242,", ",O242,", ",P242,", ",Q242,", ",R242,", ",S242,", ",T242,", ",U242)</f>
        <v>0 didn't need the skills in the area(s) of Identifying Common Public Transportation Options, Lifts (vehicle, stage/porch), Intra-City Bus Travel, Inter-City Bus Travel, Taxi/Ride Service, Para Transit, Air Travel, Subway/Light Rail</v>
      </c>
      <c r="B69" s="63"/>
      <c r="C69" s="63"/>
      <c r="D69" s="63"/>
      <c r="E69" s="63"/>
      <c r="F69" s="63"/>
      <c r="G69" s="63"/>
      <c r="H69" s="63"/>
      <c r="I69" s="63"/>
      <c r="J69" s="63"/>
      <c r="K69" s="63"/>
      <c r="L69" s="63"/>
      <c r="M69" s="63"/>
      <c r="N69" s="63"/>
      <c r="O69" s="63"/>
      <c r="P69" s="63"/>
      <c r="Q69" s="63"/>
      <c r="R69" s="63"/>
      <c r="S69" s="63"/>
      <c r="T69" s="63"/>
      <c r="U69" s="63"/>
      <c r="V69" s="63"/>
      <c r="W69" s="63"/>
      <c r="X69" s="63"/>
      <c r="Y69" s="63"/>
      <c r="Z69" s="63"/>
      <c r="AA69" s="63"/>
      <c r="AB69" s="63"/>
      <c r="AC69" s="63"/>
      <c r="AD69" s="63"/>
      <c r="AE69" s="63"/>
      <c r="AF69" s="63"/>
    </row>
    <row r="70" spans="1:32" ht="15.75" x14ac:dyDescent="0.25">
      <c r="A70" s="67"/>
      <c r="B70" s="63"/>
      <c r="C70" s="63"/>
      <c r="D70" s="63"/>
      <c r="E70" s="63"/>
      <c r="F70" s="63"/>
      <c r="G70" s="63"/>
      <c r="H70" s="63"/>
      <c r="I70" s="63"/>
      <c r="J70" s="63"/>
      <c r="K70" s="63"/>
      <c r="L70" s="63"/>
      <c r="M70" s="63"/>
      <c r="N70" s="63"/>
      <c r="O70" s="63"/>
      <c r="P70" s="63"/>
      <c r="Q70" s="63"/>
      <c r="R70" s="63"/>
      <c r="S70" s="63"/>
      <c r="T70" s="63"/>
      <c r="U70" s="63"/>
      <c r="V70" s="63"/>
      <c r="W70" s="63"/>
      <c r="X70" s="63"/>
      <c r="Y70" s="63"/>
      <c r="Z70" s="63"/>
      <c r="AA70" s="63"/>
      <c r="AB70" s="63"/>
      <c r="AC70" s="63"/>
      <c r="AD70" s="63"/>
      <c r="AE70" s="63"/>
      <c r="AF70" s="63"/>
    </row>
    <row r="71" spans="1:32" ht="15.75" x14ac:dyDescent="0.25">
      <c r="A71" s="65" t="str">
        <f>CONCATENATE(A247," ",H71,"%")</f>
        <v>Atypical O&amp;M Score: 0%</v>
      </c>
      <c r="B71" s="63"/>
      <c r="C71" s="63"/>
      <c r="D71" s="63"/>
      <c r="E71" s="63"/>
      <c r="F71" s="63"/>
      <c r="G71" s="66">
        <f>Front!D14</f>
        <v>0</v>
      </c>
      <c r="H71" s="69">
        <f>ROUND(G71,1)</f>
        <v>0</v>
      </c>
      <c r="I71" s="63"/>
      <c r="J71" s="63"/>
      <c r="K71" s="63"/>
      <c r="L71" s="63"/>
      <c r="M71" s="63"/>
      <c r="N71" s="63"/>
      <c r="O71" s="63"/>
      <c r="P71" s="63"/>
      <c r="Q71" s="63"/>
      <c r="R71" s="63"/>
      <c r="S71" s="63"/>
      <c r="T71" s="63"/>
      <c r="U71" s="63"/>
      <c r="V71" s="63"/>
      <c r="W71" s="63"/>
      <c r="X71" s="63"/>
      <c r="Y71" s="63"/>
      <c r="Z71" s="63"/>
      <c r="AA71" s="63"/>
      <c r="AB71" s="63"/>
      <c r="AC71" s="63"/>
      <c r="AD71" s="63"/>
      <c r="AE71" s="63"/>
      <c r="AF71" s="63"/>
    </row>
    <row r="72" spans="1:32" ht="15.75" x14ac:dyDescent="0.25">
      <c r="A72" s="67" t="str">
        <f>CONCATENATE($A1," ",G248," ",N248,", ",O248,", ",P248,", ",Q248,", ",R248)</f>
        <v xml:space="preserve">0 did well with the skills that made up the area(s) of , , , , </v>
      </c>
      <c r="B72" s="63"/>
      <c r="C72" s="63"/>
      <c r="D72" s="63"/>
      <c r="E72" s="63"/>
      <c r="F72" s="63"/>
      <c r="G72" s="63"/>
      <c r="H72" s="63"/>
      <c r="I72" s="63"/>
      <c r="J72" s="63"/>
      <c r="K72" s="63"/>
      <c r="L72" s="63"/>
      <c r="M72" s="63"/>
      <c r="N72" s="63"/>
      <c r="O72" s="63"/>
      <c r="P72" s="63"/>
      <c r="Q72" s="63"/>
      <c r="R72" s="63"/>
      <c r="S72" s="63"/>
      <c r="T72" s="63"/>
      <c r="U72" s="63"/>
      <c r="V72" s="63"/>
      <c r="W72" s="63"/>
      <c r="X72" s="63"/>
      <c r="Y72" s="63"/>
      <c r="Z72" s="63"/>
      <c r="AA72" s="63"/>
      <c r="AB72" s="63"/>
      <c r="AC72" s="63"/>
      <c r="AD72" s="63"/>
      <c r="AE72" s="63"/>
      <c r="AF72" s="63"/>
    </row>
    <row r="73" spans="1:32" ht="15.75" x14ac:dyDescent="0.25">
      <c r="A73" s="67" t="str">
        <f>CONCATENATE($A1," ",G249," ",N249,", ",O249,", ",P249,", ",Q249,", ",R249)</f>
        <v xml:space="preserve">0 had room for improvement with the skills that made up the area(s) of , , , , </v>
      </c>
      <c r="B73" s="63"/>
      <c r="C73" s="63"/>
      <c r="D73" s="63"/>
      <c r="E73" s="63"/>
      <c r="F73" s="63"/>
      <c r="G73" s="63"/>
      <c r="H73" s="63"/>
      <c r="I73" s="63"/>
      <c r="J73" s="63"/>
      <c r="K73" s="63"/>
      <c r="L73" s="63"/>
      <c r="M73" s="63"/>
      <c r="N73" s="63"/>
      <c r="O73" s="63"/>
      <c r="P73" s="63"/>
      <c r="Q73" s="63"/>
      <c r="R73" s="63"/>
      <c r="S73" s="63"/>
      <c r="T73" s="63"/>
      <c r="U73" s="63"/>
      <c r="V73" s="63"/>
      <c r="W73" s="63"/>
      <c r="X73" s="63"/>
      <c r="Y73" s="63"/>
      <c r="Z73" s="63"/>
      <c r="AA73" s="63"/>
      <c r="AB73" s="63"/>
      <c r="AC73" s="63"/>
      <c r="AD73" s="63"/>
      <c r="AE73" s="63"/>
      <c r="AF73" s="63"/>
    </row>
    <row r="74" spans="1:32" ht="15.75" x14ac:dyDescent="0.25">
      <c r="A74" s="67" t="str">
        <f>CONCATENATE($A1," ",G250," ",N250,", ",O250,", ",P250,", ",Q250,", ",R250)</f>
        <v xml:space="preserve">0 hadn't had the opportunity to work on the skills in the area(s) of , , , , </v>
      </c>
      <c r="B74" s="63"/>
      <c r="C74" s="63"/>
      <c r="D74" s="63"/>
      <c r="E74" s="63"/>
      <c r="F74" s="63"/>
      <c r="G74" s="63"/>
      <c r="H74" s="63"/>
      <c r="I74" s="63"/>
      <c r="J74" s="63"/>
      <c r="K74" s="63"/>
      <c r="L74" s="63"/>
      <c r="M74" s="63"/>
      <c r="N74" s="63"/>
      <c r="O74" s="63"/>
      <c r="P74" s="63"/>
      <c r="Q74" s="63"/>
      <c r="R74" s="63"/>
      <c r="S74" s="63"/>
      <c r="T74" s="63"/>
      <c r="U74" s="63"/>
      <c r="V74" s="63"/>
      <c r="W74" s="63"/>
      <c r="X74" s="63"/>
      <c r="Y74" s="63"/>
      <c r="Z74" s="63"/>
      <c r="AA74" s="63"/>
      <c r="AB74" s="63"/>
      <c r="AC74" s="63"/>
      <c r="AD74" s="63"/>
      <c r="AE74" s="63"/>
      <c r="AF74" s="63"/>
    </row>
    <row r="75" spans="1:32" ht="15.75" x14ac:dyDescent="0.25">
      <c r="A75" s="67" t="str">
        <f>CONCATENATE($A1," ",G251," ",N251,", ",O251,", ",P251,", ",Q251,", ",R251)</f>
        <v>0 didn't need the skills in the area(s) of Fences, Fields (Urban), Parks/Playgrounds, Outdoor Recreation, Inclement Weather</v>
      </c>
      <c r="B75" s="63"/>
      <c r="C75" s="63"/>
      <c r="D75" s="63"/>
      <c r="E75" s="63"/>
      <c r="F75" s="63"/>
      <c r="G75" s="63"/>
      <c r="H75" s="63"/>
      <c r="I75" s="63"/>
      <c r="J75" s="63"/>
      <c r="K75" s="63"/>
      <c r="L75" s="63"/>
      <c r="M75" s="63"/>
      <c r="N75" s="63"/>
      <c r="O75" s="63"/>
      <c r="P75" s="63"/>
      <c r="Q75" s="63"/>
      <c r="R75" s="63"/>
      <c r="S75" s="63"/>
      <c r="T75" s="63"/>
      <c r="U75" s="63"/>
      <c r="V75" s="63"/>
      <c r="W75" s="63"/>
      <c r="X75" s="63"/>
      <c r="Y75" s="63"/>
      <c r="Z75" s="63"/>
      <c r="AA75" s="63"/>
      <c r="AB75" s="63"/>
      <c r="AC75" s="63"/>
      <c r="AD75" s="63"/>
      <c r="AE75" s="63"/>
      <c r="AF75" s="63"/>
    </row>
    <row r="76" spans="1:32" ht="15.75" x14ac:dyDescent="0.25">
      <c r="A76" s="67"/>
      <c r="B76" s="63"/>
      <c r="C76" s="63"/>
      <c r="D76" s="63"/>
      <c r="E76" s="63"/>
      <c r="F76" s="63"/>
      <c r="G76" s="63"/>
      <c r="H76" s="63"/>
      <c r="I76" s="63"/>
      <c r="J76" s="63"/>
      <c r="K76" s="63"/>
      <c r="L76" s="63"/>
      <c r="M76" s="63"/>
      <c r="N76" s="63"/>
      <c r="O76" s="63"/>
      <c r="P76" s="63"/>
      <c r="Q76" s="63"/>
      <c r="R76" s="63"/>
      <c r="S76" s="63"/>
      <c r="T76" s="63"/>
      <c r="U76" s="63"/>
      <c r="V76" s="63"/>
      <c r="W76" s="63"/>
      <c r="X76" s="63"/>
      <c r="Y76" s="63"/>
      <c r="Z76" s="63"/>
      <c r="AA76" s="63"/>
      <c r="AB76" s="63"/>
      <c r="AC76" s="63"/>
      <c r="AD76" s="63"/>
      <c r="AE76" s="63"/>
      <c r="AF76" s="63"/>
    </row>
    <row r="77" spans="1:32" ht="15.75" x14ac:dyDescent="0.25">
      <c r="A77" s="65" t="str">
        <f>CONCATENATE(A253," ",H77,"%")</f>
        <v>Rural Travel Score: 0%</v>
      </c>
      <c r="B77" s="63"/>
      <c r="C77" s="63"/>
      <c r="D77" s="63"/>
      <c r="E77" s="63"/>
      <c r="F77" s="63"/>
      <c r="G77" s="66">
        <f>Front!D15</f>
        <v>0</v>
      </c>
      <c r="H77" s="69">
        <f>ROUND(G77,1)</f>
        <v>0</v>
      </c>
      <c r="I77" s="63"/>
      <c r="J77" s="63"/>
      <c r="K77" s="63"/>
      <c r="L77" s="63"/>
      <c r="M77" s="63"/>
      <c r="N77" s="63"/>
      <c r="O77" s="63"/>
      <c r="P77" s="63"/>
      <c r="Q77" s="63"/>
      <c r="R77" s="63"/>
      <c r="S77" s="63"/>
      <c r="T77" s="63"/>
      <c r="U77" s="63"/>
      <c r="V77" s="63"/>
      <c r="W77" s="63"/>
      <c r="X77" s="63"/>
      <c r="Y77" s="63"/>
      <c r="Z77" s="63"/>
      <c r="AA77" s="63"/>
      <c r="AB77" s="63"/>
      <c r="AC77" s="63"/>
      <c r="AD77" s="63"/>
      <c r="AE77" s="63"/>
      <c r="AF77" s="63"/>
    </row>
    <row r="78" spans="1:32" ht="15.75" x14ac:dyDescent="0.25">
      <c r="A78" s="67" t="str">
        <f>CONCATENATE($A1," ",G254," ",N254,", ",O254,", ",P254,", ",Q254,", ",R254)</f>
        <v xml:space="preserve">0 did well with the skills that made up the area(s) of , , , , </v>
      </c>
      <c r="B78" s="63"/>
      <c r="C78" s="63"/>
      <c r="D78" s="63"/>
      <c r="E78" s="63"/>
      <c r="F78" s="63"/>
      <c r="G78" s="63"/>
      <c r="H78" s="63"/>
      <c r="I78" s="63"/>
      <c r="J78" s="63"/>
      <c r="K78" s="63"/>
      <c r="L78" s="63"/>
      <c r="M78" s="63"/>
      <c r="N78" s="63"/>
      <c r="O78" s="63"/>
      <c r="P78" s="63"/>
      <c r="Q78" s="63"/>
      <c r="R78" s="63"/>
      <c r="S78" s="63"/>
      <c r="T78" s="63"/>
      <c r="U78" s="63"/>
      <c r="V78" s="63"/>
      <c r="W78" s="63"/>
      <c r="X78" s="63"/>
      <c r="Y78" s="63"/>
      <c r="Z78" s="63"/>
      <c r="AA78" s="63"/>
      <c r="AB78" s="63"/>
      <c r="AC78" s="63"/>
      <c r="AD78" s="63"/>
      <c r="AE78" s="63"/>
      <c r="AF78" s="63"/>
    </row>
    <row r="79" spans="1:32" ht="15.75" x14ac:dyDescent="0.25">
      <c r="A79" s="67" t="str">
        <f>CONCATENATE($A1," ",G255," ",N255,", ",O255,", ",P255,", ",Q255,", ",R255)</f>
        <v xml:space="preserve">0 had room for improvement with the skills that made up the area(s) of , , , , </v>
      </c>
      <c r="B79" s="63"/>
      <c r="C79" s="63"/>
      <c r="D79" s="63"/>
      <c r="E79" s="63"/>
      <c r="F79" s="63"/>
      <c r="G79" s="63"/>
      <c r="H79" s="63"/>
      <c r="I79" s="63"/>
      <c r="J79" s="63"/>
      <c r="K79" s="63"/>
      <c r="L79" s="63"/>
      <c r="M79" s="63"/>
      <c r="N79" s="63"/>
      <c r="O79" s="63"/>
      <c r="P79" s="63"/>
      <c r="Q79" s="63"/>
      <c r="R79" s="63"/>
      <c r="S79" s="63"/>
      <c r="T79" s="63"/>
      <c r="U79" s="63"/>
      <c r="V79" s="63"/>
      <c r="W79" s="63"/>
      <c r="X79" s="63"/>
      <c r="Y79" s="63"/>
      <c r="Z79" s="63"/>
      <c r="AA79" s="63"/>
      <c r="AB79" s="63"/>
      <c r="AC79" s="63"/>
      <c r="AD79" s="63"/>
      <c r="AE79" s="63"/>
      <c r="AF79" s="63"/>
    </row>
    <row r="80" spans="1:32" ht="15.75" x14ac:dyDescent="0.25">
      <c r="A80" s="67" t="str">
        <f>CONCATENATE($A1," ",G256," ",N256,", ",O256,", ",P256,", ",Q256,", ",R256)</f>
        <v xml:space="preserve">0 hadn't had the opportunity to work on the skills in the area(s) of , , , , </v>
      </c>
      <c r="B80" s="63"/>
      <c r="C80" s="63"/>
      <c r="D80" s="63"/>
      <c r="E80" s="63"/>
      <c r="F80" s="63"/>
      <c r="G80" s="63"/>
      <c r="H80" s="63"/>
      <c r="I80" s="63"/>
      <c r="J80" s="63"/>
      <c r="K80" s="63"/>
      <c r="L80" s="63"/>
      <c r="M80" s="63"/>
      <c r="N80" s="63"/>
      <c r="O80" s="63"/>
      <c r="P80" s="63"/>
      <c r="Q80" s="63"/>
      <c r="R80" s="63"/>
      <c r="S80" s="63"/>
      <c r="T80" s="63"/>
      <c r="U80" s="63"/>
      <c r="V80" s="63"/>
      <c r="W80" s="63"/>
      <c r="X80" s="63"/>
      <c r="Y80" s="63"/>
      <c r="Z80" s="63"/>
      <c r="AA80" s="63"/>
      <c r="AB80" s="63"/>
      <c r="AC80" s="63"/>
      <c r="AD80" s="63"/>
      <c r="AE80" s="63"/>
      <c r="AF80" s="63"/>
    </row>
    <row r="81" spans="1:32" ht="15.75" x14ac:dyDescent="0.25">
      <c r="A81" s="67" t="str">
        <f>CONCATENATE($A1," ",G257," ",N257,", ",O257,", ",P257,", ",Q257,", ",R257)</f>
        <v>0 didn't need the skills in the area(s) of Understanding Unique Dangers Related To Rural Travel, Travel Along Rural Roads, Environmental Factors, Identifying And Going Around Items In Rural Areas, Rural Street Crossings</v>
      </c>
      <c r="B81" s="63"/>
      <c r="C81" s="63"/>
      <c r="D81" s="63"/>
      <c r="E81" s="63"/>
      <c r="F81" s="63"/>
      <c r="G81" s="63"/>
      <c r="H81" s="63"/>
      <c r="I81" s="63"/>
      <c r="J81" s="63"/>
      <c r="K81" s="63"/>
      <c r="L81" s="63"/>
      <c r="M81" s="63"/>
      <c r="N81" s="63"/>
      <c r="O81" s="63"/>
      <c r="P81" s="63"/>
      <c r="Q81" s="63"/>
      <c r="R81" s="63"/>
      <c r="S81" s="63"/>
      <c r="T81" s="63"/>
      <c r="U81" s="63"/>
      <c r="V81" s="63"/>
      <c r="W81" s="63"/>
      <c r="X81" s="63"/>
      <c r="Y81" s="63"/>
      <c r="Z81" s="63"/>
      <c r="AA81" s="63"/>
      <c r="AB81" s="63"/>
      <c r="AC81" s="63"/>
      <c r="AD81" s="63"/>
      <c r="AE81" s="63"/>
      <c r="AF81" s="63"/>
    </row>
    <row r="82" spans="1:32" ht="15.75" x14ac:dyDescent="0.25">
      <c r="A82" s="67"/>
      <c r="B82" s="63"/>
      <c r="C82" s="63"/>
      <c r="D82" s="63"/>
      <c r="E82" s="63"/>
      <c r="F82" s="63"/>
      <c r="G82" s="63"/>
      <c r="H82" s="63"/>
      <c r="I82" s="63"/>
      <c r="J82" s="63"/>
      <c r="K82" s="63"/>
      <c r="L82" s="63"/>
      <c r="M82" s="63"/>
      <c r="N82" s="63"/>
      <c r="O82" s="63"/>
      <c r="P82" s="63"/>
      <c r="Q82" s="63"/>
      <c r="R82" s="63"/>
      <c r="S82" s="63"/>
      <c r="T82" s="63"/>
      <c r="U82" s="63"/>
      <c r="V82" s="63"/>
      <c r="W82" s="63"/>
      <c r="X82" s="63"/>
      <c r="Y82" s="63"/>
      <c r="Z82" s="63"/>
      <c r="AA82" s="63"/>
      <c r="AB82" s="63"/>
      <c r="AC82" s="63"/>
      <c r="AD82" s="63"/>
      <c r="AE82" s="63"/>
      <c r="AF82" s="63"/>
    </row>
    <row r="83" spans="1:32" ht="15.75" x14ac:dyDescent="0.25">
      <c r="A83" s="65" t="str">
        <f>CONCATENATE(A259," ",H83,"%")</f>
        <v>Vision Specific O&amp;M Skills Score: 0%</v>
      </c>
      <c r="B83" s="63"/>
      <c r="C83" s="63"/>
      <c r="D83" s="63"/>
      <c r="E83" s="63"/>
      <c r="F83" s="63"/>
      <c r="G83" s="66">
        <f>Front!D16</f>
        <v>0</v>
      </c>
      <c r="H83" s="69">
        <f>ROUND(G83,1)</f>
        <v>0</v>
      </c>
      <c r="I83" s="63"/>
      <c r="J83" s="63"/>
      <c r="K83" s="63"/>
      <c r="L83" s="63"/>
      <c r="M83" s="63"/>
      <c r="N83" s="63"/>
      <c r="O83" s="63"/>
      <c r="P83" s="63"/>
      <c r="Q83" s="63"/>
      <c r="R83" s="63"/>
      <c r="S83" s="63"/>
      <c r="T83" s="63"/>
      <c r="U83" s="63"/>
      <c r="V83" s="63"/>
      <c r="W83" s="63"/>
      <c r="X83" s="63"/>
      <c r="Y83" s="63"/>
      <c r="Z83" s="63"/>
      <c r="AA83" s="63"/>
      <c r="AB83" s="63"/>
      <c r="AC83" s="63"/>
      <c r="AD83" s="63"/>
      <c r="AE83" s="63"/>
      <c r="AF83" s="63"/>
    </row>
    <row r="84" spans="1:32" ht="15.75" x14ac:dyDescent="0.25">
      <c r="A84" s="67" t="str">
        <f>CONCATENATE($A1," ",G260," ",N260,", ",O260,", ",P260,", ",Q260,", ",R260)</f>
        <v xml:space="preserve">0 did well with the skills that made up the area(s) of , , , , </v>
      </c>
      <c r="B84" s="63"/>
      <c r="C84" s="63"/>
      <c r="D84" s="63"/>
      <c r="E84" s="63"/>
      <c r="F84" s="63"/>
      <c r="G84" s="63"/>
      <c r="H84" s="63"/>
      <c r="I84" s="63"/>
      <c r="J84" s="63"/>
      <c r="K84" s="63"/>
      <c r="L84" s="63"/>
      <c r="M84" s="63"/>
      <c r="N84" s="63"/>
      <c r="O84" s="63"/>
      <c r="P84" s="63"/>
      <c r="Q84" s="63"/>
      <c r="R84" s="63"/>
      <c r="S84" s="63"/>
      <c r="T84" s="63"/>
      <c r="U84" s="63"/>
      <c r="V84" s="63"/>
      <c r="W84" s="63"/>
      <c r="X84" s="63"/>
      <c r="Y84" s="63"/>
      <c r="Z84" s="63"/>
      <c r="AA84" s="63"/>
      <c r="AB84" s="63"/>
      <c r="AC84" s="63"/>
      <c r="AD84" s="63"/>
      <c r="AE84" s="63"/>
      <c r="AF84" s="63"/>
    </row>
    <row r="85" spans="1:32" ht="15.75" x14ac:dyDescent="0.25">
      <c r="A85" s="67" t="str">
        <f>CONCATENATE($A1," ",G261," ",N261,", ",O261,", ",P261,", ",Q261,", ",R261)</f>
        <v xml:space="preserve">0 had room for improvement with the skills that made up the area(s) of , , , , </v>
      </c>
      <c r="B85" s="63"/>
      <c r="C85" s="63"/>
      <c r="D85" s="63"/>
      <c r="E85" s="63"/>
      <c r="F85" s="63"/>
      <c r="G85" s="63"/>
      <c r="H85" s="63"/>
      <c r="I85" s="63"/>
      <c r="J85" s="63"/>
      <c r="K85" s="63"/>
      <c r="L85" s="63"/>
      <c r="M85" s="63"/>
      <c r="N85" s="63"/>
      <c r="O85" s="63"/>
      <c r="P85" s="63"/>
      <c r="Q85" s="63"/>
      <c r="R85" s="63"/>
      <c r="S85" s="63"/>
      <c r="T85" s="63"/>
      <c r="U85" s="63"/>
      <c r="V85" s="63"/>
      <c r="W85" s="63"/>
      <c r="X85" s="63"/>
      <c r="Y85" s="63"/>
      <c r="Z85" s="63"/>
      <c r="AA85" s="63"/>
      <c r="AB85" s="63"/>
      <c r="AC85" s="63"/>
      <c r="AD85" s="63"/>
      <c r="AE85" s="63"/>
      <c r="AF85" s="63"/>
    </row>
    <row r="86" spans="1:32" ht="15.75" x14ac:dyDescent="0.25">
      <c r="A86" s="67" t="str">
        <f>CONCATENATE($A1," ",G262," ",N262,", ",O262,", ",P262,", ",Q262,", ",R262)</f>
        <v xml:space="preserve">0 hadn't had the opportunity to work on the skills in the area(s) of , , , , </v>
      </c>
      <c r="B86" s="63"/>
      <c r="C86" s="63"/>
      <c r="D86" s="63"/>
      <c r="E86" s="63"/>
      <c r="F86" s="63"/>
      <c r="G86" s="63"/>
      <c r="H86" s="63"/>
      <c r="I86" s="63"/>
      <c r="J86" s="63"/>
      <c r="K86" s="63"/>
      <c r="L86" s="63"/>
      <c r="M86" s="63"/>
      <c r="N86" s="63"/>
      <c r="O86" s="63"/>
      <c r="P86" s="63"/>
      <c r="Q86" s="63"/>
      <c r="R86" s="63"/>
      <c r="S86" s="63"/>
      <c r="T86" s="63"/>
      <c r="U86" s="63"/>
      <c r="V86" s="63"/>
      <c r="W86" s="63"/>
      <c r="X86" s="63"/>
      <c r="Y86" s="63"/>
      <c r="Z86" s="63"/>
      <c r="AA86" s="63"/>
      <c r="AB86" s="63"/>
      <c r="AC86" s="63"/>
      <c r="AD86" s="63"/>
      <c r="AE86" s="63"/>
      <c r="AF86" s="63"/>
    </row>
    <row r="87" spans="1:32" ht="15.75" x14ac:dyDescent="0.25">
      <c r="A87" s="67" t="str">
        <f>CONCATENATE($A1," ",G263," ",N263,", ",O263,", ",P263,", ",Q263,", ",R263)</f>
        <v>0 didn't need the skills in the area(s) of Scanning Materials, Scanning Environments, Near Point Magnification, Distance Magnification, Visual Traveling</v>
      </c>
      <c r="B87" s="63"/>
      <c r="C87" s="63"/>
      <c r="D87" s="63"/>
      <c r="E87" s="63"/>
      <c r="F87" s="63"/>
      <c r="G87" s="63"/>
      <c r="H87" s="63"/>
      <c r="I87" s="63"/>
      <c r="J87" s="63"/>
      <c r="K87" s="63"/>
      <c r="L87" s="63"/>
      <c r="M87" s="63"/>
      <c r="N87" s="63"/>
      <c r="O87" s="63"/>
      <c r="P87" s="63"/>
      <c r="Q87" s="63"/>
      <c r="R87" s="63"/>
      <c r="S87" s="63"/>
      <c r="T87" s="63"/>
      <c r="U87" s="63"/>
      <c r="V87" s="63"/>
      <c r="W87" s="63"/>
      <c r="X87" s="63"/>
      <c r="Y87" s="63"/>
      <c r="Z87" s="63"/>
      <c r="AA87" s="63"/>
      <c r="AB87" s="63"/>
      <c r="AC87" s="63"/>
      <c r="AD87" s="63"/>
      <c r="AE87" s="63"/>
      <c r="AF87" s="63"/>
    </row>
    <row r="88" spans="1:32" ht="15.75" x14ac:dyDescent="0.25">
      <c r="A88" s="67"/>
      <c r="B88" s="63"/>
      <c r="C88" s="63"/>
      <c r="D88" s="63"/>
      <c r="E88" s="63"/>
      <c r="F88" s="63"/>
      <c r="G88" s="63"/>
      <c r="H88" s="63"/>
      <c r="I88" s="63"/>
      <c r="J88" s="63"/>
      <c r="K88" s="63"/>
      <c r="L88" s="63"/>
      <c r="M88" s="63"/>
      <c r="N88" s="63"/>
      <c r="O88" s="63"/>
      <c r="P88" s="63"/>
      <c r="Q88" s="63"/>
      <c r="R88" s="63"/>
      <c r="S88" s="63"/>
      <c r="T88" s="63"/>
      <c r="U88" s="63"/>
      <c r="V88" s="63"/>
      <c r="W88" s="63"/>
      <c r="X88" s="63"/>
      <c r="Y88" s="63"/>
      <c r="Z88" s="63"/>
      <c r="AA88" s="63"/>
      <c r="AB88" s="63"/>
      <c r="AC88" s="63"/>
      <c r="AD88" s="63"/>
      <c r="AE88" s="63"/>
      <c r="AF88" s="63"/>
    </row>
    <row r="89" spans="1:32" ht="15.75" x14ac:dyDescent="0.25">
      <c r="A89" s="65" t="str">
        <f>CONCATENATE(A265," ",H89,"%")</f>
        <v>Community Score: 0%</v>
      </c>
      <c r="B89" s="63"/>
      <c r="C89" s="63"/>
      <c r="D89" s="63"/>
      <c r="E89" s="63"/>
      <c r="F89" s="63"/>
      <c r="G89" s="66">
        <f>Front!D17</f>
        <v>0</v>
      </c>
      <c r="H89" s="69">
        <f>ROUND(G89,1)</f>
        <v>0</v>
      </c>
      <c r="I89" s="63"/>
      <c r="J89" s="63"/>
      <c r="K89" s="63"/>
      <c r="L89" s="63"/>
      <c r="M89" s="63"/>
      <c r="N89" s="63"/>
      <c r="O89" s="63"/>
      <c r="P89" s="63"/>
      <c r="Q89" s="63"/>
      <c r="R89" s="63"/>
      <c r="S89" s="63"/>
      <c r="T89" s="63"/>
      <c r="U89" s="63"/>
      <c r="V89" s="63"/>
      <c r="W89" s="63"/>
      <c r="X89" s="63"/>
      <c r="Y89" s="63"/>
      <c r="Z89" s="63"/>
      <c r="AA89" s="63"/>
      <c r="AB89" s="63"/>
      <c r="AC89" s="63"/>
      <c r="AD89" s="63"/>
      <c r="AE89" s="63"/>
      <c r="AF89" s="63"/>
    </row>
    <row r="90" spans="1:32" ht="15.75" x14ac:dyDescent="0.25">
      <c r="A90" s="67" t="str">
        <f>CONCATENATE($A1," ",G266," ",N266,", ",O266,", ",P266,", ",Q266,", ",R266,", ",S266)</f>
        <v xml:space="preserve">0 did well with the skills that made up the area(s) of , , , , , </v>
      </c>
      <c r="B90" s="63"/>
      <c r="C90" s="63"/>
      <c r="D90" s="63"/>
      <c r="E90" s="63"/>
      <c r="F90" s="63"/>
      <c r="G90" s="63"/>
      <c r="H90" s="63"/>
      <c r="I90" s="63"/>
      <c r="J90" s="63"/>
      <c r="K90" s="63"/>
      <c r="L90" s="63"/>
      <c r="M90" s="63"/>
      <c r="N90" s="63"/>
      <c r="O90" s="63"/>
      <c r="P90" s="63"/>
      <c r="Q90" s="63"/>
      <c r="R90" s="63"/>
      <c r="S90" s="63"/>
      <c r="T90" s="63"/>
      <c r="U90" s="63"/>
      <c r="V90" s="63"/>
      <c r="W90" s="63"/>
      <c r="X90" s="63"/>
      <c r="Y90" s="63"/>
      <c r="Z90" s="63"/>
      <c r="AA90" s="63"/>
      <c r="AB90" s="63"/>
      <c r="AC90" s="63"/>
      <c r="AD90" s="63"/>
      <c r="AE90" s="63"/>
      <c r="AF90" s="63"/>
    </row>
    <row r="91" spans="1:32" ht="15.75" x14ac:dyDescent="0.25">
      <c r="A91" s="67" t="str">
        <f>CONCATENATE($A1," ",G267," ",N267,", ",O267,", ",P267,", ",Q267,", ",R267,", ",S267)</f>
        <v xml:space="preserve">0 had room for improvement with the skills that made up the area(s) of , , , , , </v>
      </c>
      <c r="B91" s="63"/>
      <c r="C91" s="63"/>
      <c r="D91" s="63"/>
      <c r="E91" s="63"/>
      <c r="F91" s="63"/>
      <c r="G91" s="63"/>
      <c r="H91" s="63"/>
      <c r="I91" s="63"/>
      <c r="J91" s="63"/>
      <c r="K91" s="63"/>
      <c r="L91" s="63"/>
      <c r="M91" s="63"/>
      <c r="N91" s="63"/>
      <c r="O91" s="63"/>
      <c r="P91" s="63"/>
      <c r="Q91" s="63"/>
      <c r="R91" s="63"/>
      <c r="S91" s="63"/>
      <c r="T91" s="63"/>
      <c r="U91" s="63"/>
      <c r="V91" s="63"/>
      <c r="W91" s="63"/>
      <c r="X91" s="63"/>
      <c r="Y91" s="63"/>
      <c r="Z91" s="63"/>
      <c r="AA91" s="63"/>
      <c r="AB91" s="63"/>
      <c r="AC91" s="63"/>
      <c r="AD91" s="63"/>
      <c r="AE91" s="63"/>
      <c r="AF91" s="63"/>
    </row>
    <row r="92" spans="1:32" ht="15.75" x14ac:dyDescent="0.25">
      <c r="A92" s="67" t="str">
        <f>CONCATENATE($A1," ",G268," ",N268,", ",O268,", ",P268,", ",Q268,", ",R268,", ",S268)</f>
        <v xml:space="preserve">0 hadn't had the opportunity to work on the skills in the area(s) of , , , , , </v>
      </c>
      <c r="B92" s="63"/>
      <c r="C92" s="63"/>
      <c r="D92" s="63"/>
      <c r="E92" s="63"/>
      <c r="F92" s="63"/>
      <c r="G92" s="63"/>
      <c r="H92" s="63"/>
      <c r="I92" s="63"/>
      <c r="J92" s="63"/>
      <c r="K92" s="63"/>
      <c r="L92" s="63"/>
      <c r="M92" s="63"/>
      <c r="N92" s="63"/>
      <c r="O92" s="63"/>
      <c r="P92" s="63"/>
      <c r="Q92" s="63"/>
      <c r="R92" s="63"/>
      <c r="S92" s="63"/>
      <c r="T92" s="63"/>
      <c r="U92" s="63"/>
      <c r="V92" s="63"/>
      <c r="W92" s="63"/>
      <c r="X92" s="63"/>
      <c r="Y92" s="63"/>
      <c r="Z92" s="63"/>
      <c r="AA92" s="63"/>
      <c r="AB92" s="63"/>
      <c r="AC92" s="63"/>
      <c r="AD92" s="63"/>
      <c r="AE92" s="63"/>
      <c r="AF92" s="63"/>
    </row>
    <row r="93" spans="1:32" ht="15.75" x14ac:dyDescent="0.25">
      <c r="A93" s="67" t="str">
        <f>CONCATENATE($A1," ",G269," ",N269,", ",O269,", ",P269,", ",Q269,", ",R269,", ",S269)</f>
        <v>0 didn't need the skills in the area(s) of Comparison Shopping From Home, Stores, Fast Food Restaurants, Cafeteria Restaurants, Sit Down Restaurants, Public Toilets</v>
      </c>
      <c r="B93" s="63"/>
      <c r="C93" s="63"/>
      <c r="D93" s="63"/>
      <c r="E93" s="63"/>
      <c r="F93" s="63"/>
      <c r="G93" s="63"/>
      <c r="H93" s="63"/>
      <c r="I93" s="63"/>
      <c r="J93" s="63"/>
      <c r="K93" s="63"/>
      <c r="L93" s="63"/>
      <c r="M93" s="63"/>
      <c r="N93" s="63"/>
      <c r="O93" s="63"/>
      <c r="P93" s="63"/>
      <c r="Q93" s="63"/>
      <c r="R93" s="63"/>
      <c r="S93" s="63"/>
      <c r="T93" s="63"/>
      <c r="U93" s="63"/>
      <c r="V93" s="63"/>
      <c r="W93" s="63"/>
      <c r="X93" s="63"/>
      <c r="Y93" s="63"/>
      <c r="Z93" s="63"/>
      <c r="AA93" s="63"/>
      <c r="AB93" s="63"/>
      <c r="AC93" s="63"/>
      <c r="AD93" s="63"/>
      <c r="AE93" s="63"/>
      <c r="AF93" s="63"/>
    </row>
    <row r="94" spans="1:32" ht="15.75" x14ac:dyDescent="0.25">
      <c r="A94" s="67"/>
      <c r="B94" s="63"/>
      <c r="C94" s="63"/>
      <c r="D94" s="63"/>
      <c r="E94" s="63"/>
      <c r="F94" s="63"/>
      <c r="G94" s="63"/>
      <c r="H94" s="63"/>
      <c r="I94" s="63"/>
      <c r="J94" s="63"/>
      <c r="K94" s="63"/>
      <c r="L94" s="63"/>
      <c r="M94" s="63"/>
      <c r="N94" s="63"/>
      <c r="O94" s="63"/>
      <c r="P94" s="63"/>
      <c r="Q94" s="63"/>
      <c r="R94" s="63"/>
      <c r="S94" s="63"/>
      <c r="T94" s="63"/>
      <c r="U94" s="63"/>
      <c r="V94" s="63"/>
      <c r="W94" s="63"/>
      <c r="X94" s="63"/>
      <c r="Y94" s="63"/>
      <c r="Z94" s="63"/>
      <c r="AA94" s="63"/>
      <c r="AB94" s="63"/>
      <c r="AC94" s="63"/>
      <c r="AD94" s="63"/>
      <c r="AE94" s="63"/>
      <c r="AF94" s="63"/>
    </row>
    <row r="95" spans="1:32" ht="15.75" x14ac:dyDescent="0.25">
      <c r="A95" s="65" t="s">
        <v>493</v>
      </c>
      <c r="B95" s="63"/>
      <c r="C95" s="63"/>
      <c r="D95" s="63"/>
      <c r="E95" s="63"/>
      <c r="F95" s="63"/>
      <c r="G95" s="63"/>
      <c r="H95" s="63"/>
      <c r="I95" s="63"/>
      <c r="J95" s="63"/>
      <c r="K95" s="63"/>
      <c r="L95" s="63"/>
      <c r="M95" s="63"/>
      <c r="N95" s="63"/>
      <c r="O95" s="63"/>
      <c r="P95" s="63"/>
      <c r="Q95" s="63"/>
      <c r="R95" s="63"/>
      <c r="S95" s="63"/>
      <c r="T95" s="63"/>
      <c r="U95" s="63"/>
      <c r="V95" s="63"/>
      <c r="W95" s="63"/>
      <c r="X95" s="63"/>
      <c r="Y95" s="63"/>
      <c r="Z95" s="63"/>
      <c r="AA95" s="63"/>
      <c r="AB95" s="63"/>
      <c r="AC95" s="63"/>
      <c r="AD95" s="63"/>
      <c r="AE95" s="63"/>
      <c r="AF95" s="63"/>
    </row>
    <row r="96" spans="1:32" ht="15.75" x14ac:dyDescent="0.25">
      <c r="A96" s="67" t="str">
        <f>CONCATENATE(A1," ",G276," ",K3,"% ",H276)</f>
        <v>0 demonstrated 0% of the skills needed to travel independently as an adult.</v>
      </c>
      <c r="B96" s="63"/>
      <c r="C96" s="63"/>
      <c r="D96" s="63"/>
      <c r="E96" s="63"/>
      <c r="F96" s="63"/>
      <c r="G96" s="63"/>
      <c r="H96" s="63"/>
      <c r="I96" s="63"/>
      <c r="J96" s="63"/>
      <c r="K96" s="63"/>
      <c r="L96" s="63"/>
      <c r="M96" s="63"/>
      <c r="N96" s="63"/>
      <c r="O96" s="63"/>
      <c r="P96" s="63"/>
      <c r="Q96" s="63"/>
      <c r="R96" s="63"/>
      <c r="S96" s="63"/>
      <c r="T96" s="63"/>
      <c r="U96" s="63"/>
      <c r="V96" s="63"/>
      <c r="W96" s="63"/>
      <c r="X96" s="63"/>
      <c r="Y96" s="63"/>
      <c r="Z96" s="63"/>
      <c r="AA96" s="63"/>
      <c r="AB96" s="63"/>
      <c r="AC96" s="63"/>
      <c r="AD96" s="63"/>
      <c r="AE96" s="63"/>
      <c r="AF96" s="63"/>
    </row>
    <row r="97" spans="1:32" ht="15.75" x14ac:dyDescent="0.25">
      <c r="A97" s="67" t="str">
        <f>CONCATENATE($A1," ",G277," ",N277,", ",O277,", ",P277,", ",Q277,", ",R277,", ",S277,", ",T277,", ",U277,", ",V277,", ",W277,", ",X277,", ",Y277,", ",Z277,", ",AA277,", ",AB277)</f>
        <v xml:space="preserve">0 did well with the skills that made up the domain(s) of , , , , , , , , , , , , , , </v>
      </c>
      <c r="B97" s="63"/>
      <c r="C97" s="63"/>
      <c r="D97" s="63"/>
      <c r="E97" s="63"/>
      <c r="F97" s="63"/>
      <c r="G97" s="63"/>
      <c r="H97" s="63"/>
      <c r="I97" s="63"/>
      <c r="J97" s="63"/>
      <c r="K97" s="63"/>
      <c r="L97" s="63"/>
      <c r="M97" s="63"/>
      <c r="N97" s="63"/>
      <c r="O97" s="63"/>
      <c r="P97" s="63"/>
      <c r="Q97" s="63"/>
      <c r="R97" s="63"/>
      <c r="S97" s="63"/>
      <c r="T97" s="63"/>
      <c r="U97" s="63"/>
      <c r="V97" s="63"/>
      <c r="W97" s="63"/>
      <c r="X97" s="63"/>
      <c r="Y97" s="63"/>
      <c r="Z97" s="63"/>
      <c r="AA97" s="63"/>
      <c r="AB97" s="63"/>
      <c r="AC97" s="63"/>
      <c r="AD97" s="63"/>
      <c r="AE97" s="63"/>
      <c r="AF97" s="63"/>
    </row>
    <row r="98" spans="1:32" ht="15.75" x14ac:dyDescent="0.25">
      <c r="A98" s="67" t="str">
        <f>CONCATENATE($A1," ",G278," ",N278,", ",O278,", ",P278,", ",Q278,", ",R278,", ",S278,", ",T278,", ",U278,", ",V278,", ",W278,", ",X278,", ",Y278,", ",Z278,", ",AA278,", ",AB278)</f>
        <v xml:space="preserve">0 had room for improvement with the skills that made up the domain(s) of , , , , , , , , , , , , , , </v>
      </c>
      <c r="B98" s="63"/>
      <c r="C98" s="63"/>
      <c r="D98" s="63"/>
      <c r="E98" s="63"/>
      <c r="F98" s="63"/>
      <c r="G98" s="63"/>
      <c r="H98" s="63"/>
      <c r="I98" s="63"/>
      <c r="J98" s="63"/>
      <c r="K98" s="63"/>
      <c r="L98" s="63"/>
      <c r="M98" s="63"/>
      <c r="N98" s="63"/>
      <c r="O98" s="63"/>
      <c r="P98" s="63"/>
      <c r="Q98" s="63"/>
      <c r="R98" s="63"/>
      <c r="S98" s="63"/>
      <c r="T98" s="63"/>
      <c r="U98" s="63"/>
      <c r="V98" s="63"/>
      <c r="W98" s="63"/>
      <c r="X98" s="63"/>
      <c r="Y98" s="63"/>
      <c r="Z98" s="63"/>
      <c r="AA98" s="63"/>
      <c r="AB98" s="63"/>
      <c r="AC98" s="63"/>
      <c r="AD98" s="63"/>
      <c r="AE98" s="63"/>
      <c r="AF98" s="63"/>
    </row>
    <row r="99" spans="1:32" ht="15.75" x14ac:dyDescent="0.25">
      <c r="A99" s="67" t="str">
        <f>CONCATENATE($A1," ",G279," ",N279,", ",O279,", ",P279,", ",Q279,", ",R279,", ",S279,", ",T279,", ",U279,", ",V279,", ",W279,", ",X279,", ",Y279,", ",Z279,", ",AA279,", ",AB279)</f>
        <v xml:space="preserve">0 hadn't had the opportunity to work on the skills that made up the domain(s) of , , , , , , , , , , , , , , </v>
      </c>
      <c r="B99" s="63"/>
      <c r="C99" s="63"/>
      <c r="D99" s="63"/>
      <c r="E99" s="63"/>
      <c r="F99" s="63"/>
      <c r="G99" s="63"/>
      <c r="H99" s="63"/>
      <c r="I99" s="63"/>
      <c r="J99" s="63"/>
      <c r="K99" s="63"/>
      <c r="L99" s="63"/>
      <c r="M99" s="63"/>
      <c r="N99" s="63"/>
      <c r="O99" s="63"/>
      <c r="P99" s="63"/>
      <c r="Q99" s="63"/>
      <c r="R99" s="63"/>
      <c r="S99" s="63"/>
      <c r="T99" s="63"/>
      <c r="U99" s="63"/>
      <c r="V99" s="63"/>
      <c r="W99" s="63"/>
      <c r="X99" s="63"/>
      <c r="Y99" s="63"/>
      <c r="Z99" s="63"/>
      <c r="AA99" s="63"/>
      <c r="AB99" s="63"/>
      <c r="AC99" s="63"/>
      <c r="AD99" s="63"/>
      <c r="AE99" s="63"/>
      <c r="AF99" s="63"/>
    </row>
    <row r="100" spans="1:32" ht="15.75" x14ac:dyDescent="0.25">
      <c r="A100" s="67" t="str">
        <f>CONCATENATE($A1," ",G280," ",N280,", ",O280,", ",P280,", ",Q280,", ",R280,", ",S280,", ",T280,", ",U280,", ",V280,", ",W280,", ",X280,", ",Y280,", ",Z280,", ",AA280,", ",AB280)</f>
        <v xml:space="preserve">0 had no need for the skills that made up the domain(s) of Concepts, Movement, Single Room O&amp;M, Indoor O&amp;M, Self Protection, Guided Travel, Cane Skills, Sidewalk Travel, Street Crossings, Orientation Skills &amp; GPS, Public Transportation, Atypical O&amp;M, Rural Travel, Vision Specific O&amp;M Skills, Community </v>
      </c>
      <c r="B100" s="63"/>
      <c r="C100" s="63"/>
      <c r="D100" s="63"/>
      <c r="E100" s="63"/>
      <c r="F100" s="63"/>
      <c r="G100" s="63"/>
      <c r="H100" s="63"/>
      <c r="I100" s="63"/>
      <c r="J100" s="63"/>
      <c r="K100" s="63"/>
      <c r="L100" s="63"/>
      <c r="M100" s="63"/>
      <c r="N100" s="63"/>
      <c r="O100" s="63"/>
      <c r="P100" s="63"/>
      <c r="Q100" s="63"/>
      <c r="R100" s="63"/>
      <c r="S100" s="63"/>
      <c r="T100" s="63"/>
      <c r="U100" s="63"/>
      <c r="V100" s="63"/>
      <c r="W100" s="63"/>
      <c r="X100" s="63"/>
      <c r="Y100" s="63"/>
      <c r="Z100" s="63"/>
      <c r="AA100" s="63"/>
      <c r="AB100" s="63"/>
      <c r="AC100" s="63"/>
      <c r="AD100" s="63"/>
      <c r="AE100" s="63"/>
      <c r="AF100" s="63"/>
    </row>
    <row r="101" spans="1:32" ht="15.75" x14ac:dyDescent="0.25">
      <c r="A101" s="63"/>
      <c r="B101" s="63"/>
      <c r="C101" s="63"/>
      <c r="D101" s="63"/>
      <c r="E101" s="63"/>
      <c r="F101" s="63"/>
      <c r="G101" s="63"/>
      <c r="H101" s="63"/>
      <c r="I101" s="63"/>
      <c r="J101" s="63"/>
      <c r="K101" s="63"/>
      <c r="L101" s="63"/>
      <c r="M101" s="63"/>
      <c r="N101" s="63"/>
      <c r="O101" s="63"/>
      <c r="P101" s="63"/>
      <c r="Q101" s="63"/>
      <c r="R101" s="63"/>
      <c r="S101" s="63"/>
      <c r="T101" s="63"/>
      <c r="U101" s="63"/>
      <c r="V101" s="63"/>
      <c r="W101" s="63"/>
      <c r="X101" s="63"/>
      <c r="Y101" s="63"/>
      <c r="Z101" s="63"/>
      <c r="AA101" s="63"/>
      <c r="AB101" s="63"/>
      <c r="AC101" s="63"/>
      <c r="AD101" s="63"/>
      <c r="AE101" s="63"/>
      <c r="AF101" s="63"/>
    </row>
    <row r="102" spans="1:32" ht="15.75" x14ac:dyDescent="0.25">
      <c r="A102" s="63"/>
      <c r="B102" s="63"/>
      <c r="C102" s="63"/>
      <c r="D102" s="63"/>
      <c r="E102" s="63"/>
      <c r="F102" s="63"/>
      <c r="G102" s="63"/>
      <c r="H102" s="63"/>
      <c r="I102" s="63"/>
      <c r="J102" s="63"/>
      <c r="K102" s="63"/>
      <c r="L102" s="63"/>
      <c r="M102" s="63"/>
      <c r="N102" s="63"/>
      <c r="O102" s="63"/>
      <c r="P102" s="63"/>
      <c r="Q102" s="63"/>
      <c r="R102" s="63"/>
      <c r="S102" s="63"/>
      <c r="T102" s="63"/>
      <c r="U102" s="63"/>
      <c r="V102" s="63"/>
      <c r="W102" s="63"/>
      <c r="X102" s="63"/>
      <c r="Y102" s="63"/>
      <c r="Z102" s="63"/>
      <c r="AA102" s="63"/>
      <c r="AB102" s="63"/>
      <c r="AC102" s="63"/>
      <c r="AD102" s="63"/>
      <c r="AE102" s="63"/>
      <c r="AF102" s="63"/>
    </row>
    <row r="103" spans="1:32" ht="15.75" x14ac:dyDescent="0.25">
      <c r="A103" s="63"/>
      <c r="B103" s="63"/>
      <c r="C103" s="63"/>
      <c r="D103" s="63"/>
      <c r="E103" s="63"/>
      <c r="F103" s="63"/>
      <c r="G103" s="63"/>
      <c r="H103" s="63"/>
      <c r="I103" s="63"/>
      <c r="J103" s="63"/>
      <c r="K103" s="63"/>
      <c r="L103" s="63"/>
      <c r="M103" s="63"/>
      <c r="N103" s="63"/>
      <c r="O103" s="63"/>
      <c r="P103" s="63"/>
      <c r="Q103" s="63"/>
      <c r="R103" s="63"/>
      <c r="S103" s="63"/>
      <c r="T103" s="63"/>
      <c r="U103" s="63"/>
      <c r="V103" s="63"/>
      <c r="W103" s="63"/>
      <c r="X103" s="63"/>
      <c r="Y103" s="63"/>
      <c r="Z103" s="63"/>
      <c r="AA103" s="63"/>
      <c r="AB103" s="63"/>
      <c r="AC103" s="63"/>
      <c r="AD103" s="63"/>
      <c r="AE103" s="63"/>
      <c r="AF103" s="63"/>
    </row>
    <row r="104" spans="1:32" ht="15.75" x14ac:dyDescent="0.25">
      <c r="A104" s="63"/>
      <c r="B104" s="63"/>
      <c r="C104" s="63"/>
      <c r="D104" s="63"/>
      <c r="E104" s="63"/>
      <c r="F104" s="63"/>
      <c r="G104" s="63"/>
      <c r="H104" s="63"/>
      <c r="I104" s="63"/>
      <c r="J104" s="63"/>
      <c r="K104" s="63"/>
      <c r="L104" s="63"/>
      <c r="M104" s="63"/>
      <c r="N104" s="63"/>
      <c r="O104" s="63"/>
      <c r="P104" s="63"/>
      <c r="Q104" s="63"/>
      <c r="R104" s="63"/>
      <c r="S104" s="63"/>
      <c r="T104" s="63"/>
      <c r="U104" s="63"/>
      <c r="V104" s="63"/>
      <c r="W104" s="63"/>
      <c r="X104" s="63"/>
      <c r="Y104" s="63"/>
      <c r="Z104" s="63"/>
      <c r="AA104" s="63"/>
      <c r="AB104" s="63"/>
      <c r="AC104" s="63"/>
      <c r="AD104" s="63"/>
      <c r="AE104" s="63"/>
      <c r="AF104" s="63"/>
    </row>
    <row r="105" spans="1:32" ht="15.75" x14ac:dyDescent="0.25">
      <c r="A105" s="63"/>
      <c r="B105" s="63"/>
      <c r="C105" s="63"/>
      <c r="D105" s="63"/>
      <c r="E105" s="63"/>
      <c r="F105" s="63"/>
      <c r="G105" s="63"/>
      <c r="H105" s="63"/>
      <c r="I105" s="63"/>
      <c r="J105" s="63"/>
      <c r="K105" s="63"/>
      <c r="L105" s="63"/>
      <c r="M105" s="63"/>
      <c r="N105" s="63"/>
      <c r="O105" s="63"/>
      <c r="P105" s="63"/>
      <c r="Q105" s="63"/>
      <c r="R105" s="63"/>
      <c r="S105" s="63"/>
      <c r="T105" s="63"/>
      <c r="U105" s="63"/>
      <c r="V105" s="63"/>
      <c r="W105" s="63"/>
      <c r="X105" s="63"/>
      <c r="Y105" s="63"/>
      <c r="Z105" s="63"/>
      <c r="AA105" s="63"/>
      <c r="AB105" s="63"/>
      <c r="AC105" s="63"/>
      <c r="AD105" s="63"/>
      <c r="AE105" s="63"/>
      <c r="AF105" s="63"/>
    </row>
    <row r="106" spans="1:32" ht="15.75" x14ac:dyDescent="0.25">
      <c r="A106" s="63"/>
      <c r="B106" s="63"/>
      <c r="C106" s="63"/>
      <c r="D106" s="63"/>
      <c r="E106" s="63"/>
      <c r="F106" s="63"/>
      <c r="G106" s="63"/>
      <c r="H106" s="63"/>
      <c r="I106" s="63"/>
      <c r="J106" s="63"/>
      <c r="K106" s="63"/>
      <c r="L106" s="63"/>
      <c r="M106" s="63"/>
      <c r="N106" s="63"/>
      <c r="O106" s="63"/>
      <c r="P106" s="63"/>
      <c r="Q106" s="63"/>
      <c r="R106" s="63"/>
      <c r="S106" s="63"/>
      <c r="T106" s="63"/>
      <c r="U106" s="63"/>
      <c r="V106" s="63"/>
      <c r="W106" s="63"/>
      <c r="X106" s="63"/>
      <c r="Y106" s="63"/>
      <c r="Z106" s="63"/>
      <c r="AA106" s="63"/>
      <c r="AB106" s="63"/>
      <c r="AC106" s="63"/>
      <c r="AD106" s="63"/>
      <c r="AE106" s="63"/>
      <c r="AF106" s="63"/>
    </row>
    <row r="107" spans="1:32" ht="15.75" x14ac:dyDescent="0.25">
      <c r="A107" s="63"/>
      <c r="B107" s="63"/>
      <c r="C107" s="63"/>
      <c r="D107" s="63"/>
      <c r="E107" s="63"/>
      <c r="F107" s="63"/>
      <c r="G107" s="63"/>
      <c r="H107" s="63"/>
      <c r="I107" s="63"/>
      <c r="J107" s="63"/>
      <c r="K107" s="63"/>
      <c r="L107" s="63"/>
      <c r="M107" s="63"/>
      <c r="N107" s="63"/>
      <c r="O107" s="63"/>
      <c r="P107" s="63"/>
      <c r="Q107" s="63"/>
      <c r="R107" s="63"/>
      <c r="S107" s="63"/>
      <c r="T107" s="63"/>
      <c r="U107" s="63"/>
      <c r="V107" s="63"/>
      <c r="W107" s="63"/>
      <c r="X107" s="63"/>
      <c r="Y107" s="63"/>
      <c r="Z107" s="63"/>
      <c r="AA107" s="63"/>
      <c r="AB107" s="63"/>
      <c r="AC107" s="63"/>
      <c r="AD107" s="63"/>
      <c r="AE107" s="63"/>
      <c r="AF107" s="63"/>
    </row>
    <row r="108" spans="1:32" ht="15.75" x14ac:dyDescent="0.25">
      <c r="A108" s="63"/>
      <c r="B108" s="63"/>
      <c r="C108" s="63"/>
      <c r="D108" s="63"/>
      <c r="E108" s="63"/>
      <c r="F108" s="63"/>
      <c r="G108" s="63"/>
      <c r="H108" s="63"/>
      <c r="I108" s="63"/>
      <c r="J108" s="63"/>
      <c r="K108" s="63"/>
      <c r="L108" s="63"/>
      <c r="M108" s="63"/>
      <c r="N108" s="63"/>
      <c r="O108" s="63"/>
      <c r="P108" s="63"/>
      <c r="Q108" s="63"/>
      <c r="R108" s="63"/>
      <c r="S108" s="63"/>
      <c r="T108" s="63"/>
      <c r="U108" s="63"/>
      <c r="V108" s="63"/>
      <c r="W108" s="63"/>
      <c r="X108" s="63"/>
      <c r="Y108" s="63"/>
      <c r="Z108" s="63"/>
      <c r="AA108" s="63"/>
      <c r="AB108" s="63"/>
      <c r="AC108" s="63"/>
      <c r="AD108" s="63"/>
      <c r="AE108" s="63"/>
      <c r="AF108" s="63"/>
    </row>
    <row r="109" spans="1:32" ht="15.75" x14ac:dyDescent="0.25">
      <c r="A109" s="63"/>
      <c r="B109" s="63"/>
      <c r="C109" s="63"/>
      <c r="D109" s="63"/>
      <c r="E109" s="63"/>
      <c r="F109" s="63"/>
      <c r="G109" s="63"/>
      <c r="H109" s="63"/>
      <c r="I109" s="63"/>
      <c r="J109" s="63"/>
      <c r="K109" s="63"/>
      <c r="L109" s="63"/>
      <c r="M109" s="63"/>
      <c r="N109" s="63"/>
      <c r="O109" s="63"/>
      <c r="P109" s="63"/>
      <c r="Q109" s="63"/>
      <c r="R109" s="63"/>
      <c r="S109" s="63"/>
      <c r="T109" s="63"/>
      <c r="U109" s="63"/>
      <c r="V109" s="63"/>
      <c r="W109" s="63"/>
      <c r="X109" s="63"/>
      <c r="Y109" s="63"/>
      <c r="Z109" s="63"/>
      <c r="AA109" s="63"/>
      <c r="AB109" s="63"/>
      <c r="AC109" s="63"/>
      <c r="AD109" s="63"/>
      <c r="AE109" s="63"/>
      <c r="AF109" s="63"/>
    </row>
    <row r="110" spans="1:32" ht="15.75" x14ac:dyDescent="0.25">
      <c r="A110" s="66" t="s">
        <v>496</v>
      </c>
      <c r="B110" s="63"/>
      <c r="C110" s="63"/>
      <c r="D110" s="63"/>
      <c r="E110" s="63"/>
      <c r="F110" s="63"/>
      <c r="G110" s="63"/>
      <c r="H110" s="63"/>
      <c r="I110" s="63"/>
      <c r="J110" s="63"/>
      <c r="K110" s="63"/>
      <c r="L110" s="63"/>
      <c r="M110" s="63"/>
      <c r="N110" s="63"/>
      <c r="O110" s="63"/>
      <c r="P110" s="63"/>
      <c r="Q110" s="63"/>
      <c r="R110" s="63"/>
      <c r="S110" s="63"/>
      <c r="T110" s="63"/>
      <c r="U110" s="63"/>
      <c r="V110" s="63"/>
      <c r="W110" s="63"/>
      <c r="X110" s="63"/>
      <c r="Y110" s="63"/>
      <c r="Z110" s="63"/>
      <c r="AA110" s="63"/>
      <c r="AB110" s="63"/>
      <c r="AC110" s="63"/>
      <c r="AD110" s="63"/>
      <c r="AE110" s="63"/>
      <c r="AF110" s="63"/>
    </row>
    <row r="111" spans="1:32" ht="15.75" x14ac:dyDescent="0.25">
      <c r="A111" s="67" t="str">
        <f>CONCATENATE($A97," ",A98," ",A99,", ",A100)</f>
        <v xml:space="preserve">0 did well with the skills that made up the domain(s) of , , , , , , , , , , , , , ,  0 had room for improvement with the skills that made up the domain(s) of , , , , , , , , , , , , , ,  0 hadn't had the opportunity to work on the skills that made up the domain(s) of , , , , , , , , , , , , , , , 0 had no need for the skills that made up the domain(s) of Concepts, Movement, Single Room O&amp;M, Indoor O&amp;M, Self Protection, Guided Travel, Cane Skills, Sidewalk Travel, Street Crossings, Orientation Skills &amp; GPS, Public Transportation, Atypical O&amp;M, Rural Travel, Vision Specific O&amp;M Skills, Community </v>
      </c>
      <c r="B111" s="63"/>
      <c r="C111" s="63"/>
      <c r="D111" s="63"/>
      <c r="E111" s="63"/>
      <c r="F111" s="63"/>
      <c r="G111" s="63"/>
      <c r="H111" s="63"/>
      <c r="I111" s="63"/>
      <c r="J111" s="63"/>
      <c r="K111" s="63"/>
      <c r="L111" s="63"/>
      <c r="M111" s="63"/>
      <c r="N111" s="63"/>
      <c r="O111" s="63"/>
      <c r="P111" s="63"/>
      <c r="Q111" s="63"/>
      <c r="R111" s="63"/>
      <c r="S111" s="63"/>
      <c r="T111" s="63"/>
      <c r="U111" s="63"/>
      <c r="V111" s="63"/>
      <c r="W111" s="63"/>
      <c r="X111" s="63"/>
      <c r="Y111" s="63"/>
      <c r="Z111" s="63"/>
      <c r="AA111" s="63"/>
      <c r="AB111" s="63"/>
      <c r="AC111" s="63"/>
      <c r="AD111" s="63"/>
      <c r="AE111" s="63"/>
      <c r="AF111" s="63"/>
    </row>
    <row r="112" spans="1:32" ht="15.75" x14ac:dyDescent="0.25">
      <c r="A112" s="63"/>
      <c r="B112" s="63"/>
      <c r="C112" s="63"/>
      <c r="D112" s="63"/>
      <c r="E112" s="63"/>
      <c r="F112" s="63"/>
      <c r="G112" s="63"/>
      <c r="H112" s="63"/>
      <c r="I112" s="63"/>
      <c r="J112" s="63"/>
      <c r="K112" s="63"/>
      <c r="L112" s="63"/>
      <c r="M112" s="63"/>
      <c r="N112" s="63"/>
      <c r="O112" s="63"/>
      <c r="P112" s="63"/>
      <c r="Q112" s="63"/>
      <c r="R112" s="63"/>
      <c r="S112" s="63"/>
      <c r="T112" s="63"/>
      <c r="U112" s="63"/>
      <c r="V112" s="63"/>
      <c r="W112" s="63"/>
      <c r="X112" s="63"/>
      <c r="Y112" s="63"/>
      <c r="Z112" s="63"/>
      <c r="AA112" s="63"/>
      <c r="AB112" s="63"/>
      <c r="AC112" s="63"/>
      <c r="AD112" s="63"/>
      <c r="AE112" s="63"/>
      <c r="AF112" s="63"/>
    </row>
    <row r="113" spans="1:32" ht="15.75" x14ac:dyDescent="0.25">
      <c r="A113" s="66" t="s">
        <v>497</v>
      </c>
      <c r="B113" s="63"/>
      <c r="C113" s="63"/>
      <c r="D113" s="63"/>
      <c r="E113" s="63"/>
      <c r="F113" s="63"/>
      <c r="G113" s="63"/>
      <c r="H113" s="63"/>
      <c r="I113" s="63"/>
      <c r="J113" s="63"/>
      <c r="K113" s="63"/>
      <c r="L113" s="63"/>
      <c r="M113" s="63"/>
      <c r="N113" s="63"/>
      <c r="O113" s="63"/>
      <c r="P113" s="63"/>
      <c r="Q113" s="63"/>
      <c r="R113" s="63"/>
      <c r="S113" s="63"/>
      <c r="T113" s="63"/>
      <c r="U113" s="63"/>
      <c r="V113" s="63"/>
      <c r="W113" s="63"/>
      <c r="X113" s="63"/>
      <c r="Y113" s="63"/>
      <c r="Z113" s="63"/>
      <c r="AA113" s="63"/>
      <c r="AB113" s="63"/>
      <c r="AC113" s="63"/>
      <c r="AD113" s="63"/>
      <c r="AE113" s="63"/>
      <c r="AF113" s="63"/>
    </row>
    <row r="114" spans="1:32" ht="15.75" x14ac:dyDescent="0.25">
      <c r="A114" s="67" t="str">
        <f>A97</f>
        <v xml:space="preserve">0 did well with the skills that made up the domain(s) of , , , , , , , , , , , , , , </v>
      </c>
      <c r="B114" s="63"/>
      <c r="C114" s="63"/>
      <c r="D114" s="63"/>
      <c r="E114" s="63"/>
      <c r="F114" s="63"/>
      <c r="G114" s="63"/>
      <c r="H114" s="63"/>
      <c r="I114" s="63"/>
      <c r="J114" s="63"/>
      <c r="K114" s="63"/>
      <c r="L114" s="63"/>
      <c r="M114" s="63"/>
      <c r="N114" s="63"/>
      <c r="O114" s="63"/>
      <c r="P114" s="63"/>
      <c r="Q114" s="63"/>
      <c r="R114" s="63"/>
      <c r="S114" s="63"/>
      <c r="T114" s="63"/>
      <c r="U114" s="63"/>
      <c r="V114" s="63"/>
      <c r="W114" s="63"/>
      <c r="X114" s="63"/>
      <c r="Y114" s="63"/>
      <c r="Z114" s="63"/>
      <c r="AA114" s="63"/>
      <c r="AB114" s="63"/>
      <c r="AC114" s="63"/>
      <c r="AD114" s="63"/>
      <c r="AE114" s="63"/>
      <c r="AF114" s="63"/>
    </row>
    <row r="115" spans="1:32" ht="15.75" x14ac:dyDescent="0.25">
      <c r="A115" s="63"/>
      <c r="B115" s="63"/>
      <c r="C115" s="63"/>
      <c r="D115" s="63"/>
      <c r="E115" s="63"/>
      <c r="F115" s="63"/>
      <c r="G115" s="63"/>
      <c r="H115" s="63"/>
      <c r="I115" s="63"/>
      <c r="J115" s="63"/>
      <c r="K115" s="63"/>
      <c r="L115" s="63"/>
      <c r="M115" s="63"/>
      <c r="N115" s="63"/>
      <c r="O115" s="63"/>
      <c r="P115" s="63"/>
      <c r="Q115" s="63"/>
      <c r="R115" s="63"/>
      <c r="S115" s="63"/>
      <c r="T115" s="63"/>
      <c r="U115" s="63"/>
      <c r="V115" s="63"/>
      <c r="W115" s="63"/>
      <c r="X115" s="63"/>
      <c r="Y115" s="63"/>
      <c r="Z115" s="63"/>
      <c r="AA115" s="63"/>
      <c r="AB115" s="63"/>
      <c r="AC115" s="63"/>
      <c r="AD115" s="63"/>
      <c r="AE115" s="63"/>
      <c r="AF115" s="63"/>
    </row>
    <row r="116" spans="1:32" ht="15.75" x14ac:dyDescent="0.25">
      <c r="A116" s="66" t="s">
        <v>498</v>
      </c>
      <c r="B116" s="63"/>
      <c r="C116" s="63"/>
      <c r="D116" s="63"/>
      <c r="E116" s="63"/>
      <c r="F116" s="63"/>
      <c r="G116" s="63"/>
      <c r="H116" s="63"/>
      <c r="I116" s="63"/>
      <c r="J116" s="63"/>
      <c r="K116" s="63"/>
      <c r="L116" s="63"/>
      <c r="M116" s="63"/>
      <c r="N116" s="63"/>
      <c r="O116" s="63"/>
      <c r="P116" s="63"/>
      <c r="Q116" s="63"/>
      <c r="R116" s="63"/>
      <c r="S116" s="63"/>
      <c r="T116" s="63"/>
      <c r="U116" s="63"/>
      <c r="V116" s="63"/>
      <c r="W116" s="63"/>
      <c r="X116" s="63"/>
      <c r="Y116" s="63"/>
      <c r="Z116" s="63"/>
      <c r="AA116" s="63"/>
      <c r="AB116" s="63"/>
      <c r="AC116" s="63"/>
      <c r="AD116" s="63"/>
      <c r="AE116" s="63"/>
      <c r="AF116" s="63"/>
    </row>
    <row r="117" spans="1:32" ht="15.75" x14ac:dyDescent="0.25">
      <c r="A117" s="67" t="str">
        <f>A98</f>
        <v xml:space="preserve">0 had room for improvement with the skills that made up the domain(s) of , , , , , , , , , , , , , , </v>
      </c>
      <c r="B117" s="63"/>
      <c r="C117" s="63"/>
      <c r="D117" s="63"/>
      <c r="E117" s="63"/>
      <c r="F117" s="63"/>
      <c r="G117" s="63"/>
      <c r="H117" s="63"/>
      <c r="I117" s="63"/>
      <c r="J117" s="63"/>
      <c r="K117" s="63"/>
      <c r="L117" s="63"/>
      <c r="M117" s="63"/>
      <c r="N117" s="63"/>
      <c r="O117" s="63"/>
      <c r="P117" s="63"/>
      <c r="Q117" s="63"/>
      <c r="R117" s="63"/>
      <c r="S117" s="63"/>
      <c r="T117" s="63"/>
      <c r="U117" s="63"/>
      <c r="V117" s="63"/>
      <c r="W117" s="63"/>
      <c r="X117" s="63"/>
      <c r="Y117" s="63"/>
      <c r="Z117" s="63"/>
      <c r="AA117" s="63"/>
      <c r="AB117" s="63"/>
      <c r="AC117" s="63"/>
      <c r="AD117" s="63"/>
      <c r="AE117" s="63"/>
      <c r="AF117" s="63"/>
    </row>
    <row r="118" spans="1:32" ht="15.75" x14ac:dyDescent="0.25">
      <c r="A118" s="63"/>
      <c r="B118" s="63"/>
      <c r="C118" s="63"/>
      <c r="D118" s="63"/>
      <c r="E118" s="63"/>
      <c r="F118" s="63"/>
      <c r="G118" s="63"/>
      <c r="H118" s="63"/>
      <c r="I118" s="63"/>
      <c r="J118" s="63"/>
      <c r="K118" s="63"/>
      <c r="L118" s="63"/>
      <c r="M118" s="63"/>
      <c r="N118" s="63"/>
      <c r="O118" s="63"/>
      <c r="P118" s="63"/>
      <c r="Q118" s="63"/>
      <c r="R118" s="63"/>
      <c r="S118" s="63"/>
      <c r="T118" s="63"/>
      <c r="U118" s="63"/>
      <c r="V118" s="63"/>
      <c r="W118" s="63"/>
      <c r="X118" s="63"/>
      <c r="Y118" s="63"/>
      <c r="Z118" s="63"/>
      <c r="AA118" s="63"/>
      <c r="AB118" s="63"/>
      <c r="AC118" s="63"/>
      <c r="AD118" s="63"/>
      <c r="AE118" s="63"/>
      <c r="AF118" s="63"/>
    </row>
    <row r="119" spans="1:32" ht="15.75" x14ac:dyDescent="0.25">
      <c r="A119" s="66" t="s">
        <v>69</v>
      </c>
      <c r="B119" s="63"/>
      <c r="C119" s="63"/>
      <c r="D119" s="63"/>
      <c r="E119" s="63"/>
      <c r="F119" s="63"/>
      <c r="G119" s="63"/>
      <c r="H119" s="63"/>
      <c r="I119" s="63"/>
      <c r="J119" s="63"/>
      <c r="K119" s="63"/>
      <c r="L119" s="63"/>
      <c r="M119" s="63"/>
      <c r="N119" s="63"/>
      <c r="O119" s="63"/>
      <c r="P119" s="63"/>
      <c r="Q119" s="63"/>
      <c r="R119" s="63"/>
      <c r="S119" s="63"/>
      <c r="T119" s="63"/>
      <c r="U119" s="63"/>
      <c r="V119" s="63"/>
      <c r="W119" s="63"/>
      <c r="X119" s="63"/>
      <c r="Y119" s="63"/>
      <c r="Z119" s="63"/>
      <c r="AA119" s="63"/>
      <c r="AB119" s="63"/>
      <c r="AC119" s="63"/>
      <c r="AD119" s="63"/>
      <c r="AE119" s="63"/>
      <c r="AF119" s="63"/>
    </row>
    <row r="120" spans="1:32" ht="15.75" x14ac:dyDescent="0.25">
      <c r="A120" s="67" t="str">
        <f>CONCATENATE($A1," ",A293," ",K3,"% ",A294," ",(ROUNDUP(K3+5,0)),"% ",A295)</f>
        <v>0 will demonstrate improved skills in Orientation &amp; Mobility by increasing the score on the O&amp;M Inventory from 0% to a minimum of 5% by the next annual IEP date.</v>
      </c>
      <c r="B120" s="63"/>
      <c r="C120" s="63"/>
      <c r="D120" s="63"/>
      <c r="E120" s="63"/>
      <c r="F120" s="63"/>
      <c r="G120" s="63"/>
      <c r="H120" s="63"/>
      <c r="I120" s="63"/>
      <c r="J120" s="63"/>
      <c r="K120" s="63"/>
      <c r="L120" s="63"/>
      <c r="M120" s="63"/>
      <c r="N120" s="63"/>
      <c r="O120" s="63"/>
      <c r="P120" s="63"/>
      <c r="Q120" s="63"/>
      <c r="R120" s="63"/>
      <c r="S120" s="63"/>
      <c r="T120" s="63"/>
      <c r="U120" s="63"/>
      <c r="V120" s="63"/>
      <c r="W120" s="63"/>
      <c r="X120" s="63"/>
      <c r="Y120" s="63"/>
      <c r="Z120" s="63"/>
      <c r="AA120" s="63"/>
      <c r="AB120" s="63"/>
      <c r="AC120" s="63"/>
      <c r="AD120" s="63"/>
      <c r="AE120" s="63"/>
      <c r="AF120" s="63"/>
    </row>
    <row r="121" spans="1:32" ht="15.75" x14ac:dyDescent="0.25">
      <c r="A121" s="63"/>
      <c r="B121" s="63"/>
      <c r="C121" s="63"/>
      <c r="D121" s="63"/>
      <c r="E121" s="63"/>
      <c r="F121" s="63"/>
      <c r="G121" s="63"/>
      <c r="H121" s="63"/>
      <c r="I121" s="63"/>
      <c r="J121" s="63"/>
      <c r="K121" s="63"/>
      <c r="L121" s="63"/>
      <c r="M121" s="63"/>
      <c r="N121" s="63"/>
      <c r="O121" s="63"/>
      <c r="P121" s="63"/>
      <c r="Q121" s="63"/>
      <c r="R121" s="63"/>
      <c r="S121" s="63"/>
      <c r="T121" s="63"/>
      <c r="U121" s="63"/>
      <c r="V121" s="63"/>
      <c r="W121" s="63"/>
      <c r="X121" s="63"/>
      <c r="Y121" s="63"/>
      <c r="Z121" s="63"/>
      <c r="AA121" s="63"/>
      <c r="AB121" s="63"/>
      <c r="AC121" s="63"/>
      <c r="AD121" s="63"/>
      <c r="AE121" s="63"/>
      <c r="AF121" s="63"/>
    </row>
    <row r="122" spans="1:32" ht="15.75" x14ac:dyDescent="0.25">
      <c r="A122" s="63"/>
      <c r="B122" s="63"/>
      <c r="C122" s="63"/>
      <c r="D122" s="63"/>
      <c r="E122" s="63"/>
      <c r="F122" s="63"/>
      <c r="G122" s="63"/>
      <c r="H122" s="63"/>
      <c r="I122" s="63"/>
      <c r="J122" s="63"/>
      <c r="K122" s="63"/>
      <c r="L122" s="63"/>
      <c r="M122" s="63"/>
      <c r="N122" s="63"/>
      <c r="O122" s="63"/>
      <c r="P122" s="63"/>
      <c r="Q122" s="63"/>
      <c r="R122" s="63"/>
      <c r="S122" s="63"/>
      <c r="T122" s="63"/>
      <c r="U122" s="63"/>
      <c r="V122" s="63"/>
      <c r="W122" s="63"/>
      <c r="X122" s="63"/>
      <c r="Y122" s="63"/>
      <c r="Z122" s="63"/>
      <c r="AA122" s="63"/>
      <c r="AB122" s="63"/>
      <c r="AC122" s="63"/>
      <c r="AD122" s="63"/>
      <c r="AE122" s="63"/>
      <c r="AF122" s="63"/>
    </row>
    <row r="123" spans="1:32" ht="15.75" x14ac:dyDescent="0.25">
      <c r="A123" s="63"/>
      <c r="B123" s="63"/>
      <c r="C123" s="63"/>
      <c r="D123" s="63"/>
      <c r="E123" s="63"/>
      <c r="F123" s="63"/>
      <c r="G123" s="63"/>
      <c r="H123" s="63"/>
      <c r="I123" s="63"/>
      <c r="J123" s="63"/>
      <c r="K123" s="63"/>
      <c r="L123" s="63"/>
      <c r="M123" s="63"/>
      <c r="N123" s="63"/>
      <c r="O123" s="63"/>
      <c r="P123" s="63"/>
      <c r="Q123" s="63"/>
      <c r="R123" s="63"/>
      <c r="S123" s="63"/>
      <c r="T123" s="63"/>
      <c r="U123" s="63"/>
      <c r="V123" s="63"/>
      <c r="W123" s="63"/>
      <c r="X123" s="63"/>
      <c r="Y123" s="63"/>
      <c r="Z123" s="63"/>
      <c r="AA123" s="63"/>
      <c r="AB123" s="63"/>
      <c r="AC123" s="63"/>
      <c r="AD123" s="63"/>
      <c r="AE123" s="63"/>
      <c r="AF123" s="63"/>
    </row>
    <row r="124" spans="1:32" ht="15.75" x14ac:dyDescent="0.25">
      <c r="A124" s="63"/>
      <c r="B124" s="63"/>
      <c r="C124" s="63"/>
      <c r="D124" s="63"/>
      <c r="E124" s="63"/>
      <c r="F124" s="63"/>
      <c r="G124" s="63"/>
      <c r="H124" s="63"/>
      <c r="I124" s="63"/>
      <c r="J124" s="63"/>
      <c r="K124" s="63"/>
      <c r="L124" s="63"/>
      <c r="M124" s="63"/>
      <c r="N124" s="63"/>
      <c r="O124" s="63"/>
      <c r="P124" s="63"/>
      <c r="Q124" s="63"/>
      <c r="R124" s="63"/>
      <c r="S124" s="63"/>
      <c r="T124" s="63"/>
      <c r="U124" s="63"/>
      <c r="V124" s="63"/>
      <c r="W124" s="63"/>
      <c r="X124" s="63"/>
      <c r="Y124" s="63"/>
      <c r="Z124" s="63"/>
      <c r="AA124" s="63"/>
      <c r="AB124" s="63"/>
      <c r="AC124" s="63"/>
      <c r="AD124" s="63"/>
      <c r="AE124" s="63"/>
      <c r="AF124" s="63"/>
    </row>
    <row r="125" spans="1:32" ht="15.75" x14ac:dyDescent="0.25">
      <c r="A125" s="66" t="s">
        <v>502</v>
      </c>
      <c r="B125" s="63"/>
      <c r="C125" s="63"/>
      <c r="D125" s="63"/>
      <c r="E125" s="63"/>
      <c r="F125" s="63"/>
      <c r="G125" s="63"/>
      <c r="H125" s="63"/>
      <c r="I125" s="63"/>
      <c r="J125" s="63"/>
      <c r="K125" s="63"/>
      <c r="L125" s="63"/>
      <c r="M125" s="63"/>
      <c r="N125" s="63"/>
      <c r="O125" s="63"/>
      <c r="P125" s="63"/>
      <c r="Q125" s="63"/>
      <c r="R125" s="63"/>
      <c r="S125" s="63"/>
      <c r="T125" s="63"/>
      <c r="U125" s="63"/>
      <c r="V125" s="63"/>
      <c r="W125" s="63"/>
      <c r="X125" s="63"/>
      <c r="Y125" s="63"/>
      <c r="Z125" s="63"/>
      <c r="AA125" s="63"/>
      <c r="AB125" s="63"/>
      <c r="AC125" s="63"/>
      <c r="AD125" s="63"/>
      <c r="AE125" s="63"/>
      <c r="AF125" s="63"/>
    </row>
    <row r="126" spans="1:32" ht="15.75" x14ac:dyDescent="0.25">
      <c r="A126" s="67" t="str">
        <f>CONCATENATE(A296,A297," ",$A1," ",A298," ",Q3,"% ",A299," ",Q4,"% ",A300," ",R4,"% ",A301," ",S4,"%. ",A1," ",A302," ",A303,", ",A304,", ",A305,", ",A306,", ",A307,", ",A308,", ",A309,", ",A310,", ",A311,", ",A312,", ",A313,", ",A314,", ",A315,", ",A316,", ",A317)</f>
        <v xml:space="preserve">Please see the attached chart. Over the previous grading period 0 increased the score on the O&amp;M Inventory from 0% to 0% and is now 0% of the way to the goal of 1%. 0 made gains in the domain(s) of , , , , , , , , , , , , , , </v>
      </c>
      <c r="B126" s="63"/>
      <c r="C126" s="63"/>
      <c r="D126" s="63"/>
      <c r="E126" s="63"/>
      <c r="F126" s="63"/>
      <c r="G126" s="63"/>
      <c r="H126" s="63"/>
      <c r="I126" s="63"/>
      <c r="J126" s="63"/>
      <c r="K126" s="63"/>
      <c r="L126" s="63"/>
      <c r="M126" s="63"/>
      <c r="N126" s="63"/>
      <c r="O126" s="63"/>
      <c r="P126" s="63"/>
      <c r="Q126" s="63"/>
      <c r="R126" s="63"/>
      <c r="S126" s="63"/>
      <c r="T126" s="63"/>
      <c r="U126" s="63"/>
      <c r="V126" s="63"/>
      <c r="W126" s="63"/>
      <c r="X126" s="63"/>
      <c r="Y126" s="63"/>
      <c r="Z126" s="63"/>
      <c r="AA126" s="63"/>
      <c r="AB126" s="63"/>
      <c r="AC126" s="63"/>
      <c r="AD126" s="63"/>
      <c r="AE126" s="63"/>
      <c r="AF126" s="63"/>
    </row>
    <row r="127" spans="1:32" ht="15.75" x14ac:dyDescent="0.25">
      <c r="A127" s="63"/>
      <c r="B127" s="63"/>
      <c r="C127" s="63"/>
      <c r="D127" s="63"/>
      <c r="E127" s="63"/>
      <c r="F127" s="63"/>
      <c r="G127" s="63"/>
      <c r="H127" s="63"/>
      <c r="I127" s="63"/>
      <c r="J127" s="63"/>
      <c r="K127" s="63"/>
      <c r="L127" s="63"/>
      <c r="M127" s="63"/>
      <c r="N127" s="63"/>
      <c r="O127" s="63"/>
      <c r="P127" s="63"/>
      <c r="Q127" s="63"/>
      <c r="R127" s="63"/>
      <c r="S127" s="63"/>
      <c r="T127" s="63"/>
      <c r="U127" s="63"/>
      <c r="V127" s="63"/>
      <c r="W127" s="63"/>
      <c r="X127" s="63"/>
      <c r="Y127" s="63"/>
      <c r="Z127" s="63"/>
      <c r="AA127" s="63"/>
      <c r="AB127" s="63"/>
      <c r="AC127" s="63"/>
      <c r="AD127" s="63"/>
      <c r="AE127" s="63"/>
      <c r="AF127" s="63"/>
    </row>
    <row r="128" spans="1:32" ht="15.75" x14ac:dyDescent="0.25">
      <c r="A128" s="76"/>
      <c r="B128" s="76"/>
      <c r="C128" s="76"/>
      <c r="D128" s="76"/>
      <c r="E128" s="76"/>
      <c r="F128" s="76"/>
      <c r="G128" s="76"/>
      <c r="H128" s="76"/>
      <c r="I128" s="76"/>
      <c r="J128" s="76"/>
      <c r="K128" s="76"/>
      <c r="L128" s="76"/>
      <c r="M128" s="76"/>
      <c r="N128" s="76"/>
      <c r="O128" s="76"/>
      <c r="P128" s="76"/>
      <c r="Q128" s="76"/>
      <c r="R128" s="76"/>
      <c r="S128" s="76"/>
      <c r="T128" s="76"/>
      <c r="U128" s="63"/>
      <c r="V128" s="63"/>
      <c r="W128" s="63"/>
      <c r="X128" s="63"/>
      <c r="Y128" s="63"/>
      <c r="Z128" s="63"/>
      <c r="AA128" s="63"/>
      <c r="AB128" s="63"/>
      <c r="AC128" s="63"/>
      <c r="AD128" s="63"/>
      <c r="AE128" s="63"/>
      <c r="AF128" s="63"/>
    </row>
    <row r="129" spans="1:32" ht="15.75" x14ac:dyDescent="0.25">
      <c r="A129" s="76"/>
      <c r="B129" s="76"/>
      <c r="C129" s="76"/>
      <c r="D129" s="76"/>
      <c r="E129" s="76"/>
      <c r="F129" s="76"/>
      <c r="G129" s="76"/>
      <c r="H129" s="76"/>
      <c r="I129" s="76"/>
      <c r="J129" s="76"/>
      <c r="K129" s="76"/>
      <c r="L129" s="76"/>
      <c r="M129" s="76"/>
      <c r="N129" s="76"/>
      <c r="O129" s="76"/>
      <c r="P129" s="76"/>
      <c r="Q129" s="76"/>
      <c r="R129" s="76"/>
      <c r="S129" s="76"/>
      <c r="T129" s="76"/>
      <c r="U129" s="63"/>
      <c r="V129" s="63"/>
      <c r="W129" s="63"/>
      <c r="X129" s="63"/>
      <c r="Y129" s="63"/>
      <c r="Z129" s="63"/>
      <c r="AA129" s="63"/>
      <c r="AB129" s="63"/>
      <c r="AC129" s="63"/>
      <c r="AD129" s="63"/>
      <c r="AE129" s="63"/>
      <c r="AF129" s="63"/>
    </row>
    <row r="130" spans="1:32" ht="15.75" x14ac:dyDescent="0.25">
      <c r="A130" s="76"/>
      <c r="B130" s="76"/>
      <c r="C130" s="76"/>
      <c r="D130" s="76"/>
      <c r="E130" s="76"/>
      <c r="F130" s="76"/>
      <c r="G130" s="76"/>
      <c r="H130" s="76"/>
      <c r="I130" s="76"/>
      <c r="J130" s="76"/>
      <c r="K130" s="76"/>
      <c r="L130" s="76"/>
      <c r="M130" s="76"/>
      <c r="N130" s="76"/>
      <c r="O130" s="76"/>
      <c r="P130" s="76"/>
      <c r="Q130" s="76"/>
      <c r="R130" s="76"/>
      <c r="S130" s="76"/>
      <c r="T130" s="76"/>
      <c r="U130" s="63"/>
      <c r="V130" s="63"/>
      <c r="W130" s="63"/>
      <c r="X130" s="63"/>
      <c r="Y130" s="63"/>
      <c r="Z130" s="63"/>
      <c r="AA130" s="63"/>
      <c r="AB130" s="63"/>
      <c r="AC130" s="63"/>
      <c r="AD130" s="63"/>
      <c r="AE130" s="63"/>
      <c r="AF130" s="63"/>
    </row>
    <row r="131" spans="1:32" ht="15.75" x14ac:dyDescent="0.25">
      <c r="A131" s="76"/>
      <c r="B131" s="76"/>
      <c r="C131" s="76"/>
      <c r="D131" s="76"/>
      <c r="E131" s="76"/>
      <c r="F131" s="76"/>
      <c r="G131" s="76"/>
      <c r="H131" s="76"/>
      <c r="I131" s="76"/>
      <c r="J131" s="76"/>
      <c r="K131" s="76"/>
      <c r="L131" s="76"/>
      <c r="M131" s="76"/>
      <c r="N131" s="76"/>
      <c r="O131" s="76"/>
      <c r="P131" s="76"/>
      <c r="Q131" s="76"/>
      <c r="R131" s="76"/>
      <c r="S131" s="76"/>
      <c r="T131" s="76"/>
      <c r="U131" s="63"/>
      <c r="V131" s="63"/>
      <c r="W131" s="63"/>
      <c r="X131" s="63"/>
      <c r="Y131" s="63"/>
      <c r="Z131" s="63"/>
      <c r="AA131" s="63"/>
      <c r="AB131" s="63"/>
      <c r="AC131" s="63"/>
      <c r="AD131" s="63"/>
      <c r="AE131" s="63"/>
      <c r="AF131" s="63"/>
    </row>
    <row r="132" spans="1:32" ht="15.75" x14ac:dyDescent="0.25">
      <c r="A132" s="76"/>
      <c r="B132" s="76"/>
      <c r="C132" s="76"/>
      <c r="D132" s="76"/>
      <c r="E132" s="76"/>
      <c r="F132" s="76"/>
      <c r="G132" s="76"/>
      <c r="H132" s="76"/>
      <c r="I132" s="76"/>
      <c r="J132" s="76"/>
      <c r="K132" s="76"/>
      <c r="L132" s="76"/>
      <c r="M132" s="76"/>
      <c r="N132" s="76"/>
      <c r="O132" s="76"/>
      <c r="P132" s="76"/>
      <c r="Q132" s="76"/>
      <c r="R132" s="76"/>
      <c r="S132" s="76"/>
      <c r="T132" s="76"/>
      <c r="U132" s="63"/>
      <c r="V132" s="63"/>
      <c r="W132" s="63"/>
      <c r="X132" s="63"/>
      <c r="Y132" s="63"/>
      <c r="Z132" s="63"/>
      <c r="AA132" s="63"/>
      <c r="AB132" s="63"/>
      <c r="AC132" s="63"/>
      <c r="AD132" s="63"/>
      <c r="AE132" s="63"/>
      <c r="AF132" s="63"/>
    </row>
    <row r="133" spans="1:32" ht="15.75" x14ac:dyDescent="0.25">
      <c r="A133" s="76"/>
      <c r="B133" s="76"/>
      <c r="C133" s="76"/>
      <c r="D133" s="76"/>
      <c r="E133" s="76"/>
      <c r="F133" s="76"/>
      <c r="G133" s="76"/>
      <c r="H133" s="76"/>
      <c r="I133" s="76"/>
      <c r="J133" s="76"/>
      <c r="K133" s="76"/>
      <c r="L133" s="76"/>
      <c r="M133" s="76"/>
      <c r="N133" s="76"/>
      <c r="O133" s="76"/>
      <c r="P133" s="76"/>
      <c r="Q133" s="76"/>
      <c r="R133" s="76"/>
      <c r="S133" s="76"/>
      <c r="T133" s="76"/>
      <c r="U133" s="63"/>
      <c r="V133" s="63"/>
      <c r="W133" s="63"/>
      <c r="X133" s="63"/>
      <c r="Y133" s="63"/>
      <c r="Z133" s="63"/>
      <c r="AA133" s="63"/>
      <c r="AB133" s="63"/>
      <c r="AC133" s="63"/>
      <c r="AD133" s="63"/>
      <c r="AE133" s="63"/>
      <c r="AF133" s="63"/>
    </row>
    <row r="134" spans="1:32" ht="15.75" x14ac:dyDescent="0.25">
      <c r="A134" s="76"/>
      <c r="B134" s="76"/>
      <c r="C134" s="76"/>
      <c r="D134" s="76"/>
      <c r="E134" s="76"/>
      <c r="F134" s="76"/>
      <c r="G134" s="76"/>
      <c r="H134" s="76"/>
      <c r="I134" s="76"/>
      <c r="J134" s="76"/>
      <c r="K134" s="76"/>
      <c r="L134" s="76"/>
      <c r="M134" s="76"/>
      <c r="N134" s="76"/>
      <c r="O134" s="76"/>
      <c r="P134" s="76"/>
      <c r="Q134" s="76"/>
      <c r="R134" s="76"/>
      <c r="S134" s="76"/>
      <c r="T134" s="76"/>
      <c r="U134" s="63"/>
      <c r="V134" s="63"/>
      <c r="W134" s="63"/>
      <c r="X134" s="63"/>
      <c r="Y134" s="63"/>
      <c r="Z134" s="63"/>
      <c r="AA134" s="63"/>
      <c r="AB134" s="63"/>
      <c r="AC134" s="63"/>
      <c r="AD134" s="63"/>
      <c r="AE134" s="63"/>
      <c r="AF134" s="63"/>
    </row>
    <row r="135" spans="1:32" ht="15.75" x14ac:dyDescent="0.25">
      <c r="A135" s="76"/>
      <c r="B135" s="76"/>
      <c r="C135" s="76"/>
      <c r="D135" s="76"/>
      <c r="E135" s="76"/>
      <c r="F135" s="76"/>
      <c r="G135" s="76"/>
      <c r="H135" s="76"/>
      <c r="I135" s="76"/>
      <c r="J135" s="76"/>
      <c r="K135" s="76"/>
      <c r="L135" s="76"/>
      <c r="M135" s="76"/>
      <c r="N135" s="76"/>
      <c r="O135" s="76"/>
      <c r="P135" s="76"/>
      <c r="Q135" s="76"/>
      <c r="R135" s="76"/>
      <c r="S135" s="76"/>
      <c r="T135" s="76"/>
      <c r="U135" s="63"/>
      <c r="V135" s="63"/>
      <c r="W135" s="63"/>
      <c r="X135" s="63"/>
      <c r="Y135" s="63"/>
      <c r="Z135" s="63"/>
      <c r="AA135" s="63"/>
      <c r="AB135" s="63"/>
      <c r="AC135" s="63"/>
      <c r="AD135" s="63"/>
      <c r="AE135" s="63"/>
      <c r="AF135" s="63"/>
    </row>
    <row r="136" spans="1:32" ht="15.75" x14ac:dyDescent="0.25">
      <c r="A136" s="76"/>
      <c r="B136" s="76"/>
      <c r="C136" s="76"/>
      <c r="D136" s="76"/>
      <c r="E136" s="76"/>
      <c r="F136" s="76"/>
      <c r="G136" s="76"/>
      <c r="H136" s="76"/>
      <c r="I136" s="76"/>
      <c r="J136" s="76"/>
      <c r="K136" s="76"/>
      <c r="L136" s="76"/>
      <c r="M136" s="76"/>
      <c r="N136" s="76"/>
      <c r="O136" s="76"/>
      <c r="P136" s="76"/>
      <c r="Q136" s="76"/>
      <c r="R136" s="76"/>
      <c r="S136" s="76"/>
      <c r="T136" s="76"/>
      <c r="U136" s="63"/>
      <c r="V136" s="63"/>
      <c r="W136" s="63"/>
      <c r="X136" s="63"/>
      <c r="Y136" s="63"/>
      <c r="Z136" s="63"/>
      <c r="AA136" s="63"/>
      <c r="AB136" s="63"/>
      <c r="AC136" s="63"/>
      <c r="AD136" s="63"/>
      <c r="AE136" s="63"/>
      <c r="AF136" s="63"/>
    </row>
    <row r="137" spans="1:32" ht="15.75" x14ac:dyDescent="0.25">
      <c r="A137" s="76"/>
      <c r="B137" s="76"/>
      <c r="C137" s="76"/>
      <c r="D137" s="76"/>
      <c r="E137" s="76"/>
      <c r="F137" s="76"/>
      <c r="G137" s="76"/>
      <c r="H137" s="76"/>
      <c r="I137" s="76"/>
      <c r="J137" s="76"/>
      <c r="K137" s="76"/>
      <c r="L137" s="76"/>
      <c r="M137" s="76"/>
      <c r="N137" s="76"/>
      <c r="O137" s="76"/>
      <c r="P137" s="76"/>
      <c r="Q137" s="76"/>
      <c r="R137" s="76"/>
      <c r="S137" s="76"/>
      <c r="T137" s="76"/>
      <c r="U137" s="63"/>
      <c r="V137" s="63"/>
      <c r="W137" s="63"/>
      <c r="X137" s="63"/>
      <c r="Y137" s="63"/>
      <c r="Z137" s="63"/>
      <c r="AA137" s="63"/>
      <c r="AB137" s="63"/>
      <c r="AC137" s="63"/>
      <c r="AD137" s="63"/>
      <c r="AE137" s="63"/>
      <c r="AF137" s="63"/>
    </row>
    <row r="138" spans="1:32" ht="15.75" x14ac:dyDescent="0.25">
      <c r="A138" s="76"/>
      <c r="B138" s="76"/>
      <c r="C138" s="76"/>
      <c r="D138" s="76"/>
      <c r="E138" s="76"/>
      <c r="F138" s="76"/>
      <c r="G138" s="76"/>
      <c r="H138" s="76"/>
      <c r="I138" s="76"/>
      <c r="J138" s="76"/>
      <c r="K138" s="76"/>
      <c r="L138" s="76"/>
      <c r="M138" s="76"/>
      <c r="N138" s="76"/>
      <c r="O138" s="76"/>
      <c r="P138" s="76"/>
      <c r="Q138" s="76"/>
      <c r="R138" s="76"/>
      <c r="S138" s="76"/>
      <c r="T138" s="76"/>
      <c r="U138" s="63"/>
      <c r="V138" s="63"/>
      <c r="W138" s="63"/>
      <c r="X138" s="63"/>
      <c r="Y138" s="63"/>
      <c r="Z138" s="63"/>
      <c r="AA138" s="63"/>
      <c r="AB138" s="63"/>
      <c r="AC138" s="63"/>
      <c r="AD138" s="63"/>
      <c r="AE138" s="63"/>
      <c r="AF138" s="63"/>
    </row>
    <row r="139" spans="1:32" ht="15.75" x14ac:dyDescent="0.25">
      <c r="A139" s="76"/>
      <c r="B139" s="76"/>
      <c r="C139" s="76"/>
      <c r="D139" s="76"/>
      <c r="E139" s="76"/>
      <c r="F139" s="76"/>
      <c r="G139" s="76"/>
      <c r="H139" s="76"/>
      <c r="I139" s="76"/>
      <c r="J139" s="76"/>
      <c r="K139" s="76"/>
      <c r="L139" s="76"/>
      <c r="M139" s="76"/>
      <c r="N139" s="76"/>
      <c r="O139" s="76"/>
      <c r="P139" s="76"/>
      <c r="Q139" s="76"/>
      <c r="R139" s="76"/>
      <c r="S139" s="76"/>
      <c r="T139" s="76"/>
      <c r="U139" s="63"/>
      <c r="V139" s="63"/>
      <c r="W139" s="63"/>
      <c r="X139" s="63"/>
      <c r="Y139" s="63"/>
      <c r="Z139" s="63"/>
      <c r="AA139" s="63"/>
      <c r="AB139" s="63"/>
      <c r="AC139" s="63"/>
      <c r="AD139" s="63"/>
      <c r="AE139" s="63"/>
      <c r="AF139" s="63"/>
    </row>
    <row r="140" spans="1:32" ht="15.75" x14ac:dyDescent="0.25">
      <c r="A140" s="76"/>
      <c r="B140" s="76"/>
      <c r="C140" s="76"/>
      <c r="D140" s="76"/>
      <c r="E140" s="76"/>
      <c r="F140" s="76"/>
      <c r="G140" s="76"/>
      <c r="H140" s="76"/>
      <c r="I140" s="76"/>
      <c r="J140" s="76"/>
      <c r="K140" s="76"/>
      <c r="L140" s="76"/>
      <c r="M140" s="76"/>
      <c r="N140" s="76"/>
      <c r="O140" s="76"/>
      <c r="P140" s="76"/>
      <c r="Q140" s="76"/>
      <c r="R140" s="76"/>
      <c r="S140" s="76"/>
      <c r="T140" s="76"/>
      <c r="U140" s="63"/>
      <c r="V140" s="63"/>
      <c r="W140" s="63"/>
      <c r="X140" s="63"/>
      <c r="Y140" s="63"/>
      <c r="Z140" s="63"/>
      <c r="AA140" s="63"/>
      <c r="AB140" s="63"/>
      <c r="AC140" s="63"/>
      <c r="AD140" s="63"/>
      <c r="AE140" s="63"/>
      <c r="AF140" s="63"/>
    </row>
    <row r="141" spans="1:32" ht="15.75" x14ac:dyDescent="0.25">
      <c r="A141" s="76"/>
      <c r="B141" s="76"/>
      <c r="C141" s="76"/>
      <c r="D141" s="76"/>
      <c r="E141" s="76"/>
      <c r="F141" s="76"/>
      <c r="G141" s="76"/>
      <c r="H141" s="76"/>
      <c r="I141" s="76"/>
      <c r="J141" s="76"/>
      <c r="K141" s="76"/>
      <c r="L141" s="76"/>
      <c r="M141" s="76"/>
      <c r="N141" s="76"/>
      <c r="O141" s="76"/>
      <c r="P141" s="76"/>
      <c r="Q141" s="76"/>
      <c r="R141" s="76"/>
      <c r="S141" s="76"/>
      <c r="T141" s="76"/>
      <c r="U141" s="63"/>
      <c r="V141" s="63"/>
      <c r="W141" s="63"/>
      <c r="X141" s="63"/>
      <c r="Y141" s="63"/>
      <c r="Z141" s="63"/>
      <c r="AA141" s="63"/>
      <c r="AB141" s="63"/>
      <c r="AC141" s="63"/>
      <c r="AD141" s="63"/>
      <c r="AE141" s="63"/>
      <c r="AF141" s="63"/>
    </row>
    <row r="142" spans="1:32" ht="15.75" x14ac:dyDescent="0.25">
      <c r="A142" s="76"/>
      <c r="B142" s="76"/>
      <c r="C142" s="76"/>
      <c r="D142" s="76"/>
      <c r="E142" s="76"/>
      <c r="F142" s="76"/>
      <c r="G142" s="76"/>
      <c r="H142" s="76"/>
      <c r="I142" s="76"/>
      <c r="J142" s="76"/>
      <c r="K142" s="76"/>
      <c r="L142" s="76"/>
      <c r="M142" s="76"/>
      <c r="N142" s="76"/>
      <c r="O142" s="76"/>
      <c r="P142" s="76"/>
      <c r="Q142" s="76"/>
      <c r="R142" s="76"/>
      <c r="S142" s="76"/>
      <c r="T142" s="76"/>
      <c r="U142" s="63"/>
      <c r="V142" s="63"/>
      <c r="W142" s="63"/>
      <c r="X142" s="63"/>
      <c r="Y142" s="63"/>
      <c r="Z142" s="63"/>
      <c r="AA142" s="63"/>
      <c r="AB142" s="63"/>
      <c r="AC142" s="63"/>
      <c r="AD142" s="63"/>
      <c r="AE142" s="63"/>
      <c r="AF142" s="63"/>
    </row>
    <row r="143" spans="1:32" ht="15.75" x14ac:dyDescent="0.25">
      <c r="A143" s="76"/>
      <c r="B143" s="76"/>
      <c r="C143" s="76"/>
      <c r="D143" s="76"/>
      <c r="E143" s="76"/>
      <c r="F143" s="76"/>
      <c r="G143" s="76"/>
      <c r="H143" s="76"/>
      <c r="I143" s="76"/>
      <c r="J143" s="76"/>
      <c r="K143" s="76"/>
      <c r="L143" s="76"/>
      <c r="M143" s="76"/>
      <c r="N143" s="76"/>
      <c r="O143" s="76"/>
      <c r="P143" s="76"/>
      <c r="Q143" s="76"/>
      <c r="R143" s="76"/>
      <c r="S143" s="76"/>
      <c r="T143" s="76"/>
      <c r="U143" s="63"/>
      <c r="V143" s="63"/>
      <c r="W143" s="63"/>
      <c r="X143" s="63"/>
      <c r="Y143" s="63"/>
      <c r="Z143" s="63"/>
      <c r="AA143" s="63"/>
      <c r="AB143" s="63"/>
      <c r="AC143" s="63"/>
      <c r="AD143" s="63"/>
      <c r="AE143" s="63"/>
      <c r="AF143" s="63"/>
    </row>
    <row r="144" spans="1:32" ht="15.75" x14ac:dyDescent="0.25">
      <c r="A144" s="76"/>
      <c r="B144" s="76"/>
      <c r="C144" s="76"/>
      <c r="D144" s="76"/>
      <c r="E144" s="76"/>
      <c r="F144" s="76"/>
      <c r="G144" s="76"/>
      <c r="H144" s="76"/>
      <c r="I144" s="76"/>
      <c r="J144" s="76"/>
      <c r="K144" s="76"/>
      <c r="L144" s="76"/>
      <c r="M144" s="76"/>
      <c r="N144" s="76"/>
      <c r="O144" s="76"/>
      <c r="P144" s="76"/>
      <c r="Q144" s="76"/>
      <c r="R144" s="76"/>
      <c r="S144" s="76"/>
      <c r="T144" s="76"/>
      <c r="U144" s="63"/>
      <c r="V144" s="63"/>
      <c r="W144" s="63"/>
      <c r="X144" s="63"/>
      <c r="Y144" s="63"/>
      <c r="Z144" s="63"/>
      <c r="AA144" s="63"/>
      <c r="AB144" s="63"/>
      <c r="AC144" s="63"/>
      <c r="AD144" s="63"/>
      <c r="AE144" s="63"/>
      <c r="AF144" s="63"/>
    </row>
    <row r="145" spans="1:32" ht="15.75" x14ac:dyDescent="0.25">
      <c r="A145" s="76"/>
      <c r="B145" s="76"/>
      <c r="C145" s="76"/>
      <c r="D145" s="76"/>
      <c r="E145" s="76"/>
      <c r="F145" s="76"/>
      <c r="G145" s="76"/>
      <c r="H145" s="76"/>
      <c r="I145" s="76"/>
      <c r="J145" s="76"/>
      <c r="K145" s="76"/>
      <c r="L145" s="76"/>
      <c r="M145" s="76"/>
      <c r="N145" s="76"/>
      <c r="O145" s="76"/>
      <c r="P145" s="76"/>
      <c r="Q145" s="76"/>
      <c r="R145" s="76"/>
      <c r="S145" s="76"/>
      <c r="T145" s="76"/>
      <c r="U145" s="63"/>
      <c r="V145" s="63"/>
      <c r="W145" s="63"/>
      <c r="X145" s="63"/>
      <c r="Y145" s="63"/>
      <c r="Z145" s="63"/>
      <c r="AA145" s="63"/>
      <c r="AB145" s="63"/>
      <c r="AC145" s="63"/>
      <c r="AD145" s="63"/>
      <c r="AE145" s="63"/>
      <c r="AF145" s="63"/>
    </row>
    <row r="146" spans="1:32" ht="15.75" x14ac:dyDescent="0.25">
      <c r="A146" s="76"/>
      <c r="B146" s="76"/>
      <c r="C146" s="76"/>
      <c r="D146" s="76"/>
      <c r="E146" s="76"/>
      <c r="F146" s="76"/>
      <c r="G146" s="76"/>
      <c r="H146" s="76"/>
      <c r="I146" s="76"/>
      <c r="J146" s="76"/>
      <c r="K146" s="76"/>
      <c r="L146" s="76"/>
      <c r="M146" s="76"/>
      <c r="N146" s="76"/>
      <c r="O146" s="76"/>
      <c r="P146" s="76"/>
      <c r="Q146" s="76"/>
      <c r="R146" s="76"/>
      <c r="S146" s="76"/>
      <c r="T146" s="76"/>
      <c r="U146" s="63"/>
      <c r="V146" s="63"/>
      <c r="W146" s="63"/>
      <c r="X146" s="63"/>
      <c r="Y146" s="63"/>
      <c r="Z146" s="63"/>
      <c r="AA146" s="63"/>
      <c r="AB146" s="63"/>
      <c r="AC146" s="63"/>
      <c r="AD146" s="63"/>
      <c r="AE146" s="63"/>
      <c r="AF146" s="63"/>
    </row>
    <row r="147" spans="1:32" ht="15.75" x14ac:dyDescent="0.25">
      <c r="A147" s="76"/>
      <c r="B147" s="76"/>
      <c r="C147" s="76"/>
      <c r="D147" s="76"/>
      <c r="E147" s="76"/>
      <c r="F147" s="76"/>
      <c r="G147" s="76"/>
      <c r="H147" s="76"/>
      <c r="I147" s="76"/>
      <c r="J147" s="76"/>
      <c r="K147" s="76"/>
      <c r="L147" s="76"/>
      <c r="M147" s="76"/>
      <c r="N147" s="76"/>
      <c r="O147" s="76"/>
      <c r="P147" s="76"/>
      <c r="Q147" s="76"/>
      <c r="R147" s="76"/>
      <c r="S147" s="76"/>
      <c r="T147" s="76"/>
      <c r="U147" s="63"/>
      <c r="V147" s="63"/>
      <c r="W147" s="63"/>
      <c r="X147" s="63"/>
      <c r="Y147" s="63"/>
      <c r="Z147" s="63"/>
      <c r="AA147" s="63"/>
      <c r="AB147" s="63"/>
      <c r="AC147" s="63"/>
      <c r="AD147" s="63"/>
      <c r="AE147" s="63"/>
      <c r="AF147" s="63"/>
    </row>
    <row r="148" spans="1:32" ht="15.75" x14ac:dyDescent="0.25">
      <c r="A148" s="63"/>
      <c r="B148" s="63"/>
      <c r="C148" s="63"/>
      <c r="D148" s="63"/>
      <c r="E148" s="63"/>
      <c r="F148" s="63"/>
      <c r="G148" s="63"/>
      <c r="H148" s="63"/>
      <c r="I148" s="63"/>
      <c r="J148" s="63"/>
      <c r="K148" s="63"/>
      <c r="L148" s="63"/>
      <c r="M148" s="63"/>
      <c r="N148" s="63"/>
      <c r="O148" s="63"/>
      <c r="P148" s="63"/>
      <c r="Q148" s="63"/>
      <c r="R148" s="63"/>
      <c r="S148" s="63"/>
      <c r="T148" s="63"/>
      <c r="U148" s="63"/>
      <c r="V148" s="63"/>
      <c r="W148" s="63"/>
      <c r="X148" s="63"/>
      <c r="Y148" s="63"/>
      <c r="Z148" s="63"/>
      <c r="AA148" s="63"/>
      <c r="AB148" s="63"/>
      <c r="AC148" s="63"/>
      <c r="AD148" s="63"/>
      <c r="AE148" s="63"/>
      <c r="AF148" s="63"/>
    </row>
    <row r="149" spans="1:32" ht="15.75" x14ac:dyDescent="0.25">
      <c r="A149" s="74" t="s">
        <v>518</v>
      </c>
      <c r="B149" s="74"/>
      <c r="C149" s="74"/>
      <c r="D149" s="74"/>
      <c r="E149" s="74"/>
      <c r="F149" s="74"/>
      <c r="G149" s="74"/>
      <c r="H149" s="74"/>
      <c r="I149" s="74"/>
      <c r="J149" s="63"/>
      <c r="K149" s="63"/>
      <c r="L149" s="63"/>
      <c r="M149" s="63"/>
      <c r="N149" s="63"/>
      <c r="O149" s="63"/>
      <c r="P149" s="63"/>
      <c r="Q149" s="63"/>
      <c r="R149" s="63"/>
      <c r="S149" s="63"/>
      <c r="T149" s="63"/>
      <c r="U149" s="63"/>
      <c r="V149" s="63"/>
      <c r="W149" s="63"/>
      <c r="X149" s="63"/>
      <c r="Y149" s="63"/>
      <c r="Z149" s="63"/>
      <c r="AA149" s="63"/>
      <c r="AB149" s="63"/>
      <c r="AC149" s="63"/>
      <c r="AD149" s="63"/>
      <c r="AE149" s="63"/>
      <c r="AF149" s="63"/>
    </row>
    <row r="150" spans="1:32" ht="15.75" x14ac:dyDescent="0.25">
      <c r="A150" s="66" t="s">
        <v>1038</v>
      </c>
      <c r="B150" s="63"/>
      <c r="C150" s="63"/>
      <c r="D150" s="63"/>
      <c r="E150" s="63"/>
      <c r="F150" s="63"/>
      <c r="G150" s="63"/>
      <c r="H150" s="63"/>
      <c r="I150" s="63"/>
      <c r="J150" s="63"/>
      <c r="K150" s="63"/>
      <c r="L150" s="63"/>
      <c r="M150" s="63"/>
      <c r="N150" s="63"/>
      <c r="O150" s="63"/>
      <c r="P150" s="63"/>
      <c r="Q150" s="63"/>
      <c r="R150" s="63"/>
      <c r="S150" s="63"/>
      <c r="T150" s="63"/>
      <c r="U150" s="63"/>
      <c r="V150" s="63"/>
      <c r="W150" s="63"/>
      <c r="X150" s="63"/>
      <c r="Y150" s="63"/>
      <c r="Z150" s="63"/>
      <c r="AA150" s="63"/>
      <c r="AB150" s="63"/>
      <c r="AC150" s="63"/>
      <c r="AD150" s="63"/>
      <c r="AE150" s="63"/>
      <c r="AF150" s="63"/>
    </row>
    <row r="151" spans="1:32" ht="15.75" x14ac:dyDescent="0.25">
      <c r="A151" s="66" t="s">
        <v>398</v>
      </c>
      <c r="B151" s="63"/>
      <c r="C151" s="63"/>
      <c r="D151" s="63"/>
      <c r="E151" s="63"/>
      <c r="F151" s="63"/>
      <c r="G151" s="63"/>
      <c r="H151" s="63"/>
      <c r="I151" s="63"/>
      <c r="J151" s="63"/>
      <c r="K151" s="63"/>
      <c r="L151" s="63"/>
      <c r="M151" s="63"/>
      <c r="N151" s="63"/>
      <c r="O151" s="63"/>
      <c r="P151" s="63"/>
      <c r="Q151" s="63"/>
      <c r="R151" s="63"/>
      <c r="S151" s="63"/>
      <c r="T151" s="63"/>
      <c r="U151" s="63"/>
      <c r="V151" s="63"/>
      <c r="W151" s="63"/>
      <c r="X151" s="63"/>
      <c r="Y151" s="63"/>
      <c r="Z151" s="63"/>
      <c r="AA151" s="63"/>
      <c r="AB151" s="63"/>
      <c r="AC151" s="63"/>
      <c r="AD151" s="63"/>
      <c r="AE151" s="63"/>
      <c r="AF151" s="63"/>
    </row>
    <row r="152" spans="1:32" ht="15.75" x14ac:dyDescent="0.25">
      <c r="A152" s="63" t="s">
        <v>399</v>
      </c>
      <c r="B152" s="63"/>
      <c r="C152" s="63"/>
      <c r="D152" s="63"/>
      <c r="E152" s="63"/>
      <c r="F152" s="63">
        <f>Concept!H3</f>
        <v>0</v>
      </c>
      <c r="G152" s="63" t="s">
        <v>489</v>
      </c>
      <c r="H152" s="63"/>
      <c r="I152" s="63"/>
      <c r="J152" s="63"/>
      <c r="K152" s="63"/>
      <c r="L152" s="63"/>
      <c r="M152" s="63"/>
      <c r="N152" s="63" t="str">
        <f>IF(F152&gt;3.99,A152,"")</f>
        <v/>
      </c>
      <c r="O152" s="63" t="str">
        <f>IF(F153&gt;3.99,A153,"")</f>
        <v/>
      </c>
      <c r="P152" s="63" t="str">
        <f>IF(F154&gt;3.99,A154,"")</f>
        <v/>
      </c>
      <c r="Q152" s="63" t="str">
        <f>IF(F155&gt;3.99,A155,"")</f>
        <v/>
      </c>
      <c r="R152" s="63" t="str">
        <f>IF(F156&gt;4,E156,"")</f>
        <v/>
      </c>
      <c r="S152" s="63"/>
      <c r="T152" s="63"/>
      <c r="U152" s="63"/>
      <c r="V152" s="63"/>
      <c r="W152" s="63"/>
      <c r="X152" s="63"/>
      <c r="Y152" s="63"/>
      <c r="Z152" s="63"/>
      <c r="AA152" s="63"/>
      <c r="AB152" s="63"/>
      <c r="AC152" s="63"/>
      <c r="AD152" s="63"/>
      <c r="AE152" s="63"/>
      <c r="AF152" s="63"/>
    </row>
    <row r="153" spans="1:32" ht="15.75" x14ac:dyDescent="0.25">
      <c r="A153" s="63" t="s">
        <v>400</v>
      </c>
      <c r="B153" s="63"/>
      <c r="C153" s="63"/>
      <c r="D153" s="63"/>
      <c r="E153" s="63"/>
      <c r="F153" s="63">
        <f>Concept!H9</f>
        <v>0</v>
      </c>
      <c r="G153" s="63" t="s">
        <v>486</v>
      </c>
      <c r="H153" s="63"/>
      <c r="I153" s="63"/>
      <c r="J153" s="63"/>
      <c r="K153" s="63"/>
      <c r="L153" s="63"/>
      <c r="M153" s="63"/>
      <c r="N153" s="63" t="str">
        <f>IF(AND($F152&gt;1.01,$F152&lt;3.99),$A152,"")</f>
        <v/>
      </c>
      <c r="O153" s="63" t="str">
        <f>IF(AND($F153&gt;1.01,$F153&lt;3.99),$A153,"")</f>
        <v/>
      </c>
      <c r="P153" s="63" t="str">
        <f>IF(AND($F154&gt;1.01,$F154&lt;3.99),$A154,"")</f>
        <v/>
      </c>
      <c r="Q153" s="63" t="str">
        <f>IF(AND($F155&gt;1.01,$F155&lt;3.99),$A155,"")</f>
        <v/>
      </c>
      <c r="R153" s="63"/>
      <c r="S153" s="63"/>
      <c r="T153" s="63"/>
      <c r="U153" s="63"/>
      <c r="V153" s="63"/>
      <c r="W153" s="63"/>
      <c r="X153" s="63"/>
      <c r="Y153" s="63"/>
      <c r="Z153" s="63"/>
      <c r="AA153" s="63"/>
      <c r="AB153" s="63"/>
      <c r="AC153" s="63"/>
      <c r="AD153" s="63"/>
      <c r="AE153" s="63"/>
      <c r="AF153" s="63"/>
    </row>
    <row r="154" spans="1:32" ht="15.75" x14ac:dyDescent="0.25">
      <c r="A154" s="63" t="s">
        <v>401</v>
      </c>
      <c r="B154" s="63"/>
      <c r="C154" s="63"/>
      <c r="D154" s="63"/>
      <c r="E154" s="63"/>
      <c r="F154" s="63">
        <f>Concept!H18</f>
        <v>0</v>
      </c>
      <c r="G154" s="63" t="s">
        <v>487</v>
      </c>
      <c r="H154" s="63"/>
      <c r="I154" s="63"/>
      <c r="J154" s="63"/>
      <c r="K154" s="63"/>
      <c r="L154" s="63"/>
      <c r="M154" s="63"/>
      <c r="N154" s="70" t="str">
        <f>IF(AND($F152&gt;0.99,$F152&lt;1.000001),$A152,"")</f>
        <v/>
      </c>
      <c r="O154" s="70" t="str">
        <f>IF(AND($F153&gt;0.99,$F153&lt;1.000001),$A153,"")</f>
        <v/>
      </c>
      <c r="P154" s="70" t="str">
        <f>IF(AND($F154&gt;0.99,$F154&lt;1.000001),$A154,"")</f>
        <v/>
      </c>
      <c r="Q154" s="70" t="str">
        <f>IF(AND($F155&gt;0.99,$F155&lt;1.000001),$A155,"")</f>
        <v/>
      </c>
      <c r="R154" s="70"/>
      <c r="S154" s="63"/>
      <c r="T154" s="63"/>
      <c r="U154" s="63"/>
      <c r="V154" s="63"/>
      <c r="W154" s="63"/>
      <c r="X154" s="63"/>
      <c r="Y154" s="63"/>
      <c r="Z154" s="63"/>
      <c r="AA154" s="63"/>
      <c r="AB154" s="63"/>
      <c r="AC154" s="63"/>
      <c r="AD154" s="63"/>
      <c r="AE154" s="63"/>
      <c r="AF154" s="63"/>
    </row>
    <row r="155" spans="1:32" ht="15.75" x14ac:dyDescent="0.25">
      <c r="A155" s="63" t="s">
        <v>402</v>
      </c>
      <c r="B155" s="63"/>
      <c r="C155" s="63"/>
      <c r="D155" s="63"/>
      <c r="E155" s="63"/>
      <c r="F155" s="63">
        <f>Concept!H25</f>
        <v>0</v>
      </c>
      <c r="G155" s="63" t="s">
        <v>488</v>
      </c>
      <c r="H155" s="63"/>
      <c r="I155" s="63"/>
      <c r="J155" s="63"/>
      <c r="K155" s="63"/>
      <c r="L155" s="63"/>
      <c r="M155" s="63"/>
      <c r="N155" s="63" t="str">
        <f>IF($F152=0,$A152,"")</f>
        <v>Vocabulary</v>
      </c>
      <c r="O155" s="63" t="str">
        <f>IF($F153=0,$A153,"")</f>
        <v>Laterality</v>
      </c>
      <c r="P155" s="63" t="str">
        <f>IF($F154=0,$A154,"")</f>
        <v>Parallel/Perpendicular</v>
      </c>
      <c r="Q155" s="63" t="str">
        <f>IF($F155=0,$A155,"")</f>
        <v>Time And Distance</v>
      </c>
      <c r="R155" s="63"/>
      <c r="S155" s="63"/>
      <c r="T155" s="63"/>
      <c r="U155" s="63"/>
      <c r="V155" s="63"/>
      <c r="W155" s="63"/>
      <c r="X155" s="63"/>
      <c r="Y155" s="63"/>
      <c r="Z155" s="63"/>
      <c r="AA155" s="63"/>
      <c r="AB155" s="63"/>
      <c r="AC155" s="63"/>
      <c r="AD155" s="63"/>
      <c r="AE155" s="63"/>
      <c r="AF155" s="63"/>
    </row>
    <row r="156" spans="1:32" ht="15.75" x14ac:dyDescent="0.25">
      <c r="A156" s="66" t="s">
        <v>405</v>
      </c>
      <c r="B156" s="63"/>
      <c r="C156" s="63"/>
      <c r="D156" s="63"/>
      <c r="E156" s="63"/>
      <c r="F156" s="63"/>
      <c r="G156" s="63"/>
      <c r="H156" s="63"/>
      <c r="I156" s="63"/>
      <c r="J156" s="63"/>
      <c r="K156" s="63"/>
      <c r="L156" s="63"/>
      <c r="M156" s="63"/>
      <c r="N156" s="63"/>
      <c r="O156" s="63"/>
      <c r="P156" s="63"/>
      <c r="Q156" s="63"/>
      <c r="R156" s="63"/>
      <c r="S156" s="63"/>
      <c r="T156" s="63"/>
      <c r="U156" s="63"/>
      <c r="V156" s="63"/>
      <c r="W156" s="63"/>
      <c r="X156" s="63"/>
      <c r="Y156" s="63"/>
      <c r="Z156" s="63"/>
      <c r="AA156" s="63"/>
      <c r="AB156" s="63"/>
      <c r="AC156" s="63"/>
      <c r="AD156" s="63"/>
      <c r="AE156" s="63"/>
      <c r="AF156" s="63"/>
    </row>
    <row r="157" spans="1:32" ht="15.75" x14ac:dyDescent="0.25">
      <c r="A157" s="63" t="s">
        <v>1011</v>
      </c>
      <c r="B157" s="63"/>
      <c r="C157" s="63"/>
      <c r="D157" s="63"/>
      <c r="E157" s="63"/>
      <c r="F157" s="63">
        <f>Move!H3</f>
        <v>0</v>
      </c>
      <c r="G157" s="63" t="s">
        <v>489</v>
      </c>
      <c r="H157" s="63"/>
      <c r="I157" s="63"/>
      <c r="J157" s="63"/>
      <c r="K157" s="63"/>
      <c r="L157" s="63"/>
      <c r="M157" s="63"/>
      <c r="N157" s="70" t="str">
        <f>IF(F157&gt;3.99,A157,"")</f>
        <v/>
      </c>
      <c r="O157" s="70" t="str">
        <f>IF(F158&gt;3.99,A158,"")</f>
        <v/>
      </c>
      <c r="P157" s="70" t="str">
        <f>IF(F159&gt;3.99,A159,"")</f>
        <v/>
      </c>
      <c r="Q157" s="70" t="str">
        <f>IF(F160&gt;3.99,A160,"")</f>
        <v/>
      </c>
      <c r="R157" s="70" t="str">
        <f>IF(F161&gt;3.99,A161,"")</f>
        <v/>
      </c>
      <c r="S157" s="70" t="str">
        <f>IF(F162&gt;3.99,A162,"")</f>
        <v/>
      </c>
      <c r="T157" s="70" t="str">
        <f>IF(F163&gt;3.99,A163,"")</f>
        <v/>
      </c>
      <c r="U157" s="70" t="str">
        <f>IF(F164&gt;3.99,A164,"")</f>
        <v/>
      </c>
      <c r="V157" s="70" t="str">
        <f>IF(F165&gt;3.99,A165,"")</f>
        <v/>
      </c>
      <c r="W157" s="70" t="str">
        <f>IF(F166&gt;3.99,A166,"")</f>
        <v/>
      </c>
      <c r="X157" s="70" t="str">
        <f>IF(F167&gt;3.99,A167,"")</f>
        <v/>
      </c>
      <c r="Y157" s="70"/>
      <c r="Z157" s="70"/>
      <c r="AA157" s="70"/>
      <c r="AB157" s="70"/>
      <c r="AC157" s="70"/>
      <c r="AD157" s="63"/>
      <c r="AE157" s="63"/>
      <c r="AF157" s="63"/>
    </row>
    <row r="158" spans="1:32" ht="15.75" x14ac:dyDescent="0.25">
      <c r="A158" s="63" t="s">
        <v>1010</v>
      </c>
      <c r="B158" s="63"/>
      <c r="C158" s="63"/>
      <c r="D158" s="63"/>
      <c r="E158" s="63"/>
      <c r="F158" s="63">
        <f>Move!H12</f>
        <v>0</v>
      </c>
      <c r="G158" s="63" t="s">
        <v>486</v>
      </c>
      <c r="H158" s="63"/>
      <c r="I158" s="63"/>
      <c r="J158" s="63"/>
      <c r="K158" s="63"/>
      <c r="L158" s="63"/>
      <c r="M158" s="63"/>
      <c r="N158" s="70" t="str">
        <f>IF(AND($F157&gt;1.01,$F157&lt;3.99),$A157,"")</f>
        <v/>
      </c>
      <c r="O158" s="70" t="str">
        <f>IF(AND($F158&gt;1.01,$F158&lt;3.99),$A158,"")</f>
        <v/>
      </c>
      <c r="P158" s="70" t="str">
        <f>IF(AND($F159&gt;1.01,$F159&lt;3.99),$A159,"")</f>
        <v/>
      </c>
      <c r="Q158" s="70" t="str">
        <f>IF(AND($F160&gt;1.01,$F160&lt;3.99),$A160,"")</f>
        <v/>
      </c>
      <c r="R158" s="70" t="str">
        <f>IF(AND($F161&gt;1.01,$F161&lt;3.99),$A161,"")</f>
        <v/>
      </c>
      <c r="S158" s="70" t="str">
        <f>IF(AND($F162&gt;1.01,$F162&lt;3.99),$A162,"")</f>
        <v/>
      </c>
      <c r="T158" s="70" t="str">
        <f>IF(AND($F163&gt;1.01,$F163&lt;3.99),$A163,"")</f>
        <v/>
      </c>
      <c r="U158" s="70" t="str">
        <f>IF(AND($F164&gt;1.01,$F164&lt;3.99),$A164,"")</f>
        <v/>
      </c>
      <c r="V158" s="70" t="str">
        <f>IF(AND($F165&gt;1.01,$F165&lt;3.99),$A165,"")</f>
        <v/>
      </c>
      <c r="W158" s="70" t="str">
        <f>IF(AND($F166&gt;1.01,$F166&lt;3.99),$A166,"")</f>
        <v/>
      </c>
      <c r="X158" s="70" t="str">
        <f>IF(AND($F167&gt;1.01,$F167&lt;3.99),$A167,"")</f>
        <v/>
      </c>
      <c r="Y158" s="70"/>
      <c r="Z158" s="70"/>
      <c r="AA158" s="70"/>
      <c r="AB158" s="70"/>
      <c r="AC158" s="70"/>
      <c r="AD158" s="63"/>
      <c r="AE158" s="63"/>
      <c r="AF158" s="63"/>
    </row>
    <row r="159" spans="1:32" ht="15.75" x14ac:dyDescent="0.25">
      <c r="A159" s="63" t="s">
        <v>1012</v>
      </c>
      <c r="B159" s="63"/>
      <c r="C159" s="63"/>
      <c r="D159" s="63"/>
      <c r="E159" s="63"/>
      <c r="F159" s="63">
        <f>Move!H21</f>
        <v>0</v>
      </c>
      <c r="G159" s="63" t="s">
        <v>487</v>
      </c>
      <c r="H159" s="63"/>
      <c r="I159" s="63"/>
      <c r="J159" s="63"/>
      <c r="K159" s="63"/>
      <c r="L159" s="63"/>
      <c r="M159" s="63"/>
      <c r="N159" s="70" t="str">
        <f>IF(AND($F157&gt;0.99,$F157&lt;1.000001),$A157,"")</f>
        <v/>
      </c>
      <c r="O159" s="70" t="str">
        <f>IF(AND($F158&gt;0.99,$F158&lt;1.000001),$A158,"")</f>
        <v/>
      </c>
      <c r="P159" s="70" t="str">
        <f>IF(AND($F159&gt;0.99,$F159&lt;1.000001),$A159,"")</f>
        <v/>
      </c>
      <c r="Q159" s="70" t="str">
        <f>IF(AND($F160&gt;0.99,$F160&lt;1.000001),$A160,"")</f>
        <v/>
      </c>
      <c r="R159" s="70" t="str">
        <f>IF(AND($F161&gt;0.99,$F161&lt;1.000001),$A161,"")</f>
        <v/>
      </c>
      <c r="S159" s="70" t="str">
        <f>IF(AND($F162&gt;0.99,$F162&lt;1.000001),$A162,"")</f>
        <v/>
      </c>
      <c r="T159" s="70" t="str">
        <f>IF(AND($F163&gt;0.99,$F163&lt;1.000001),$A163,"")</f>
        <v/>
      </c>
      <c r="U159" s="70" t="str">
        <f>IF(AND($F164&gt;0.99,$F164&lt;1.000001),$A164,"")</f>
        <v/>
      </c>
      <c r="V159" s="70" t="str">
        <f>IF(AND($F165&gt;0.99,$F165&lt;1.000001),$A165,"")</f>
        <v/>
      </c>
      <c r="W159" s="70" t="str">
        <f>IF(AND($F166&gt;0.99,$F166&lt;1.000001),$A166,"")</f>
        <v/>
      </c>
      <c r="X159" s="70" t="str">
        <f>IF(AND($F167&gt;0.99,$F167&lt;1.000001),$A167,"")</f>
        <v/>
      </c>
      <c r="Y159" s="70"/>
      <c r="Z159" s="70"/>
      <c r="AA159" s="70"/>
      <c r="AB159" s="70"/>
      <c r="AC159" s="70"/>
      <c r="AD159" s="63"/>
      <c r="AE159" s="63"/>
      <c r="AF159" s="63"/>
    </row>
    <row r="160" spans="1:32" ht="15.75" x14ac:dyDescent="0.25">
      <c r="A160" s="63" t="s">
        <v>403</v>
      </c>
      <c r="B160" s="63"/>
      <c r="C160" s="63"/>
      <c r="D160" s="63"/>
      <c r="E160" s="63"/>
      <c r="F160" s="63">
        <f>Move!H37</f>
        <v>0</v>
      </c>
      <c r="G160" s="63" t="s">
        <v>488</v>
      </c>
      <c r="H160" s="63"/>
      <c r="I160" s="63"/>
      <c r="J160" s="63"/>
      <c r="K160" s="63"/>
      <c r="L160" s="63"/>
      <c r="M160" s="63"/>
      <c r="N160" s="70" t="str">
        <f>IF($F157=0,$A157,"")</f>
        <v>Wheelchair Basics</v>
      </c>
      <c r="O160" s="70" t="str">
        <f>IF($F158=0,$A158,"")</f>
        <v>Maintaining Body Alignment While Propelling The Chair</v>
      </c>
      <c r="P160" s="70" t="str">
        <f>IF($F159=0,$A159,"")</f>
        <v>Wheelchair Movement</v>
      </c>
      <c r="Q160" s="70" t="str">
        <f>IF($F160=0,$A160,"")</f>
        <v>Balance</v>
      </c>
      <c r="R160" s="70" t="str">
        <f>IF($F161=0,$A161,"")</f>
        <v>Turns</v>
      </c>
      <c r="S160" s="71" t="str">
        <f>IF($F162=0,$A162,"")</f>
        <v>Navigating Tight Spaces</v>
      </c>
      <c r="T160" s="70" t="str">
        <f>IF($F163=0,$A163,"")</f>
        <v>Object Skills</v>
      </c>
      <c r="U160" s="70" t="str">
        <f>IF($F164=0,$A164,"")</f>
        <v>Manual Chair Specific Skills</v>
      </c>
      <c r="V160" s="70" t="str">
        <f>IF($F165=0,$A165,"")</f>
        <v>Scooter Specific Skills</v>
      </c>
      <c r="W160" s="70" t="str">
        <f>IF($F166=0,$A166,"")</f>
        <v>Power Chair Specific Skills</v>
      </c>
      <c r="X160" s="70" t="str">
        <f>IF($F167=0,$A167,"")</f>
        <v>Transferring</v>
      </c>
      <c r="Y160" s="70"/>
      <c r="Z160" s="70"/>
      <c r="AA160" s="70"/>
      <c r="AB160" s="70"/>
      <c r="AC160" s="70"/>
      <c r="AD160" s="63"/>
      <c r="AE160" s="63"/>
      <c r="AF160" s="63"/>
    </row>
    <row r="161" spans="1:32" ht="15.75" x14ac:dyDescent="0.25">
      <c r="A161" s="63" t="s">
        <v>404</v>
      </c>
      <c r="B161" s="63"/>
      <c r="C161" s="63"/>
      <c r="D161" s="63"/>
      <c r="E161" s="63"/>
      <c r="F161" s="63">
        <f>Move!H45</f>
        <v>0</v>
      </c>
      <c r="G161" s="63"/>
      <c r="H161" s="63"/>
      <c r="I161" s="63"/>
      <c r="J161" s="63"/>
      <c r="K161" s="63"/>
      <c r="L161" s="63"/>
      <c r="M161" s="63"/>
      <c r="N161" s="63"/>
      <c r="O161" s="63"/>
      <c r="P161" s="63"/>
      <c r="Q161" s="63"/>
      <c r="R161" s="63"/>
      <c r="S161" s="63"/>
      <c r="T161" s="63"/>
      <c r="U161" s="63"/>
      <c r="V161" s="63"/>
      <c r="W161" s="63"/>
      <c r="X161" s="63"/>
      <c r="Y161" s="63"/>
      <c r="Z161" s="63"/>
      <c r="AA161" s="63"/>
      <c r="AB161" s="63"/>
      <c r="AC161" s="63"/>
      <c r="AD161" s="63"/>
      <c r="AE161" s="63"/>
      <c r="AF161" s="63"/>
    </row>
    <row r="162" spans="1:32" ht="15.75" x14ac:dyDescent="0.25">
      <c r="A162" s="63" t="s">
        <v>1013</v>
      </c>
      <c r="B162" s="63"/>
      <c r="C162" s="63"/>
      <c r="D162" s="63"/>
      <c r="E162" s="63"/>
      <c r="F162" s="63">
        <f>Move!H57</f>
        <v>0</v>
      </c>
      <c r="G162" s="63"/>
      <c r="H162" s="63"/>
      <c r="I162" s="63"/>
      <c r="J162" s="63"/>
      <c r="K162" s="63"/>
      <c r="L162" s="63"/>
      <c r="M162" s="63"/>
      <c r="N162" s="63"/>
      <c r="O162" s="63"/>
      <c r="P162" s="63"/>
      <c r="Q162" s="63"/>
      <c r="R162" s="63"/>
      <c r="S162" s="63"/>
      <c r="T162" s="63"/>
      <c r="U162" s="63"/>
      <c r="V162" s="63"/>
      <c r="W162" s="63"/>
      <c r="X162" s="63"/>
      <c r="Y162" s="63"/>
      <c r="Z162" s="63"/>
      <c r="AA162" s="63"/>
      <c r="AB162" s="63"/>
      <c r="AC162" s="63"/>
      <c r="AD162" s="63"/>
      <c r="AE162" s="63"/>
      <c r="AF162" s="63"/>
    </row>
    <row r="163" spans="1:32" ht="15.75" x14ac:dyDescent="0.25">
      <c r="A163" s="63" t="s">
        <v>1014</v>
      </c>
      <c r="B163" s="63"/>
      <c r="C163" s="63"/>
      <c r="D163" s="63"/>
      <c r="E163" s="63"/>
      <c r="F163" s="63">
        <f>Move!H67</f>
        <v>0</v>
      </c>
      <c r="G163" s="63"/>
      <c r="H163" s="63"/>
      <c r="I163" s="63"/>
      <c r="J163" s="63"/>
      <c r="K163" s="63"/>
      <c r="L163" s="63"/>
      <c r="M163" s="63"/>
      <c r="N163" s="63"/>
      <c r="O163" s="63"/>
      <c r="P163" s="63"/>
      <c r="Q163" s="63"/>
      <c r="R163" s="63"/>
      <c r="S163" s="63"/>
      <c r="T163" s="63"/>
      <c r="U163" s="63"/>
      <c r="V163" s="63"/>
      <c r="W163" s="63"/>
      <c r="X163" s="63"/>
      <c r="Y163" s="63"/>
      <c r="Z163" s="63"/>
      <c r="AA163" s="63"/>
      <c r="AB163" s="63"/>
      <c r="AC163" s="63"/>
      <c r="AD163" s="63"/>
      <c r="AE163" s="63"/>
      <c r="AF163" s="63"/>
    </row>
    <row r="164" spans="1:32" ht="15.75" x14ac:dyDescent="0.25">
      <c r="A164" s="63" t="s">
        <v>1015</v>
      </c>
      <c r="B164" s="63"/>
      <c r="C164" s="63"/>
      <c r="D164" s="63"/>
      <c r="E164" s="63"/>
      <c r="F164" s="63">
        <f>Move!H72</f>
        <v>0</v>
      </c>
      <c r="G164" s="63"/>
      <c r="H164" s="63"/>
      <c r="I164" s="63"/>
      <c r="J164" s="63"/>
      <c r="K164" s="63"/>
      <c r="L164" s="63"/>
      <c r="M164" s="63"/>
      <c r="N164" s="63"/>
      <c r="O164" s="63"/>
      <c r="P164" s="63"/>
      <c r="Q164" s="63"/>
      <c r="R164" s="63"/>
      <c r="S164" s="63"/>
      <c r="T164" s="63"/>
      <c r="U164" s="63"/>
      <c r="V164" s="63"/>
      <c r="W164" s="63"/>
      <c r="X164" s="63"/>
      <c r="Y164" s="63"/>
      <c r="Z164" s="63"/>
      <c r="AA164" s="63"/>
      <c r="AB164" s="63"/>
      <c r="AC164" s="63"/>
      <c r="AD164" s="63"/>
      <c r="AE164" s="63"/>
      <c r="AF164" s="63"/>
    </row>
    <row r="165" spans="1:32" ht="15.75" x14ac:dyDescent="0.25">
      <c r="A165" s="63" t="s">
        <v>1016</v>
      </c>
      <c r="B165" s="63"/>
      <c r="C165" s="63"/>
      <c r="D165" s="63"/>
      <c r="E165" s="63"/>
      <c r="F165" s="63">
        <f>Move!H79</f>
        <v>0</v>
      </c>
      <c r="G165" s="63"/>
      <c r="H165" s="63"/>
      <c r="I165" s="63"/>
      <c r="J165" s="63"/>
      <c r="K165" s="63"/>
      <c r="L165" s="63"/>
      <c r="M165" s="63"/>
      <c r="N165" s="63"/>
      <c r="O165" s="63"/>
      <c r="P165" s="63"/>
      <c r="Q165" s="63"/>
      <c r="R165" s="63"/>
      <c r="S165" s="63"/>
      <c r="T165" s="63"/>
      <c r="U165" s="63"/>
      <c r="V165" s="63"/>
      <c r="W165" s="63"/>
      <c r="X165" s="63"/>
      <c r="Y165" s="63"/>
      <c r="Z165" s="63"/>
      <c r="AA165" s="63"/>
      <c r="AB165" s="63"/>
      <c r="AC165" s="63"/>
      <c r="AD165" s="63"/>
      <c r="AE165" s="63"/>
      <c r="AF165" s="63"/>
    </row>
    <row r="166" spans="1:32" ht="15.75" x14ac:dyDescent="0.25">
      <c r="A166" s="63" t="s">
        <v>1017</v>
      </c>
      <c r="B166" s="63"/>
      <c r="C166" s="63"/>
      <c r="D166" s="63"/>
      <c r="E166" s="63"/>
      <c r="F166" s="63">
        <f>Move!H84</f>
        <v>0</v>
      </c>
      <c r="G166" s="63"/>
      <c r="H166" s="63"/>
      <c r="I166" s="63"/>
      <c r="J166" s="63"/>
      <c r="K166" s="63"/>
      <c r="L166" s="63"/>
      <c r="M166" s="63"/>
      <c r="N166" s="63"/>
      <c r="O166" s="63"/>
      <c r="P166" s="63"/>
      <c r="Q166" s="63"/>
      <c r="R166" s="63"/>
      <c r="S166" s="63"/>
      <c r="T166" s="63"/>
      <c r="U166" s="63"/>
      <c r="V166" s="63"/>
      <c r="W166" s="63"/>
      <c r="X166" s="63"/>
      <c r="Y166" s="63"/>
      <c r="Z166" s="63"/>
      <c r="AA166" s="63"/>
      <c r="AB166" s="63"/>
      <c r="AC166" s="63"/>
      <c r="AD166" s="63"/>
      <c r="AE166" s="63"/>
      <c r="AF166" s="63"/>
    </row>
    <row r="167" spans="1:32" ht="15.75" x14ac:dyDescent="0.25">
      <c r="A167" s="63" t="s">
        <v>1018</v>
      </c>
      <c r="B167" s="63"/>
      <c r="C167" s="63"/>
      <c r="D167" s="63"/>
      <c r="E167" s="63"/>
      <c r="F167" s="63">
        <f>Move!H90</f>
        <v>0</v>
      </c>
      <c r="G167" s="63"/>
      <c r="H167" s="63"/>
      <c r="I167" s="63"/>
      <c r="J167" s="63"/>
      <c r="K167" s="63"/>
      <c r="L167" s="63"/>
      <c r="M167" s="63"/>
      <c r="N167" s="63"/>
      <c r="O167" s="63"/>
      <c r="P167" s="63"/>
      <c r="Q167" s="63"/>
      <c r="R167" s="63"/>
      <c r="S167" s="63"/>
      <c r="T167" s="63"/>
      <c r="U167" s="63"/>
      <c r="V167" s="63"/>
      <c r="W167" s="63"/>
      <c r="X167" s="63"/>
      <c r="Y167" s="63"/>
      <c r="Z167" s="63"/>
      <c r="AA167" s="63"/>
      <c r="AB167" s="63"/>
      <c r="AC167" s="63"/>
      <c r="AD167" s="63"/>
      <c r="AE167" s="63"/>
      <c r="AF167" s="63"/>
    </row>
    <row r="168" spans="1:32" ht="15.75" x14ac:dyDescent="0.25">
      <c r="A168" s="66" t="s">
        <v>473</v>
      </c>
      <c r="B168" s="63"/>
      <c r="C168" s="63"/>
      <c r="D168" s="63"/>
      <c r="E168" s="63"/>
      <c r="F168" s="63"/>
      <c r="G168" s="63"/>
      <c r="H168" s="63"/>
      <c r="I168" s="63"/>
      <c r="J168" s="63"/>
      <c r="K168" s="63"/>
      <c r="L168" s="63"/>
      <c r="M168" s="63"/>
      <c r="N168" s="63"/>
      <c r="O168" s="63"/>
      <c r="P168" s="63"/>
      <c r="Q168" s="63"/>
      <c r="R168" s="63"/>
      <c r="S168" s="63"/>
      <c r="T168" s="63"/>
      <c r="U168" s="63"/>
      <c r="V168" s="63"/>
      <c r="W168" s="63"/>
      <c r="X168" s="63"/>
      <c r="Y168" s="63"/>
      <c r="Z168" s="63"/>
      <c r="AA168" s="63"/>
      <c r="AB168" s="63"/>
      <c r="AC168" s="63"/>
      <c r="AD168" s="63"/>
      <c r="AE168" s="63"/>
      <c r="AF168" s="63"/>
    </row>
    <row r="169" spans="1:32" ht="15.75" x14ac:dyDescent="0.25">
      <c r="A169" s="63" t="s">
        <v>406</v>
      </c>
      <c r="B169" s="63"/>
      <c r="C169" s="63"/>
      <c r="D169" s="63"/>
      <c r="E169" s="63"/>
      <c r="F169" s="63">
        <f>SingRm!H3</f>
        <v>0</v>
      </c>
      <c r="G169" s="63" t="s">
        <v>489</v>
      </c>
      <c r="H169" s="63"/>
      <c r="I169" s="63"/>
      <c r="J169" s="63"/>
      <c r="K169" s="63"/>
      <c r="L169" s="63"/>
      <c r="M169" s="63"/>
      <c r="N169" s="63" t="str">
        <f>IF(F169&gt;3.99,A169,"")</f>
        <v/>
      </c>
      <c r="O169" s="63" t="str">
        <f>IF(F170&gt;3.99,A170,"")</f>
        <v/>
      </c>
      <c r="P169" s="63" t="str">
        <f>IF(F171&gt;3.99,A171,"")</f>
        <v/>
      </c>
      <c r="Q169" s="63" t="str">
        <f>IF(F172&gt;3.99,A172,"")</f>
        <v/>
      </c>
      <c r="R169" s="63" t="str">
        <f>IF(F173&gt;3.99,A173,"")</f>
        <v/>
      </c>
      <c r="S169" s="63"/>
      <c r="T169" s="63"/>
      <c r="U169" s="63"/>
      <c r="V169" s="63"/>
      <c r="W169" s="63"/>
      <c r="X169" s="63"/>
      <c r="Y169" s="63"/>
      <c r="Z169" s="63"/>
      <c r="AA169" s="63"/>
      <c r="AB169" s="63"/>
      <c r="AC169" s="63"/>
      <c r="AD169" s="63"/>
      <c r="AE169" s="63"/>
      <c r="AF169" s="63"/>
    </row>
    <row r="170" spans="1:32" ht="15.75" x14ac:dyDescent="0.25">
      <c r="A170" s="63" t="s">
        <v>407</v>
      </c>
      <c r="B170" s="63"/>
      <c r="C170" s="63"/>
      <c r="D170" s="63"/>
      <c r="E170" s="63"/>
      <c r="F170" s="63">
        <f>SingRm!H9</f>
        <v>0</v>
      </c>
      <c r="G170" s="63" t="s">
        <v>486</v>
      </c>
      <c r="H170" s="63"/>
      <c r="I170" s="63"/>
      <c r="J170" s="63"/>
      <c r="K170" s="63"/>
      <c r="L170" s="63"/>
      <c r="M170" s="63"/>
      <c r="N170" s="63" t="str">
        <f>IF(AND($F169&gt;1.01,$F169&lt;3.99),$A169,"")</f>
        <v/>
      </c>
      <c r="O170" s="63" t="str">
        <f>IF(AND($F170&gt;1.01,$F170&lt;3.99),$A170,"")</f>
        <v/>
      </c>
      <c r="P170" s="63" t="str">
        <f>IF(AND($F171&gt;1.01,$F171&lt;3.99),$A171,"")</f>
        <v/>
      </c>
      <c r="Q170" s="63" t="str">
        <f>IF(AND($F172&gt;1.01,$F172&lt;3.99),$A172,"")</f>
        <v/>
      </c>
      <c r="R170" s="63" t="str">
        <f>IF(AND($F173&gt;1.01,$F173&lt;3.99),$A173,"")</f>
        <v/>
      </c>
      <c r="S170" s="63"/>
      <c r="T170" s="63"/>
      <c r="U170" s="63"/>
      <c r="V170" s="63"/>
      <c r="W170" s="63"/>
      <c r="X170" s="63"/>
      <c r="Y170" s="63"/>
      <c r="Z170" s="63"/>
      <c r="AA170" s="63"/>
      <c r="AB170" s="63"/>
      <c r="AC170" s="63"/>
      <c r="AD170" s="63"/>
      <c r="AE170" s="63"/>
      <c r="AF170" s="63"/>
    </row>
    <row r="171" spans="1:32" ht="15.75" x14ac:dyDescent="0.25">
      <c r="A171" s="63" t="s">
        <v>491</v>
      </c>
      <c r="B171" s="63"/>
      <c r="C171" s="63"/>
      <c r="D171" s="63"/>
      <c r="E171" s="63"/>
      <c r="F171" s="63">
        <f>SingRm!H16</f>
        <v>0</v>
      </c>
      <c r="G171" s="63" t="s">
        <v>487</v>
      </c>
      <c r="H171" s="63"/>
      <c r="I171" s="63"/>
      <c r="J171" s="63"/>
      <c r="K171" s="63"/>
      <c r="L171" s="63"/>
      <c r="M171" s="63"/>
      <c r="N171" s="70" t="str">
        <f>IF(AND($F169&gt;0.99,$F169&lt;1.000001),$A169,"")</f>
        <v/>
      </c>
      <c r="O171" s="70" t="str">
        <f>IF(AND($F170&gt;0.99,$F170&lt;1.000001),$A170,"")</f>
        <v/>
      </c>
      <c r="P171" s="70" t="str">
        <f>IF(AND($F171&gt;0.99,$F171&lt;1.000001),$A171,"")</f>
        <v/>
      </c>
      <c r="Q171" s="70" t="str">
        <f>IF(AND($F172&gt;0.99,$F172&lt;1.000001),$A172,"")</f>
        <v/>
      </c>
      <c r="R171" s="70" t="str">
        <f>IF(AND($F173&gt;0.99,$F173&lt;1.000001),$A173,"")</f>
        <v/>
      </c>
      <c r="S171" s="63"/>
      <c r="T171" s="63"/>
      <c r="U171" s="63"/>
      <c r="V171" s="63"/>
      <c r="W171" s="63"/>
      <c r="X171" s="63"/>
      <c r="Y171" s="63"/>
      <c r="Z171" s="63"/>
      <c r="AA171" s="63"/>
      <c r="AB171" s="63"/>
      <c r="AC171" s="63"/>
      <c r="AD171" s="63"/>
      <c r="AE171" s="63"/>
      <c r="AF171" s="63"/>
    </row>
    <row r="172" spans="1:32" ht="15.75" x14ac:dyDescent="0.25">
      <c r="A172" s="63" t="s">
        <v>490</v>
      </c>
      <c r="B172" s="63"/>
      <c r="C172" s="63"/>
      <c r="D172" s="63"/>
      <c r="E172" s="63"/>
      <c r="F172" s="63">
        <f>SingRm!H23</f>
        <v>0</v>
      </c>
      <c r="G172" s="63" t="s">
        <v>488</v>
      </c>
      <c r="H172" s="63"/>
      <c r="I172" s="63"/>
      <c r="J172" s="63"/>
      <c r="K172" s="63"/>
      <c r="L172" s="63"/>
      <c r="M172" s="63"/>
      <c r="N172" s="63" t="str">
        <f>IF($F169=0,$A169,"")</f>
        <v>Familiar Rooms</v>
      </c>
      <c r="O172" s="63" t="str">
        <f>IF($F170=0,$A170,"")</f>
        <v>Unfamiliar Rooms</v>
      </c>
      <c r="P172" s="63" t="str">
        <f>IF($F171=0,$A171,"")</f>
        <v>Seating (Rows)</v>
      </c>
      <c r="Q172" s="63" t="str">
        <f>IF($F172=0,$A172,"")</f>
        <v>Seating (Tables)</v>
      </c>
      <c r="R172" s="63" t="str">
        <f>IF($F173=0,$A173,"")</f>
        <v>Locating Dropped Objects</v>
      </c>
      <c r="S172" s="63"/>
      <c r="T172" s="63"/>
      <c r="U172" s="63"/>
      <c r="V172" s="63"/>
      <c r="W172" s="63"/>
      <c r="X172" s="63"/>
      <c r="Y172" s="63"/>
      <c r="Z172" s="63"/>
      <c r="AA172" s="63"/>
      <c r="AB172" s="63"/>
      <c r="AC172" s="63"/>
      <c r="AD172" s="63"/>
      <c r="AE172" s="63"/>
      <c r="AF172" s="63"/>
    </row>
    <row r="173" spans="1:32" ht="15.75" x14ac:dyDescent="0.25">
      <c r="A173" s="63" t="s">
        <v>408</v>
      </c>
      <c r="B173" s="63"/>
      <c r="C173" s="63"/>
      <c r="D173" s="63"/>
      <c r="E173" s="63"/>
      <c r="F173" s="63">
        <f>SingRm!H28</f>
        <v>0</v>
      </c>
      <c r="G173" s="63"/>
      <c r="H173" s="63"/>
      <c r="I173" s="63"/>
      <c r="J173" s="63"/>
      <c r="K173" s="63"/>
      <c r="L173" s="63"/>
      <c r="M173" s="63"/>
      <c r="N173" s="63"/>
      <c r="O173" s="63"/>
      <c r="P173" s="63"/>
      <c r="Q173" s="63"/>
      <c r="R173" s="63"/>
      <c r="S173" s="63"/>
      <c r="T173" s="63"/>
      <c r="U173" s="63"/>
      <c r="V173" s="63"/>
      <c r="W173" s="63"/>
      <c r="X173" s="63"/>
      <c r="Y173" s="63"/>
      <c r="Z173" s="63"/>
      <c r="AA173" s="63"/>
      <c r="AB173" s="63"/>
      <c r="AC173" s="63"/>
      <c r="AD173" s="63"/>
      <c r="AE173" s="63"/>
      <c r="AF173" s="63"/>
    </row>
    <row r="174" spans="1:32" ht="15.75" x14ac:dyDescent="0.25">
      <c r="A174" s="66" t="s">
        <v>474</v>
      </c>
      <c r="B174" s="63"/>
      <c r="C174" s="63"/>
      <c r="D174" s="63"/>
      <c r="E174" s="63"/>
      <c r="F174" s="63"/>
      <c r="G174" s="63"/>
      <c r="H174" s="63"/>
      <c r="I174" s="63"/>
      <c r="J174" s="63"/>
      <c r="K174" s="63"/>
      <c r="L174" s="63"/>
      <c r="M174" s="63"/>
      <c r="N174" s="63"/>
      <c r="O174" s="63"/>
      <c r="P174" s="63"/>
      <c r="Q174" s="63"/>
      <c r="R174" s="63"/>
      <c r="S174" s="63"/>
      <c r="T174" s="63"/>
      <c r="U174" s="63"/>
      <c r="V174" s="63"/>
      <c r="W174" s="63"/>
      <c r="X174" s="63"/>
      <c r="Y174" s="63"/>
      <c r="Z174" s="63"/>
      <c r="AA174" s="63"/>
      <c r="AB174" s="63"/>
      <c r="AC174" s="63"/>
      <c r="AD174" s="63"/>
      <c r="AE174" s="63"/>
      <c r="AF174" s="63"/>
    </row>
    <row r="175" spans="1:32" ht="15.75" x14ac:dyDescent="0.25">
      <c r="A175" s="63" t="s">
        <v>409</v>
      </c>
      <c r="B175" s="63"/>
      <c r="C175" s="63"/>
      <c r="D175" s="63"/>
      <c r="E175" s="63"/>
      <c r="F175" s="63">
        <f>Indoor!H3</f>
        <v>0</v>
      </c>
      <c r="G175" s="63" t="s">
        <v>489</v>
      </c>
      <c r="H175" s="63"/>
      <c r="I175" s="63"/>
      <c r="J175" s="63"/>
      <c r="K175" s="63"/>
      <c r="L175" s="63"/>
      <c r="M175" s="63"/>
      <c r="N175" s="70" t="str">
        <f>IF(F175&gt;3.99,A175,"")</f>
        <v/>
      </c>
      <c r="O175" s="70" t="str">
        <f>IF(F176&gt;3.99,A176,"")</f>
        <v/>
      </c>
      <c r="P175" s="70" t="str">
        <f>IF(F177&gt;3.99,A177,"")</f>
        <v/>
      </c>
      <c r="Q175" s="70" t="str">
        <f>IF(F178&gt;3.99,A178,"")</f>
        <v/>
      </c>
      <c r="R175" s="70" t="str">
        <f>IF(F179&gt;3.99,A179,"")</f>
        <v/>
      </c>
      <c r="S175" s="70" t="str">
        <f>IF(F180&gt;3.99,A180,"")</f>
        <v/>
      </c>
      <c r="T175" s="70" t="str">
        <f>IF(F181&gt;3.99,A181,"")</f>
        <v/>
      </c>
      <c r="U175" s="70" t="str">
        <f>IF(F182&gt;3.99,A182,"")</f>
        <v/>
      </c>
      <c r="V175" s="63"/>
      <c r="W175" s="63"/>
      <c r="X175" s="63"/>
      <c r="Y175" s="63"/>
      <c r="Z175" s="63"/>
      <c r="AA175" s="63"/>
      <c r="AB175" s="63"/>
      <c r="AC175" s="63"/>
      <c r="AD175" s="63"/>
      <c r="AE175" s="63"/>
      <c r="AF175" s="63"/>
    </row>
    <row r="176" spans="1:32" ht="15.75" x14ac:dyDescent="0.25">
      <c r="A176" s="63" t="s">
        <v>410</v>
      </c>
      <c r="B176" s="63"/>
      <c r="C176" s="63"/>
      <c r="D176" s="63"/>
      <c r="E176" s="63"/>
      <c r="F176" s="63">
        <f>Indoor!H6</f>
        <v>0</v>
      </c>
      <c r="G176" s="63" t="s">
        <v>486</v>
      </c>
      <c r="H176" s="63"/>
      <c r="I176" s="63"/>
      <c r="J176" s="63"/>
      <c r="K176" s="63"/>
      <c r="L176" s="63"/>
      <c r="M176" s="63"/>
      <c r="N176" s="70" t="str">
        <f>IF(AND($F175&gt;1.01,$F175&lt;3.99),$A175,"")</f>
        <v/>
      </c>
      <c r="O176" s="70" t="str">
        <f>IF(AND($F176&gt;1.01,$F176&lt;3.99),$A176,"")</f>
        <v/>
      </c>
      <c r="P176" s="70" t="str">
        <f>IF(AND($F177&gt;1.01,$F177&lt;3.99),$A177,"")</f>
        <v/>
      </c>
      <c r="Q176" s="70" t="str">
        <f>IF(AND($F178&gt;1.01,$F178&lt;3.99),$A178,"")</f>
        <v/>
      </c>
      <c r="R176" s="70" t="str">
        <f>IF(AND($F179&gt;1.01,$F179&lt;3.99),$A179,"")</f>
        <v/>
      </c>
      <c r="S176" s="70" t="str">
        <f>IF(AND($F180&gt;1.01,$F180&lt;3.99),$A180,"")</f>
        <v/>
      </c>
      <c r="T176" s="70" t="str">
        <f>IF(AND($F181&gt;1.01,$F181&lt;3.99),$A181,"")</f>
        <v/>
      </c>
      <c r="U176" s="70" t="str">
        <f>IF(AND($F182&gt;1.01,$F182&lt;3.99),$A182,"")</f>
        <v/>
      </c>
      <c r="V176" s="63"/>
      <c r="W176" s="63"/>
      <c r="X176" s="63"/>
      <c r="Y176" s="63"/>
      <c r="Z176" s="63"/>
      <c r="AA176" s="63"/>
      <c r="AB176" s="63"/>
      <c r="AC176" s="63"/>
      <c r="AD176" s="63"/>
      <c r="AE176" s="63"/>
      <c r="AF176" s="63"/>
    </row>
    <row r="177" spans="1:32" ht="15.75" x14ac:dyDescent="0.25">
      <c r="A177" s="63" t="s">
        <v>411</v>
      </c>
      <c r="B177" s="63"/>
      <c r="C177" s="63"/>
      <c r="D177" s="63"/>
      <c r="E177" s="63"/>
      <c r="F177" s="63">
        <f>Indoor!H9</f>
        <v>0</v>
      </c>
      <c r="G177" s="63" t="s">
        <v>487</v>
      </c>
      <c r="H177" s="63"/>
      <c r="I177" s="63"/>
      <c r="J177" s="63"/>
      <c r="K177" s="63"/>
      <c r="L177" s="63"/>
      <c r="M177" s="63"/>
      <c r="N177" s="70" t="str">
        <f>IF(AND($F175&gt;0.99,$F175&lt;1.000001),$A175,"")</f>
        <v/>
      </c>
      <c r="O177" s="70" t="str">
        <f>IF(AND($F176&gt;0.99,$F176&lt;1.000001),$A176,"")</f>
        <v/>
      </c>
      <c r="P177" s="70" t="str">
        <f>IF(AND($F177&gt;0.99,$F177&lt;1.000001),$A177,"")</f>
        <v/>
      </c>
      <c r="Q177" s="70" t="str">
        <f>IF(AND($F178&gt;0.99,$F178&lt;1.000001),$A178,"")</f>
        <v/>
      </c>
      <c r="R177" s="70" t="str">
        <f>IF(AND($F179&gt;0.99,$F179&lt;1.000001),$A179,"")</f>
        <v/>
      </c>
      <c r="S177" s="70" t="str">
        <f>IF(AND($F180&gt;0.99,$F180&lt;1.000001),$A180,"")</f>
        <v/>
      </c>
      <c r="T177" s="70" t="str">
        <f>IF(AND($F181&gt;0.99,$F181&lt;1.000001),$A181,"")</f>
        <v/>
      </c>
      <c r="U177" s="70" t="str">
        <f>IF(AND($F182&gt;0.99,$F182&lt;1.000001),$A182,"")</f>
        <v/>
      </c>
      <c r="V177" s="70"/>
      <c r="W177" s="63"/>
      <c r="X177" s="63"/>
      <c r="Y177" s="63"/>
      <c r="Z177" s="63"/>
      <c r="AA177" s="63"/>
      <c r="AB177" s="63"/>
      <c r="AC177" s="63"/>
      <c r="AD177" s="63"/>
      <c r="AE177" s="63"/>
      <c r="AF177" s="63"/>
    </row>
    <row r="178" spans="1:32" ht="15.75" x14ac:dyDescent="0.25">
      <c r="A178" s="63" t="s">
        <v>1019</v>
      </c>
      <c r="B178" s="63"/>
      <c r="C178" s="63"/>
      <c r="D178" s="63"/>
      <c r="E178" s="63"/>
      <c r="F178" s="63">
        <f>Indoor!H31</f>
        <v>0</v>
      </c>
      <c r="G178" s="63" t="s">
        <v>488</v>
      </c>
      <c r="H178" s="63"/>
      <c r="I178" s="63"/>
      <c r="J178" s="63"/>
      <c r="K178" s="63"/>
      <c r="L178" s="63"/>
      <c r="M178" s="63"/>
      <c r="N178" s="70" t="str">
        <f>IF($F175=0,$A175,"")</f>
        <v>Hand Trailing</v>
      </c>
      <c r="O178" s="70" t="str">
        <f>IF($F176=0,$A176,"")</f>
        <v>Navigating Open Spaces</v>
      </c>
      <c r="P178" s="70" t="str">
        <f>IF($F177=0,$A177,"")</f>
        <v>Doors</v>
      </c>
      <c r="Q178" s="70" t="str">
        <f>IF($F178=0,$A178,"")</f>
        <v>Stairs (Emergency Use Only)</v>
      </c>
      <c r="R178" s="70" t="str">
        <f>IF($F179=0,$A179,"")</f>
        <v>Elevators</v>
      </c>
      <c r="S178" s="71" t="str">
        <f>IF($F180=0,$A180,"")</f>
        <v>Moving Sidewalks</v>
      </c>
      <c r="T178" s="70" t="str">
        <f>IF($F181=0,$A181,"")</f>
        <v>Turnstiles</v>
      </c>
      <c r="U178" s="70" t="str">
        <f>IF($F182=0,$A182,"")</f>
        <v>Emergency Drills/Situations</v>
      </c>
      <c r="V178" s="63"/>
      <c r="W178" s="63"/>
      <c r="X178" s="63"/>
      <c r="Y178" s="63"/>
      <c r="Z178" s="63"/>
      <c r="AA178" s="63"/>
      <c r="AB178" s="63"/>
      <c r="AC178" s="63"/>
      <c r="AD178" s="63"/>
      <c r="AE178" s="63"/>
      <c r="AF178" s="63"/>
    </row>
    <row r="179" spans="1:32" ht="15.75" x14ac:dyDescent="0.25">
      <c r="A179" s="63" t="s">
        <v>412</v>
      </c>
      <c r="B179" s="63"/>
      <c r="C179" s="63"/>
      <c r="D179" s="63"/>
      <c r="E179" s="63"/>
      <c r="F179" s="63">
        <f>Indoor!H36</f>
        <v>0</v>
      </c>
      <c r="G179" s="63"/>
      <c r="H179" s="63"/>
      <c r="I179" s="63"/>
      <c r="J179" s="63"/>
      <c r="K179" s="63"/>
      <c r="L179" s="63"/>
      <c r="M179" s="63"/>
      <c r="N179" s="63"/>
      <c r="O179" s="63"/>
      <c r="P179" s="63"/>
      <c r="Q179" s="63"/>
      <c r="R179" s="63"/>
      <c r="S179" s="63"/>
      <c r="T179" s="63"/>
      <c r="U179" s="63"/>
      <c r="V179" s="63"/>
      <c r="W179" s="63"/>
      <c r="X179" s="63"/>
      <c r="Y179" s="63"/>
      <c r="Z179" s="63"/>
      <c r="AA179" s="63"/>
      <c r="AB179" s="63"/>
      <c r="AC179" s="63"/>
      <c r="AD179" s="63"/>
      <c r="AE179" s="63"/>
      <c r="AF179" s="63"/>
    </row>
    <row r="180" spans="1:32" ht="15.75" x14ac:dyDescent="0.25">
      <c r="A180" s="63" t="s">
        <v>413</v>
      </c>
      <c r="B180" s="63"/>
      <c r="C180" s="63"/>
      <c r="D180" s="63"/>
      <c r="E180" s="63"/>
      <c r="F180" s="63">
        <f>Indoor!H52</f>
        <v>0</v>
      </c>
      <c r="G180" s="63"/>
      <c r="H180" s="63"/>
      <c r="I180" s="63"/>
      <c r="J180" s="63"/>
      <c r="K180" s="63"/>
      <c r="L180" s="63"/>
      <c r="M180" s="63"/>
      <c r="N180" s="63"/>
      <c r="O180" s="63"/>
      <c r="P180" s="63"/>
      <c r="Q180" s="63"/>
      <c r="R180" s="63"/>
      <c r="S180" s="63"/>
      <c r="T180" s="63"/>
      <c r="U180" s="63"/>
      <c r="V180" s="63"/>
      <c r="W180" s="63"/>
      <c r="X180" s="63"/>
      <c r="Y180" s="63"/>
      <c r="Z180" s="63"/>
      <c r="AA180" s="63"/>
      <c r="AB180" s="63"/>
      <c r="AC180" s="63"/>
      <c r="AD180" s="63"/>
      <c r="AE180" s="63"/>
      <c r="AF180" s="63"/>
    </row>
    <row r="181" spans="1:32" ht="15.75" x14ac:dyDescent="0.25">
      <c r="A181" s="63" t="s">
        <v>414</v>
      </c>
      <c r="B181" s="63"/>
      <c r="C181" s="63"/>
      <c r="D181" s="63"/>
      <c r="E181" s="63"/>
      <c r="F181" s="63">
        <f>Indoor!H62</f>
        <v>0</v>
      </c>
      <c r="G181" s="63"/>
      <c r="H181" s="63"/>
      <c r="I181" s="63"/>
      <c r="J181" s="63"/>
      <c r="K181" s="63"/>
      <c r="L181" s="63"/>
      <c r="M181" s="63"/>
      <c r="N181" s="63"/>
      <c r="O181" s="63"/>
      <c r="P181" s="63"/>
      <c r="Q181" s="63"/>
      <c r="R181" s="63"/>
      <c r="S181" s="63"/>
      <c r="T181" s="63"/>
      <c r="U181" s="63"/>
      <c r="V181" s="63"/>
      <c r="W181" s="63"/>
      <c r="X181" s="63"/>
      <c r="Y181" s="63"/>
      <c r="Z181" s="63"/>
      <c r="AA181" s="63"/>
      <c r="AB181" s="63"/>
      <c r="AC181" s="63"/>
      <c r="AD181" s="63"/>
      <c r="AE181" s="63"/>
      <c r="AF181" s="63"/>
    </row>
    <row r="182" spans="1:32" ht="15.75" x14ac:dyDescent="0.25">
      <c r="A182" s="63" t="s">
        <v>1020</v>
      </c>
      <c r="B182" s="63"/>
      <c r="C182" s="63"/>
      <c r="D182" s="63"/>
      <c r="E182" s="63"/>
      <c r="F182" s="63">
        <f>Indoor!H68</f>
        <v>0</v>
      </c>
      <c r="G182" s="63"/>
      <c r="H182" s="63"/>
      <c r="I182" s="63"/>
      <c r="J182" s="63"/>
      <c r="K182" s="63"/>
      <c r="L182" s="63"/>
      <c r="M182" s="63"/>
      <c r="N182" s="63"/>
      <c r="O182" s="63"/>
      <c r="P182" s="63"/>
      <c r="Q182" s="63"/>
      <c r="R182" s="63"/>
      <c r="S182" s="63"/>
      <c r="T182" s="63"/>
      <c r="U182" s="63"/>
      <c r="V182" s="63"/>
      <c r="W182" s="63"/>
      <c r="X182" s="63"/>
      <c r="Y182" s="63"/>
      <c r="Z182" s="63"/>
      <c r="AA182" s="63"/>
      <c r="AB182" s="63"/>
      <c r="AC182" s="63"/>
      <c r="AD182" s="63"/>
      <c r="AE182" s="63"/>
      <c r="AF182" s="63"/>
    </row>
    <row r="183" spans="1:32" ht="15.75" x14ac:dyDescent="0.25">
      <c r="A183" s="66" t="s">
        <v>475</v>
      </c>
      <c r="B183" s="63"/>
      <c r="C183" s="63"/>
      <c r="D183" s="63"/>
      <c r="E183" s="63"/>
      <c r="F183" s="63"/>
      <c r="G183" s="63" t="s">
        <v>489</v>
      </c>
      <c r="H183" s="63"/>
      <c r="I183" s="63"/>
      <c r="J183" s="63"/>
      <c r="K183" s="63"/>
      <c r="L183" s="63"/>
      <c r="M183" s="63"/>
      <c r="N183" s="63" t="str">
        <f>IF(F184&gt;3.99,A184,"")</f>
        <v/>
      </c>
      <c r="O183" s="63" t="str">
        <f>IF(F185&gt;3.99,A185,"")</f>
        <v/>
      </c>
      <c r="P183" s="63" t="str">
        <f>IF(F186&gt;3.99,A186,"")</f>
        <v/>
      </c>
      <c r="Q183" s="63"/>
      <c r="R183" s="63"/>
      <c r="S183" s="63"/>
      <c r="T183" s="63"/>
      <c r="U183" s="63"/>
      <c r="V183" s="63"/>
      <c r="W183" s="63"/>
      <c r="X183" s="63"/>
      <c r="Y183" s="63"/>
      <c r="Z183" s="63"/>
      <c r="AA183" s="63"/>
      <c r="AB183" s="63"/>
      <c r="AC183" s="63"/>
      <c r="AD183" s="63"/>
      <c r="AE183" s="63"/>
      <c r="AF183" s="63"/>
    </row>
    <row r="184" spans="1:32" ht="15.75" x14ac:dyDescent="0.25">
      <c r="A184" s="63" t="s">
        <v>415</v>
      </c>
      <c r="B184" s="63"/>
      <c r="C184" s="63"/>
      <c r="D184" s="63"/>
      <c r="E184" s="63"/>
      <c r="F184" s="63">
        <f>SelfPro!H3</f>
        <v>0</v>
      </c>
      <c r="G184" s="63" t="s">
        <v>486</v>
      </c>
      <c r="H184" s="63"/>
      <c r="I184" s="63"/>
      <c r="J184" s="63"/>
      <c r="K184" s="63"/>
      <c r="L184" s="63"/>
      <c r="M184" s="63"/>
      <c r="N184" s="63" t="str">
        <f>IF(AND($F184&gt;1.01,$F184&lt;3.99),$A184,"")</f>
        <v/>
      </c>
      <c r="O184" s="63" t="str">
        <f>IF(AND($F185&gt;1.01,$F185&lt;3.99),$A185,"")</f>
        <v/>
      </c>
      <c r="P184" s="63" t="str">
        <f>IF(AND($F186&gt;1.01,$F186&lt;3.99),$A186,"")</f>
        <v/>
      </c>
      <c r="Q184" s="63"/>
      <c r="R184" s="63"/>
      <c r="S184" s="63"/>
      <c r="T184" s="63"/>
      <c r="U184" s="63"/>
      <c r="V184" s="63"/>
      <c r="W184" s="63"/>
      <c r="X184" s="63"/>
      <c r="Y184" s="63"/>
      <c r="Z184" s="63"/>
      <c r="AA184" s="63"/>
      <c r="AB184" s="63"/>
      <c r="AC184" s="63"/>
      <c r="AD184" s="63"/>
      <c r="AE184" s="63"/>
      <c r="AF184" s="63"/>
    </row>
    <row r="185" spans="1:32" ht="15.75" x14ac:dyDescent="0.25">
      <c r="A185" s="63" t="s">
        <v>416</v>
      </c>
      <c r="B185" s="63"/>
      <c r="C185" s="63"/>
      <c r="D185" s="63"/>
      <c r="E185" s="63"/>
      <c r="F185" s="63">
        <f>SelfPro!H9</f>
        <v>0</v>
      </c>
      <c r="G185" s="63" t="s">
        <v>487</v>
      </c>
      <c r="H185" s="63"/>
      <c r="I185" s="63"/>
      <c r="J185" s="63"/>
      <c r="K185" s="63"/>
      <c r="L185" s="63"/>
      <c r="M185" s="63"/>
      <c r="N185" s="70" t="str">
        <f>IF(AND($F184&gt;0.99,$F184&lt;1.000001),$A184,"")</f>
        <v/>
      </c>
      <c r="O185" s="70" t="str">
        <f>IF(AND($F185&gt;0.99,$F185&lt;1.000001),$A185,"")</f>
        <v/>
      </c>
      <c r="P185" s="70" t="str">
        <f>IF(AND($F186&gt;0.99,$F186&lt;1.000001),$A186,"")</f>
        <v/>
      </c>
      <c r="Q185" s="63"/>
      <c r="R185" s="63"/>
      <c r="S185" s="63"/>
      <c r="T185" s="63"/>
      <c r="U185" s="63"/>
      <c r="V185" s="63"/>
      <c r="W185" s="63"/>
      <c r="X185" s="63"/>
      <c r="Y185" s="63"/>
      <c r="Z185" s="63"/>
      <c r="AA185" s="63"/>
      <c r="AB185" s="63"/>
      <c r="AC185" s="63"/>
      <c r="AD185" s="63"/>
      <c r="AE185" s="63"/>
      <c r="AF185" s="63"/>
    </row>
    <row r="186" spans="1:32" ht="15.75" x14ac:dyDescent="0.25">
      <c r="A186" s="63" t="s">
        <v>417</v>
      </c>
      <c r="B186" s="63"/>
      <c r="C186" s="63"/>
      <c r="D186" s="63"/>
      <c r="E186" s="63"/>
      <c r="F186" s="63">
        <f>SelfPro!H13</f>
        <v>0</v>
      </c>
      <c r="G186" s="63" t="s">
        <v>488</v>
      </c>
      <c r="H186" s="63"/>
      <c r="I186" s="63"/>
      <c r="J186" s="63"/>
      <c r="K186" s="63"/>
      <c r="L186" s="63"/>
      <c r="M186" s="63"/>
      <c r="N186" s="63" t="str">
        <f>IF($F184=0,$A184,"")</f>
        <v>Upper Hand Protective Technique</v>
      </c>
      <c r="O186" s="63" t="str">
        <f>IF($F185=0,$A185,"")</f>
        <v>Lower Forearm Protective Technique</v>
      </c>
      <c r="P186" s="63" t="str">
        <f>IF($F186=0,$A186,"")</f>
        <v>Protective Clothing</v>
      </c>
      <c r="Q186" s="63"/>
      <c r="R186" s="63"/>
      <c r="S186" s="63"/>
      <c r="T186" s="63"/>
      <c r="U186" s="63"/>
      <c r="V186" s="63"/>
      <c r="W186" s="63"/>
      <c r="X186" s="63"/>
      <c r="Y186" s="63"/>
      <c r="Z186" s="63"/>
      <c r="AA186" s="63"/>
      <c r="AB186" s="63"/>
      <c r="AC186" s="63"/>
      <c r="AD186" s="63"/>
      <c r="AE186" s="63"/>
      <c r="AF186" s="63"/>
    </row>
    <row r="187" spans="1:32" ht="15.75" x14ac:dyDescent="0.25">
      <c r="A187" s="66" t="s">
        <v>476</v>
      </c>
      <c r="B187" s="63"/>
      <c r="C187" s="63"/>
      <c r="D187" s="63"/>
      <c r="E187" s="63"/>
      <c r="F187" s="63"/>
      <c r="G187" s="63"/>
      <c r="H187" s="63"/>
      <c r="I187" s="63"/>
      <c r="J187" s="63"/>
      <c r="K187" s="63"/>
      <c r="L187" s="63"/>
      <c r="M187" s="63"/>
      <c r="N187" s="63"/>
      <c r="O187" s="63"/>
      <c r="P187" s="63"/>
      <c r="Q187" s="63"/>
      <c r="R187" s="63"/>
      <c r="S187" s="63"/>
      <c r="T187" s="63"/>
      <c r="U187" s="63"/>
      <c r="V187" s="63"/>
      <c r="W187" s="63"/>
      <c r="X187" s="63"/>
      <c r="Y187" s="63"/>
      <c r="Z187" s="63"/>
      <c r="AA187" s="63"/>
      <c r="AB187" s="63"/>
      <c r="AC187" s="63"/>
      <c r="AD187" s="63"/>
      <c r="AE187" s="63"/>
      <c r="AF187" s="63"/>
    </row>
    <row r="188" spans="1:32" ht="15.75" x14ac:dyDescent="0.25">
      <c r="A188" s="63" t="s">
        <v>418</v>
      </c>
      <c r="B188" s="63"/>
      <c r="C188" s="63"/>
      <c r="D188" s="63"/>
      <c r="E188" s="63"/>
      <c r="F188" s="63">
        <f>Guided!H3</f>
        <v>0</v>
      </c>
      <c r="G188" s="63" t="s">
        <v>489</v>
      </c>
      <c r="H188" s="63"/>
      <c r="I188" s="63"/>
      <c r="J188" s="63"/>
      <c r="K188" s="63"/>
      <c r="L188" s="63"/>
      <c r="M188" s="63"/>
      <c r="N188" s="63" t="str">
        <f>IF(F188&gt;3.99,A188,"")</f>
        <v/>
      </c>
      <c r="O188" s="63" t="str">
        <f>IF(F189&gt;3.99,A189,"")</f>
        <v/>
      </c>
      <c r="P188" s="63" t="str">
        <f>IF(F190&gt;3.99,A190,"")</f>
        <v/>
      </c>
      <c r="Q188" s="63" t="str">
        <f>IF(F191&gt;3.99,A191,"")</f>
        <v/>
      </c>
      <c r="R188" s="63"/>
      <c r="S188" s="63"/>
      <c r="T188" s="63"/>
      <c r="U188" s="63"/>
      <c r="V188" s="63"/>
      <c r="W188" s="63"/>
      <c r="X188" s="63"/>
      <c r="Y188" s="63"/>
      <c r="Z188" s="63"/>
      <c r="AA188" s="63"/>
      <c r="AB188" s="63"/>
      <c r="AC188" s="63"/>
      <c r="AD188" s="63"/>
      <c r="AE188" s="63"/>
      <c r="AF188" s="63"/>
    </row>
    <row r="189" spans="1:32" ht="15.75" x14ac:dyDescent="0.25">
      <c r="A189" s="63" t="s">
        <v>1008</v>
      </c>
      <c r="B189" s="63"/>
      <c r="C189" s="63"/>
      <c r="D189" s="63"/>
      <c r="E189" s="63"/>
      <c r="F189" s="63">
        <f>Guided!H16</f>
        <v>0</v>
      </c>
      <c r="G189" s="63" t="s">
        <v>486</v>
      </c>
      <c r="H189" s="63"/>
      <c r="I189" s="63"/>
      <c r="J189" s="63"/>
      <c r="K189" s="63"/>
      <c r="L189" s="63"/>
      <c r="M189" s="63"/>
      <c r="N189" s="63" t="str">
        <f>IF(AND($F188&gt;1.01,$F188&lt;3.99),$A188,"")</f>
        <v/>
      </c>
      <c r="O189" s="63" t="str">
        <f>IF(AND($F189&gt;1.01,$F189&lt;3.99),$A189,"")</f>
        <v/>
      </c>
      <c r="P189" s="63" t="str">
        <f>IF(AND($F190&gt;1.01,$F190&lt;3.99),$A190,"")</f>
        <v/>
      </c>
      <c r="Q189" s="63" t="str">
        <f>IF(AND($F191&gt;1.01,$F191&lt;3.99),$A191,"")</f>
        <v/>
      </c>
      <c r="R189" s="63"/>
      <c r="S189" s="63"/>
      <c r="T189" s="63"/>
      <c r="U189" s="63"/>
      <c r="V189" s="63"/>
      <c r="W189" s="63"/>
      <c r="X189" s="63"/>
      <c r="Y189" s="63"/>
      <c r="Z189" s="63"/>
      <c r="AA189" s="63"/>
      <c r="AB189" s="63"/>
      <c r="AC189" s="63"/>
      <c r="AD189" s="63"/>
      <c r="AE189" s="63"/>
      <c r="AF189" s="63"/>
    </row>
    <row r="190" spans="1:32" ht="15.75" x14ac:dyDescent="0.25">
      <c r="A190" s="63" t="s">
        <v>419</v>
      </c>
      <c r="B190" s="63"/>
      <c r="C190" s="63"/>
      <c r="D190" s="63"/>
      <c r="E190" s="63"/>
      <c r="F190" s="63">
        <f>Guided!H21</f>
        <v>0</v>
      </c>
      <c r="G190" s="63" t="s">
        <v>487</v>
      </c>
      <c r="H190" s="63"/>
      <c r="I190" s="63"/>
      <c r="J190" s="63"/>
      <c r="K190" s="63"/>
      <c r="L190" s="63"/>
      <c r="M190" s="63"/>
      <c r="N190" s="70" t="str">
        <f>IF(AND($F188&gt;0.99,$F188&lt;1.000001),$A188,"")</f>
        <v/>
      </c>
      <c r="O190" s="70" t="str">
        <f>IF(AND($F189&gt;0.99,$F189&lt;1.000001),$A189,"")</f>
        <v/>
      </c>
      <c r="P190" s="70" t="str">
        <f>IF(AND($F190&gt;0.99,$F190&lt;1.000001),$A190,"")</f>
        <v/>
      </c>
      <c r="Q190" s="70" t="str">
        <f>IF(AND($F191&gt;0.99,$F191&lt;1.000001),$A191,"")</f>
        <v/>
      </c>
      <c r="R190" s="63"/>
      <c r="S190" s="63"/>
      <c r="T190" s="63"/>
      <c r="U190" s="63"/>
      <c r="V190" s="63"/>
      <c r="W190" s="63"/>
      <c r="X190" s="63"/>
      <c r="Y190" s="63"/>
      <c r="Z190" s="63"/>
      <c r="AA190" s="63"/>
      <c r="AB190" s="63"/>
      <c r="AC190" s="63"/>
      <c r="AD190" s="63"/>
      <c r="AE190" s="63"/>
      <c r="AF190" s="63"/>
    </row>
    <row r="191" spans="1:32" ht="15.75" x14ac:dyDescent="0.25">
      <c r="A191" s="63" t="s">
        <v>420</v>
      </c>
      <c r="B191" s="63"/>
      <c r="C191" s="63"/>
      <c r="D191" s="63"/>
      <c r="E191" s="63"/>
      <c r="F191" s="63">
        <f>Guided!H25</f>
        <v>0</v>
      </c>
      <c r="G191" s="63" t="s">
        <v>488</v>
      </c>
      <c r="H191" s="63"/>
      <c r="I191" s="63"/>
      <c r="J191" s="63"/>
      <c r="K191" s="63"/>
      <c r="L191" s="63"/>
      <c r="M191" s="63"/>
      <c r="N191" s="63" t="str">
        <f>IF($F188=0,$A188,"")</f>
        <v>Human Guide</v>
      </c>
      <c r="O191" s="63" t="str">
        <f>IF($F189=0,$A189,"")</f>
        <v>Staying With Another (No Direct Contact)</v>
      </c>
      <c r="P191" s="63" t="str">
        <f>IF($F190=0,$A190,"")</f>
        <v>Menus</v>
      </c>
      <c r="Q191" s="63" t="str">
        <f>IF($F191=0,$A191,"")</f>
        <v>Getting Rides</v>
      </c>
      <c r="R191" s="63"/>
      <c r="S191" s="63"/>
      <c r="T191" s="63"/>
      <c r="U191" s="63"/>
      <c r="V191" s="63"/>
      <c r="W191" s="63"/>
      <c r="X191" s="63"/>
      <c r="Y191" s="63"/>
      <c r="Z191" s="63"/>
      <c r="AA191" s="63"/>
      <c r="AB191" s="63"/>
      <c r="AC191" s="63"/>
      <c r="AD191" s="63"/>
      <c r="AE191" s="63"/>
      <c r="AF191" s="63"/>
    </row>
    <row r="192" spans="1:32" ht="15.75" x14ac:dyDescent="0.25">
      <c r="A192" s="66" t="s">
        <v>477</v>
      </c>
      <c r="B192" s="63"/>
      <c r="C192" s="63"/>
      <c r="D192" s="63"/>
      <c r="E192" s="63"/>
      <c r="F192" s="63"/>
      <c r="G192" s="63"/>
      <c r="H192" s="63"/>
      <c r="I192" s="63"/>
      <c r="J192" s="63"/>
      <c r="K192" s="63"/>
      <c r="L192" s="63"/>
      <c r="M192" s="63"/>
      <c r="N192" s="63"/>
      <c r="O192" s="63"/>
      <c r="P192" s="63"/>
      <c r="Q192" s="63"/>
      <c r="R192" s="63"/>
      <c r="S192" s="63"/>
      <c r="T192" s="63"/>
      <c r="U192" s="63"/>
      <c r="V192" s="63"/>
      <c r="W192" s="63"/>
      <c r="X192" s="63"/>
      <c r="Y192" s="63"/>
      <c r="Z192" s="63"/>
      <c r="AA192" s="63"/>
      <c r="AB192" s="63"/>
      <c r="AC192" s="63"/>
      <c r="AD192" s="63"/>
      <c r="AE192" s="63"/>
      <c r="AF192" s="63"/>
    </row>
    <row r="193" spans="1:32" ht="15.75" x14ac:dyDescent="0.25">
      <c r="A193" s="63" t="s">
        <v>421</v>
      </c>
      <c r="B193" s="63"/>
      <c r="C193" s="63"/>
      <c r="D193" s="63"/>
      <c r="E193" s="63"/>
      <c r="F193" s="63">
        <f>Cane!H3</f>
        <v>0</v>
      </c>
      <c r="G193" s="63" t="s">
        <v>489</v>
      </c>
      <c r="H193" s="63"/>
      <c r="I193" s="63"/>
      <c r="J193" s="63"/>
      <c r="K193" s="63"/>
      <c r="L193" s="63"/>
      <c r="M193" s="63"/>
      <c r="N193" s="70" t="str">
        <f>IF(F193&gt;3.99,A193,"")</f>
        <v/>
      </c>
      <c r="O193" s="70" t="str">
        <f>IF(F194&gt;3.99,A194,"")</f>
        <v/>
      </c>
      <c r="P193" s="70" t="str">
        <f>IF(F195&gt;3.99,A195,"")</f>
        <v/>
      </c>
      <c r="Q193" s="70" t="str">
        <f>IF(F196&gt;3.99,A196,"")</f>
        <v/>
      </c>
      <c r="R193" s="70" t="str">
        <f>IF(F197&gt;3.99,A197,"")</f>
        <v/>
      </c>
      <c r="S193" s="70" t="str">
        <f>IF(F198&gt;3.99,A198,"")</f>
        <v/>
      </c>
      <c r="T193" s="70" t="str">
        <f>IF(F199&gt;3.99,A199,"")</f>
        <v/>
      </c>
      <c r="U193" s="70" t="str">
        <f>IF(F200&gt;3.99,A200,"")</f>
        <v/>
      </c>
      <c r="V193" s="70" t="str">
        <f>IF(F201&gt;3.99,A201,"")</f>
        <v/>
      </c>
      <c r="W193" s="63"/>
      <c r="X193" s="63"/>
      <c r="Y193" s="63"/>
      <c r="Z193" s="63"/>
      <c r="AA193" s="63"/>
      <c r="AB193" s="63"/>
      <c r="AC193" s="63"/>
      <c r="AD193" s="63"/>
      <c r="AE193" s="63"/>
      <c r="AF193" s="63"/>
    </row>
    <row r="194" spans="1:32" ht="15.75" x14ac:dyDescent="0.25">
      <c r="A194" s="63" t="s">
        <v>422</v>
      </c>
      <c r="B194" s="63"/>
      <c r="C194" s="63"/>
      <c r="D194" s="63"/>
      <c r="E194" s="63"/>
      <c r="F194" s="63">
        <f>Cane!H11</f>
        <v>0</v>
      </c>
      <c r="G194" s="63" t="s">
        <v>486</v>
      </c>
      <c r="H194" s="63"/>
      <c r="I194" s="63"/>
      <c r="J194" s="63"/>
      <c r="K194" s="63"/>
      <c r="L194" s="63"/>
      <c r="M194" s="63"/>
      <c r="N194" s="70" t="str">
        <f>IF(AND($F193&gt;1.01,$F193&lt;3.99),$A193,"")</f>
        <v/>
      </c>
      <c r="O194" s="70" t="str">
        <f>IF(AND($F194&gt;1.01,$F194&lt;3.99),$A194,"")</f>
        <v/>
      </c>
      <c r="P194" s="70" t="str">
        <f>IF(AND($F195&gt;1.01,$F195&lt;3.99),$A195,"")</f>
        <v/>
      </c>
      <c r="Q194" s="70" t="str">
        <f>IF(AND($F196&gt;1.01,$F196&lt;3.99),$A196,"")</f>
        <v/>
      </c>
      <c r="R194" s="70" t="str">
        <f>IF(AND($F197&gt;1.01,$F197&lt;3.99),$A197,"")</f>
        <v/>
      </c>
      <c r="S194" s="70" t="str">
        <f>IF(AND($F198&gt;1.01,$F198&lt;3.99),$A198,"")</f>
        <v/>
      </c>
      <c r="T194" s="70" t="str">
        <f>IF(AND($F199&gt;1.01,$F199&lt;3.99),$A199,"")</f>
        <v/>
      </c>
      <c r="U194" s="70" t="str">
        <f>IF(AND($F200&gt;1.01,$F200&lt;3.99),$A200,"")</f>
        <v/>
      </c>
      <c r="V194" s="70" t="str">
        <f>IF(AND($F201&gt;1.01,$F201&lt;3.99),$A201,"")</f>
        <v/>
      </c>
      <c r="W194" s="63"/>
      <c r="X194" s="63"/>
      <c r="Y194" s="63"/>
      <c r="Z194" s="63"/>
      <c r="AA194" s="63"/>
      <c r="AB194" s="63"/>
      <c r="AC194" s="63"/>
      <c r="AD194" s="63"/>
      <c r="AE194" s="63"/>
      <c r="AF194" s="63"/>
    </row>
    <row r="195" spans="1:32" ht="15.75" x14ac:dyDescent="0.25">
      <c r="A195" s="63" t="s">
        <v>1021</v>
      </c>
      <c r="B195" s="63"/>
      <c r="C195" s="63"/>
      <c r="D195" s="63"/>
      <c r="E195" s="63"/>
      <c r="F195" s="63">
        <f>Cane!H17</f>
        <v>0</v>
      </c>
      <c r="G195" s="63" t="s">
        <v>487</v>
      </c>
      <c r="H195" s="63"/>
      <c r="I195" s="63"/>
      <c r="J195" s="63"/>
      <c r="K195" s="63"/>
      <c r="L195" s="63"/>
      <c r="M195" s="63"/>
      <c r="N195" s="70" t="str">
        <f>IF(AND($F193&gt;0.99,$F193&lt;1.000001),$A193,"")</f>
        <v/>
      </c>
      <c r="O195" s="70" t="str">
        <f>IF(AND($F194&gt;0.99,$F194&lt;1.000001),$A194,"")</f>
        <v/>
      </c>
      <c r="P195" s="70" t="str">
        <f>IF(AND($F195&gt;0.99,$F195&lt;1.000001),$A195,"")</f>
        <v/>
      </c>
      <c r="Q195" s="70" t="str">
        <f>IF(AND($F196&gt;0.99,$F196&lt;1.000001),$A196,"")</f>
        <v/>
      </c>
      <c r="R195" s="70" t="str">
        <f>IF(AND($F197&gt;0.99,$F197&lt;1.000001),$A197,"")</f>
        <v/>
      </c>
      <c r="S195" s="70" t="str">
        <f>IF(AND($F198&gt;0.99,$F198&lt;1.000001),$A198,"")</f>
        <v/>
      </c>
      <c r="T195" s="70" t="str">
        <f>IF(AND($F199&gt;0.99,$F199&lt;1.000001),$A199,"")</f>
        <v/>
      </c>
      <c r="U195" s="70" t="str">
        <f>IF(AND($F200&gt;0.99,$F200&lt;1.000001),$A200,"")</f>
        <v/>
      </c>
      <c r="V195" s="70" t="str">
        <f>IF(AND($F201&gt;0.99,$F201&lt;1.000001),$A201,"")</f>
        <v/>
      </c>
      <c r="W195" s="63"/>
      <c r="X195" s="63"/>
      <c r="Y195" s="63"/>
      <c r="Z195" s="63"/>
      <c r="AA195" s="63"/>
      <c r="AB195" s="63"/>
      <c r="AC195" s="63"/>
      <c r="AD195" s="63"/>
      <c r="AE195" s="63"/>
      <c r="AF195" s="63"/>
    </row>
    <row r="196" spans="1:32" ht="15.75" x14ac:dyDescent="0.25">
      <c r="A196" s="63" t="s">
        <v>423</v>
      </c>
      <c r="B196" s="63"/>
      <c r="C196" s="63"/>
      <c r="D196" s="63"/>
      <c r="E196" s="63"/>
      <c r="F196" s="63">
        <f>Cane!H24</f>
        <v>0</v>
      </c>
      <c r="G196" s="63" t="s">
        <v>488</v>
      </c>
      <c r="H196" s="63"/>
      <c r="I196" s="63"/>
      <c r="J196" s="63"/>
      <c r="K196" s="63"/>
      <c r="L196" s="63"/>
      <c r="M196" s="63"/>
      <c r="N196" s="70" t="str">
        <f>IF($F193=0,$A193,"")</f>
        <v>Basic Skills</v>
      </c>
      <c r="O196" s="70" t="str">
        <f>IF($F194=0,$A194,"")</f>
        <v>Types Of Grips</v>
      </c>
      <c r="P196" s="70" t="str">
        <f>IF($F195=0,$A195,"")</f>
        <v>Wheelchair Specific Cane Skills</v>
      </c>
      <c r="Q196" s="70" t="str">
        <f>IF($F196=0,$A196,"")</f>
        <v>Constant Contact</v>
      </c>
      <c r="R196" s="70" t="str">
        <f>IF($F197=0,$A197,"")</f>
        <v>Diagonal/Diagonal Trail</v>
      </c>
      <c r="S196" s="71" t="str">
        <f>IF($F198=0,$A198,"")</f>
        <v>Two Point Touch/Touch Trail</v>
      </c>
      <c r="T196" s="70" t="str">
        <f>IF($F199=0,$A199,"")</f>
        <v>Touch And Drag</v>
      </c>
      <c r="U196" s="70" t="str">
        <f>IF($F200=0,$A200,"")</f>
        <v>Three Point Touch</v>
      </c>
      <c r="V196" s="70" t="str">
        <f>IF($F201=0,$A201,"")</f>
        <v>Verification Technique</v>
      </c>
      <c r="W196" s="63"/>
      <c r="X196" s="63"/>
      <c r="Y196" s="63"/>
      <c r="Z196" s="63"/>
      <c r="AA196" s="63"/>
      <c r="AB196" s="63"/>
      <c r="AC196" s="63"/>
      <c r="AD196" s="63"/>
      <c r="AE196" s="63"/>
      <c r="AF196" s="63"/>
    </row>
    <row r="197" spans="1:32" ht="15.75" x14ac:dyDescent="0.25">
      <c r="A197" s="63" t="s">
        <v>424</v>
      </c>
      <c r="B197" s="63"/>
      <c r="C197" s="63"/>
      <c r="D197" s="63"/>
      <c r="E197" s="63"/>
      <c r="F197" s="63">
        <f>Cane!H30</f>
        <v>0</v>
      </c>
      <c r="G197" s="63"/>
      <c r="H197" s="63"/>
      <c r="I197" s="63"/>
      <c r="J197" s="63"/>
      <c r="K197" s="63"/>
      <c r="L197" s="63"/>
      <c r="M197" s="63"/>
      <c r="N197" s="63"/>
      <c r="O197" s="63"/>
      <c r="P197" s="63"/>
      <c r="Q197" s="63"/>
      <c r="R197" s="63"/>
      <c r="S197" s="63"/>
      <c r="T197" s="63"/>
      <c r="U197" s="63"/>
      <c r="V197" s="63"/>
      <c r="W197" s="63"/>
      <c r="X197" s="63"/>
      <c r="Y197" s="63"/>
      <c r="Z197" s="63"/>
      <c r="AA197" s="63"/>
      <c r="AB197" s="63"/>
      <c r="AC197" s="63"/>
      <c r="AD197" s="63"/>
      <c r="AE197" s="63"/>
      <c r="AF197" s="63"/>
    </row>
    <row r="198" spans="1:32" ht="15.75" x14ac:dyDescent="0.25">
      <c r="A198" s="63" t="s">
        <v>425</v>
      </c>
      <c r="B198" s="63"/>
      <c r="C198" s="63"/>
      <c r="D198" s="63"/>
      <c r="E198" s="63"/>
      <c r="F198" s="63">
        <f>Cane!H36</f>
        <v>0</v>
      </c>
      <c r="G198" s="63"/>
      <c r="H198" s="63"/>
      <c r="I198" s="63"/>
      <c r="J198" s="63"/>
      <c r="K198" s="63"/>
      <c r="L198" s="63"/>
      <c r="M198" s="63"/>
      <c r="N198" s="63"/>
      <c r="O198" s="63"/>
      <c r="P198" s="63"/>
      <c r="Q198" s="63"/>
      <c r="R198" s="63"/>
      <c r="S198" s="63"/>
      <c r="T198" s="63"/>
      <c r="U198" s="63"/>
      <c r="V198" s="63"/>
      <c r="W198" s="63"/>
      <c r="X198" s="63"/>
      <c r="Y198" s="63"/>
      <c r="Z198" s="63"/>
      <c r="AA198" s="63"/>
      <c r="AB198" s="63"/>
      <c r="AC198" s="63"/>
      <c r="AD198" s="63"/>
      <c r="AE198" s="63"/>
      <c r="AF198" s="63"/>
    </row>
    <row r="199" spans="1:32" ht="15.75" x14ac:dyDescent="0.25">
      <c r="A199" s="63" t="s">
        <v>426</v>
      </c>
      <c r="B199" s="63"/>
      <c r="C199" s="63"/>
      <c r="D199" s="63"/>
      <c r="E199" s="63"/>
      <c r="F199" s="63">
        <f>Cane!H43</f>
        <v>0</v>
      </c>
      <c r="G199" s="63"/>
      <c r="H199" s="63"/>
      <c r="I199" s="63"/>
      <c r="J199" s="63"/>
      <c r="K199" s="63"/>
      <c r="L199" s="63"/>
      <c r="M199" s="63"/>
      <c r="N199" s="63"/>
      <c r="O199" s="63"/>
      <c r="P199" s="63"/>
      <c r="Q199" s="63"/>
      <c r="R199" s="63"/>
      <c r="S199" s="63"/>
      <c r="T199" s="63"/>
      <c r="U199" s="63"/>
      <c r="V199" s="63"/>
      <c r="W199" s="63"/>
      <c r="X199" s="63"/>
      <c r="Y199" s="63"/>
      <c r="Z199" s="63"/>
      <c r="AA199" s="63"/>
      <c r="AB199" s="63"/>
      <c r="AC199" s="63"/>
      <c r="AD199" s="63"/>
      <c r="AE199" s="63"/>
      <c r="AF199" s="63"/>
    </row>
    <row r="200" spans="1:32" ht="15.75" x14ac:dyDescent="0.25">
      <c r="A200" s="63" t="s">
        <v>427</v>
      </c>
      <c r="B200" s="63"/>
      <c r="C200" s="63"/>
      <c r="D200" s="63"/>
      <c r="E200" s="63"/>
      <c r="F200" s="63">
        <f>Cane!H50</f>
        <v>0</v>
      </c>
      <c r="G200" s="63"/>
      <c r="H200" s="63"/>
      <c r="I200" s="63"/>
      <c r="J200" s="63"/>
      <c r="K200" s="63"/>
      <c r="L200" s="63"/>
      <c r="M200" s="63"/>
      <c r="N200" s="63"/>
      <c r="O200" s="63"/>
      <c r="P200" s="63"/>
      <c r="Q200" s="63"/>
      <c r="R200" s="63"/>
      <c r="S200" s="63"/>
      <c r="T200" s="63"/>
      <c r="U200" s="63"/>
      <c r="V200" s="63"/>
      <c r="W200" s="63"/>
      <c r="X200" s="63"/>
      <c r="Y200" s="63"/>
      <c r="Z200" s="63"/>
      <c r="AA200" s="63"/>
      <c r="AB200" s="63"/>
      <c r="AC200" s="63"/>
      <c r="AD200" s="63"/>
      <c r="AE200" s="63"/>
      <c r="AF200" s="63"/>
    </row>
    <row r="201" spans="1:32" ht="15.75" x14ac:dyDescent="0.25">
      <c r="A201" s="63" t="s">
        <v>1022</v>
      </c>
      <c r="B201" s="63"/>
      <c r="C201" s="63"/>
      <c r="D201" s="63"/>
      <c r="E201" s="63"/>
      <c r="F201" s="63">
        <f>Cane!H57</f>
        <v>0</v>
      </c>
      <c r="G201" s="63"/>
      <c r="H201" s="63"/>
      <c r="I201" s="63"/>
      <c r="J201" s="63"/>
      <c r="K201" s="63"/>
      <c r="L201" s="63"/>
      <c r="M201" s="63"/>
      <c r="N201" s="63"/>
      <c r="O201" s="63"/>
      <c r="P201" s="63"/>
      <c r="Q201" s="63"/>
      <c r="R201" s="63"/>
      <c r="S201" s="63"/>
      <c r="T201" s="63"/>
      <c r="U201" s="63"/>
      <c r="V201" s="63"/>
      <c r="W201" s="63"/>
      <c r="X201" s="63"/>
      <c r="Y201" s="63"/>
      <c r="Z201" s="63"/>
      <c r="AA201" s="63"/>
      <c r="AB201" s="63"/>
      <c r="AC201" s="63"/>
      <c r="AD201" s="63"/>
      <c r="AE201" s="63"/>
      <c r="AF201" s="63"/>
    </row>
    <row r="202" spans="1:32" ht="15.75" x14ac:dyDescent="0.25">
      <c r="A202" s="66" t="s">
        <v>478</v>
      </c>
      <c r="B202" s="63"/>
      <c r="C202" s="63"/>
      <c r="D202" s="63"/>
      <c r="E202" s="63"/>
      <c r="F202" s="63"/>
      <c r="G202" s="63" t="s">
        <v>489</v>
      </c>
      <c r="H202" s="63"/>
      <c r="I202" s="63"/>
      <c r="J202" s="63"/>
      <c r="K202" s="63"/>
      <c r="L202" s="63"/>
      <c r="M202" s="63"/>
      <c r="N202" s="63" t="str">
        <f>IF(F203&gt;3.99,A203,"")</f>
        <v/>
      </c>
      <c r="O202" s="63" t="str">
        <f>IF(F204&gt;3.99,A204,"")</f>
        <v/>
      </c>
      <c r="P202" s="63" t="str">
        <f>IF(F205&gt;3.99,A205,"")</f>
        <v/>
      </c>
      <c r="Q202" s="63" t="str">
        <f>IF(F206&gt;3.99,A206,"")</f>
        <v/>
      </c>
      <c r="R202" s="63" t="str">
        <f>IF(F207&gt;3.99,A207,"")</f>
        <v/>
      </c>
      <c r="S202" s="63"/>
      <c r="T202" s="63"/>
      <c r="U202" s="63"/>
      <c r="V202" s="63"/>
      <c r="W202" s="63"/>
      <c r="X202" s="63"/>
      <c r="Y202" s="63"/>
      <c r="Z202" s="63"/>
      <c r="AA202" s="63"/>
      <c r="AB202" s="63"/>
      <c r="AC202" s="63"/>
      <c r="AD202" s="63"/>
      <c r="AE202" s="63"/>
      <c r="AF202" s="63"/>
    </row>
    <row r="203" spans="1:32" ht="15.75" x14ac:dyDescent="0.25">
      <c r="A203" s="63" t="s">
        <v>1023</v>
      </c>
      <c r="B203" s="63"/>
      <c r="C203" s="63"/>
      <c r="D203" s="63"/>
      <c r="E203" s="63"/>
      <c r="F203" s="63">
        <f>Sidewalk!H3</f>
        <v>0</v>
      </c>
      <c r="G203" s="63" t="s">
        <v>486</v>
      </c>
      <c r="H203" s="63"/>
      <c r="I203" s="63"/>
      <c r="J203" s="63"/>
      <c r="K203" s="63"/>
      <c r="L203" s="63"/>
      <c r="M203" s="63"/>
      <c r="N203" s="63" t="str">
        <f>IF(AND($F203&gt;1.01,$F203&lt;3.99),$A203,"")</f>
        <v/>
      </c>
      <c r="O203" s="63" t="str">
        <f>IF(AND($F204&gt;1.01,$F204&lt;3.99),$A204,"")</f>
        <v/>
      </c>
      <c r="P203" s="63" t="str">
        <f>IF(AND($F205&gt;1.01,$F205&lt;3.99),$A205,"")</f>
        <v/>
      </c>
      <c r="Q203" s="63" t="str">
        <f>IF(AND($F206&gt;1.01,$F206&lt;3.99),$A206,"")</f>
        <v/>
      </c>
      <c r="R203" s="63" t="str">
        <f>IF(AND($F207&gt;1.01,$F207&lt;3.99),$A207,"")</f>
        <v/>
      </c>
      <c r="S203" s="63"/>
      <c r="T203" s="63"/>
      <c r="U203" s="63"/>
      <c r="V203" s="63"/>
      <c r="W203" s="63"/>
      <c r="X203" s="63"/>
      <c r="Y203" s="63"/>
      <c r="Z203" s="63"/>
      <c r="AA203" s="63"/>
      <c r="AB203" s="63"/>
      <c r="AC203" s="63"/>
      <c r="AD203" s="63"/>
      <c r="AE203" s="63"/>
      <c r="AF203" s="63"/>
    </row>
    <row r="204" spans="1:32" ht="15.75" x14ac:dyDescent="0.25">
      <c r="A204" s="63" t="s">
        <v>1024</v>
      </c>
      <c r="B204" s="63"/>
      <c r="C204" s="63"/>
      <c r="D204" s="63"/>
      <c r="E204" s="63"/>
      <c r="F204" s="63">
        <f>Sidewalk!H26</f>
        <v>0</v>
      </c>
      <c r="G204" s="63" t="s">
        <v>487</v>
      </c>
      <c r="H204" s="63"/>
      <c r="I204" s="63"/>
      <c r="J204" s="63"/>
      <c r="K204" s="63"/>
      <c r="L204" s="63"/>
      <c r="M204" s="63"/>
      <c r="N204" s="70" t="str">
        <f>IF(AND($F203&gt;0.99,$F203&lt;1.000001),$A203,"")</f>
        <v/>
      </c>
      <c r="O204" s="70" t="str">
        <f>IF(AND($F204&gt;0.99,$F204&lt;1.000001),$A204,"")</f>
        <v/>
      </c>
      <c r="P204" s="70" t="str">
        <f>IF(AND($F205&gt;0.99,$F205&lt;1.000001),$A205,"")</f>
        <v/>
      </c>
      <c r="Q204" s="70" t="str">
        <f>IF(AND($F206&gt;0.99,$F206&lt;1.000001),$A206,"")</f>
        <v/>
      </c>
      <c r="R204" s="70" t="str">
        <f>IF(AND($F207&gt;0.99,$F207&lt;1.000001),$A207,"")</f>
        <v/>
      </c>
      <c r="S204" s="63"/>
      <c r="T204" s="63"/>
      <c r="U204" s="63"/>
      <c r="V204" s="63"/>
      <c r="W204" s="63"/>
      <c r="X204" s="63"/>
      <c r="Y204" s="63"/>
      <c r="Z204" s="63"/>
      <c r="AA204" s="63"/>
      <c r="AB204" s="63"/>
      <c r="AC204" s="63"/>
      <c r="AD204" s="63"/>
      <c r="AE204" s="63"/>
      <c r="AF204" s="63"/>
    </row>
    <row r="205" spans="1:32" ht="15.75" x14ac:dyDescent="0.25">
      <c r="A205" s="63" t="s">
        <v>1025</v>
      </c>
      <c r="B205" s="63"/>
      <c r="C205" s="63"/>
      <c r="D205" s="63"/>
      <c r="E205" s="63"/>
      <c r="F205" s="63">
        <f>Sidewalk!H33</f>
        <v>0</v>
      </c>
      <c r="G205" s="63" t="s">
        <v>488</v>
      </c>
      <c r="H205" s="63"/>
      <c r="I205" s="63"/>
      <c r="J205" s="63"/>
      <c r="K205" s="63"/>
      <c r="L205" s="63"/>
      <c r="M205" s="63"/>
      <c r="N205" s="63" t="str">
        <f>IF($F203=0,$A203,"")</f>
        <v>Travel On Sidewalks</v>
      </c>
      <c r="O205" s="63" t="str">
        <f>IF($F204=0,$A204,"")</f>
        <v>Travel On Irregular Sidewalks</v>
      </c>
      <c r="P205" s="63" t="str">
        <f>IF($F205=0,$A205,"")</f>
        <v>Negotiating Curb Ramps</v>
      </c>
      <c r="Q205" s="63" t="str">
        <f>IF($F206=0,$A206,"")</f>
        <v>Negotiating Building Ramps</v>
      </c>
      <c r="R205" s="63" t="str">
        <f>IF($F207=0,$A207,"")</f>
        <v>Correcting for Veering On Sidewalks</v>
      </c>
      <c r="S205" s="63"/>
      <c r="T205" s="63"/>
      <c r="U205" s="63"/>
      <c r="V205" s="63"/>
      <c r="W205" s="63"/>
      <c r="X205" s="63"/>
      <c r="Y205" s="63"/>
      <c r="Z205" s="63"/>
      <c r="AA205" s="63"/>
      <c r="AB205" s="63"/>
      <c r="AC205" s="63"/>
      <c r="AD205" s="63"/>
      <c r="AE205" s="63"/>
      <c r="AF205" s="63"/>
    </row>
    <row r="206" spans="1:32" ht="15.75" x14ac:dyDescent="0.25">
      <c r="A206" s="63" t="s">
        <v>1026</v>
      </c>
      <c r="B206" s="63"/>
      <c r="C206" s="63"/>
      <c r="D206" s="63"/>
      <c r="E206" s="63"/>
      <c r="F206" s="63">
        <f>Sidewalk!H45</f>
        <v>0</v>
      </c>
      <c r="G206" s="63"/>
      <c r="H206" s="63"/>
      <c r="I206" s="63"/>
      <c r="J206" s="63"/>
      <c r="K206" s="63"/>
      <c r="L206" s="63"/>
      <c r="M206" s="63"/>
      <c r="N206" s="63"/>
      <c r="O206" s="63"/>
      <c r="P206" s="63"/>
      <c r="Q206" s="63"/>
      <c r="R206" s="63"/>
      <c r="S206" s="63"/>
      <c r="T206" s="63"/>
      <c r="U206" s="63"/>
      <c r="V206" s="63"/>
      <c r="W206" s="63"/>
      <c r="X206" s="63"/>
      <c r="Y206" s="63"/>
      <c r="Z206" s="63"/>
      <c r="AA206" s="63"/>
      <c r="AB206" s="63"/>
      <c r="AC206" s="63"/>
      <c r="AD206" s="63"/>
      <c r="AE206" s="63"/>
      <c r="AF206" s="63"/>
    </row>
    <row r="207" spans="1:32" ht="15.75" x14ac:dyDescent="0.25">
      <c r="A207" s="63" t="s">
        <v>428</v>
      </c>
      <c r="B207" s="63"/>
      <c r="C207" s="63"/>
      <c r="D207" s="63"/>
      <c r="E207" s="63"/>
      <c r="F207" s="63">
        <f>Sidewalk!H54</f>
        <v>0</v>
      </c>
      <c r="G207" s="63"/>
      <c r="H207" s="63"/>
      <c r="I207" s="63"/>
      <c r="J207" s="63"/>
      <c r="K207" s="63"/>
      <c r="L207" s="63"/>
      <c r="M207" s="63"/>
      <c r="N207" s="63"/>
      <c r="O207" s="63"/>
      <c r="P207" s="63"/>
      <c r="Q207" s="63"/>
      <c r="R207" s="63"/>
      <c r="S207" s="63"/>
      <c r="T207" s="63"/>
      <c r="U207" s="63"/>
      <c r="V207" s="63"/>
      <c r="W207" s="63"/>
      <c r="X207" s="63"/>
      <c r="Y207" s="63"/>
      <c r="Z207" s="63"/>
      <c r="AA207" s="63"/>
      <c r="AB207" s="63"/>
      <c r="AC207" s="63"/>
      <c r="AD207" s="63"/>
      <c r="AE207" s="63"/>
      <c r="AF207" s="63"/>
    </row>
    <row r="208" spans="1:32" ht="15.75" x14ac:dyDescent="0.25">
      <c r="A208" s="66" t="s">
        <v>479</v>
      </c>
      <c r="B208" s="63"/>
      <c r="C208" s="63"/>
      <c r="D208" s="63"/>
      <c r="E208" s="63"/>
      <c r="F208" s="63"/>
      <c r="G208" s="63"/>
      <c r="H208" s="63"/>
      <c r="I208" s="63"/>
      <c r="J208" s="63"/>
      <c r="K208" s="63"/>
      <c r="L208" s="63"/>
      <c r="M208" s="63"/>
      <c r="N208" s="63"/>
      <c r="O208" s="63"/>
      <c r="P208" s="63"/>
      <c r="Q208" s="63"/>
      <c r="R208" s="63"/>
      <c r="S208" s="63"/>
      <c r="T208" s="63"/>
      <c r="U208" s="63"/>
      <c r="V208" s="63"/>
      <c r="W208" s="63"/>
      <c r="X208" s="63"/>
      <c r="Y208" s="63"/>
      <c r="Z208" s="63"/>
      <c r="AA208" s="63"/>
      <c r="AB208" s="63"/>
      <c r="AC208" s="63"/>
      <c r="AD208" s="63"/>
      <c r="AE208" s="63"/>
      <c r="AF208" s="63"/>
    </row>
    <row r="209" spans="1:32" ht="15.75" x14ac:dyDescent="0.25">
      <c r="A209" s="63" t="s">
        <v>429</v>
      </c>
      <c r="B209" s="63"/>
      <c r="C209" s="63"/>
      <c r="D209" s="63"/>
      <c r="E209" s="63"/>
      <c r="F209" s="63">
        <f>StCross!H3</f>
        <v>0</v>
      </c>
      <c r="G209" s="63" t="s">
        <v>489</v>
      </c>
      <c r="H209" s="63"/>
      <c r="I209" s="63"/>
      <c r="J209" s="63"/>
      <c r="K209" s="63"/>
      <c r="L209" s="63"/>
      <c r="M209" s="63"/>
      <c r="N209" s="70" t="str">
        <f>IF(F209&gt;3.99,A209,"")</f>
        <v/>
      </c>
      <c r="O209" s="70" t="str">
        <f>IF(F210&gt;3.99,A210,"")</f>
        <v/>
      </c>
      <c r="P209" s="70" t="str">
        <f>IF(F211&gt;3.99,A211,"")</f>
        <v/>
      </c>
      <c r="Q209" s="70" t="str">
        <f>IF(F212&gt;3.99,A212,"")</f>
        <v/>
      </c>
      <c r="R209" s="70" t="str">
        <f>IF(F213&gt;3.99,A213,"")</f>
        <v/>
      </c>
      <c r="S209" s="70" t="str">
        <f>IF(F214&gt;3.99,A214,"")</f>
        <v/>
      </c>
      <c r="T209" s="70" t="str">
        <f>IF(F215&gt;3.99,A215,"")</f>
        <v/>
      </c>
      <c r="U209" s="70" t="str">
        <f>IF(F216&gt;3.99,A216,"")</f>
        <v/>
      </c>
      <c r="V209" s="70" t="str">
        <f>IF(F217&gt;3.99,A217,"")</f>
        <v/>
      </c>
      <c r="W209" s="70" t="str">
        <f>IF(F218&gt;3.99,A218,"")</f>
        <v/>
      </c>
      <c r="X209" s="70" t="str">
        <f>IF(F219&gt;3.99,A219,"")</f>
        <v/>
      </c>
      <c r="Y209" s="70" t="str">
        <f>IF(F220&gt;3.99,A220,"")</f>
        <v/>
      </c>
      <c r="Z209" s="70" t="str">
        <f>IF(F221&gt;3.99,A221,"")</f>
        <v/>
      </c>
      <c r="AA209" s="70" t="str">
        <f>IF(F222&gt;3.99,A222,"")</f>
        <v/>
      </c>
      <c r="AB209" s="70" t="str">
        <f>IF(F223&gt;3.99,A223,"")</f>
        <v/>
      </c>
      <c r="AC209" s="70" t="str">
        <f>IF(F224&gt;3.99,A224,"")</f>
        <v/>
      </c>
      <c r="AD209" s="70"/>
      <c r="AE209" s="63"/>
      <c r="AF209" s="63"/>
    </row>
    <row r="210" spans="1:32" ht="15.75" x14ac:dyDescent="0.25">
      <c r="A210" s="63" t="s">
        <v>1027</v>
      </c>
      <c r="B210" s="63"/>
      <c r="C210" s="63"/>
      <c r="D210" s="63"/>
      <c r="E210" s="63"/>
      <c r="F210" s="63">
        <f>StCross!H9</f>
        <v>0</v>
      </c>
      <c r="G210" s="63" t="s">
        <v>486</v>
      </c>
      <c r="H210" s="63"/>
      <c r="I210" s="63"/>
      <c r="J210" s="63"/>
      <c r="K210" s="63"/>
      <c r="L210" s="63"/>
      <c r="M210" s="63"/>
      <c r="N210" s="70" t="str">
        <f>IF(AND($F209&gt;1.01,$F209&lt;3.99),$A209,"")</f>
        <v/>
      </c>
      <c r="O210" s="70" t="str">
        <f>IF(AND($F210&gt;1.01,$F210&lt;3.99),$A210,"")</f>
        <v/>
      </c>
      <c r="P210" s="70" t="str">
        <f>IF(AND($F211&gt;1.01,$F211&lt;3.99),$A211,"")</f>
        <v/>
      </c>
      <c r="Q210" s="70" t="str">
        <f>IF(AND($F212&gt;1.01,$F212&lt;3.99),$A212,"")</f>
        <v/>
      </c>
      <c r="R210" s="70" t="str">
        <f>IF(AND($F213&gt;1.01,$F213&lt;3.99),$A213,"")</f>
        <v/>
      </c>
      <c r="S210" s="70" t="str">
        <f>IF(AND($F214&gt;1.01,$F214&lt;3.99),$A214,"")</f>
        <v/>
      </c>
      <c r="T210" s="70" t="str">
        <f>IF(AND($F215&gt;1.01,$F215&lt;3.99),$A215,"")</f>
        <v/>
      </c>
      <c r="U210" s="70" t="str">
        <f>IF(AND($F216&gt;1.01,$F216&lt;3.99),$A216,"")</f>
        <v/>
      </c>
      <c r="V210" s="70" t="str">
        <f>IF(AND($F217&gt;1.01,$F217&lt;3.99),$A217,"")</f>
        <v/>
      </c>
      <c r="W210" s="70" t="str">
        <f>IF(AND($F218&gt;1.01,$F218&lt;3.99),$A218,"")</f>
        <v/>
      </c>
      <c r="X210" s="70" t="str">
        <f>IF(AND($F219&gt;1.01,$F219&lt;3.99),$A219,"")</f>
        <v/>
      </c>
      <c r="Y210" s="70" t="str">
        <f>IF(AND($F220&gt;1.01,$F220&lt;3.99),$A220,"")</f>
        <v/>
      </c>
      <c r="Z210" s="70" t="str">
        <f>IF(AND($F221&gt;1.01,$F221&lt;3.99),$A221,"")</f>
        <v/>
      </c>
      <c r="AA210" s="70" t="str">
        <f>IF(AND($F222&gt;1.01,$F222&lt;3.99),$A222,"")</f>
        <v/>
      </c>
      <c r="AB210" s="70" t="str">
        <f>IF(AND($F223&gt;1.01,$F223&lt;3.99),$A223,"")</f>
        <v/>
      </c>
      <c r="AC210" s="70" t="str">
        <f>IF(AND($F224&gt;1.01,$F224&lt;3.99),$A224,"")</f>
        <v/>
      </c>
      <c r="AD210" s="70"/>
      <c r="AE210" s="63"/>
      <c r="AF210" s="63"/>
    </row>
    <row r="211" spans="1:32" ht="15.75" x14ac:dyDescent="0.25">
      <c r="A211" s="63" t="s">
        <v>1028</v>
      </c>
      <c r="B211" s="63"/>
      <c r="C211" s="63"/>
      <c r="D211" s="63"/>
      <c r="E211" s="63"/>
      <c r="F211" s="63">
        <f>StCross!H27</f>
        <v>0</v>
      </c>
      <c r="G211" s="63" t="s">
        <v>487</v>
      </c>
      <c r="H211" s="63"/>
      <c r="I211" s="63"/>
      <c r="J211" s="63"/>
      <c r="K211" s="63"/>
      <c r="L211" s="63"/>
      <c r="M211" s="63"/>
      <c r="N211" s="70" t="str">
        <f>IF(AND($F209&gt;0.99,$F209&lt;1.000001),$A209,"")</f>
        <v/>
      </c>
      <c r="O211" s="70" t="str">
        <f>IF(AND($F210&gt;0.99,$F210&lt;1.000001),$A210,"")</f>
        <v/>
      </c>
      <c r="P211" s="70" t="str">
        <f>IF(AND($F211&gt;0.99,$F211&lt;1.000001),$A211,"")</f>
        <v/>
      </c>
      <c r="Q211" s="70" t="str">
        <f>IF(AND($F212&gt;0.99,$F212&lt;1.000001),$A212,"")</f>
        <v/>
      </c>
      <c r="R211" s="70" t="str">
        <f>IF(AND($F213&gt;0.99,$F213&lt;1.000001),$A213,"")</f>
        <v/>
      </c>
      <c r="S211" s="70" t="str">
        <f>IF(AND($F214&gt;0.99,$F214&lt;1.000001),$A214,"")</f>
        <v/>
      </c>
      <c r="T211" s="70" t="str">
        <f>IF(AND($F215&gt;0.99,$F215&lt;1.000001),$A215,"")</f>
        <v/>
      </c>
      <c r="U211" s="70" t="str">
        <f>IF(AND($F216&gt;0.99,$F216&lt;1.000001),$A216,"")</f>
        <v/>
      </c>
      <c r="V211" s="70" t="str">
        <f>IF(AND($F217&gt;0.99,$F217&lt;1.000001),$A217,"")</f>
        <v/>
      </c>
      <c r="W211" s="70" t="str">
        <f>IF(AND($F218&gt;0.99,$F218&lt;1.000001),$A218,"")</f>
        <v/>
      </c>
      <c r="X211" s="70" t="str">
        <f>IF(AND($F219&gt;0.99,$F219&lt;1.000001),$A219,"")</f>
        <v/>
      </c>
      <c r="Y211" s="70" t="str">
        <f>IF(AND($F220&gt;0.99,$F220&lt;1.000001),$A220,"")</f>
        <v/>
      </c>
      <c r="Z211" s="70" t="str">
        <f>IF(AND($F221&gt;0.99,$F221&lt;1.000001),$A221,"")</f>
        <v/>
      </c>
      <c r="AA211" s="70" t="str">
        <f>IF(AND($F222&gt;0.99,$F222&lt;1.000001),$A222,"")</f>
        <v/>
      </c>
      <c r="AB211" s="70" t="str">
        <f>IF(AND($F223&gt;0.99,$F223&lt;1.000001),$A223,"")</f>
        <v/>
      </c>
      <c r="AC211" s="70" t="str">
        <f>IF(AND($F224&gt;0.99,$F224&lt;1.000001),$A224,"")</f>
        <v/>
      </c>
      <c r="AD211" s="70"/>
      <c r="AE211" s="63"/>
      <c r="AF211" s="63"/>
    </row>
    <row r="212" spans="1:32" ht="15.75" x14ac:dyDescent="0.25">
      <c r="A212" s="63" t="s">
        <v>430</v>
      </c>
      <c r="B212" s="63"/>
      <c r="C212" s="63"/>
      <c r="D212" s="63"/>
      <c r="E212" s="63"/>
      <c r="F212" s="63">
        <f>StCross!H33</f>
        <v>0</v>
      </c>
      <c r="G212" s="63" t="s">
        <v>488</v>
      </c>
      <c r="H212" s="63"/>
      <c r="I212" s="63"/>
      <c r="J212" s="63"/>
      <c r="K212" s="63"/>
      <c r="L212" s="63"/>
      <c r="M212" s="63"/>
      <c r="N212" s="70" t="str">
        <f>IF($F209=0,$A209,"")</f>
        <v>Anticipating Street Crossings</v>
      </c>
      <c r="O212" s="70" t="str">
        <f>IF($F210=0,$A210,"")</f>
        <v>Wheelchair Specific Street Crossing Skills</v>
      </c>
      <c r="P212" s="70" t="str">
        <f>IF($F211=0,$A211,"")</f>
        <v>Maintaining Line Of Travel &amp; Body Alignment</v>
      </c>
      <c r="Q212" s="70" t="str">
        <f>IF($F212=0,$A212,"")</f>
        <v>Re-establishing Body Alignment</v>
      </c>
      <c r="R212" s="70" t="str">
        <f>IF($F213=0,$A213,"")</f>
        <v>Analyzing Intersections</v>
      </c>
      <c r="S212" s="71" t="str">
        <f>IF($F214=0,$A214,"")</f>
        <v>Plus Intersections</v>
      </c>
      <c r="T212" s="70" t="str">
        <f>IF($F215=0,$A215,"")</f>
        <v>T Intersections</v>
      </c>
      <c r="U212" s="70" t="str">
        <f>IF($F216=0,$A216,"")</f>
        <v>Y Intersections</v>
      </c>
      <c r="V212" s="70" t="str">
        <f>IF($F217=0,$A217,"")</f>
        <v>Roundabouts</v>
      </c>
      <c r="W212" s="70" t="str">
        <f>IF($F218=0,$A218,"")</f>
        <v>Significantly Offset Intersections</v>
      </c>
      <c r="X212" s="70" t="str">
        <f>IF($F219=0,$A219,"")</f>
        <v>Atypical Intersections</v>
      </c>
      <c r="Y212" s="70" t="str">
        <f>IF($F220=0,$A220,"")</f>
        <v>Newly Developed Intersections</v>
      </c>
      <c r="Z212" s="70" t="str">
        <f>IF($F221=0,$A221,"")</f>
        <v>Channelized Right Turn Lanes</v>
      </c>
      <c r="AA212" s="70" t="str">
        <f>IF($F222=0,$A222,"")</f>
        <v>Veering</v>
      </c>
      <c r="AB212" s="70" t="str">
        <f>IF($F223=0,$A223,"")</f>
        <v>Understanding Drivers’ Perspectives</v>
      </c>
      <c r="AC212" s="70" t="str">
        <f>IF($F224=0,$A224,"")</f>
        <v>Pedestrian Signals</v>
      </c>
      <c r="AD212" s="70"/>
      <c r="AE212" s="63"/>
      <c r="AF212" s="63"/>
    </row>
    <row r="213" spans="1:32" ht="15.75" x14ac:dyDescent="0.25">
      <c r="A213" s="63" t="s">
        <v>431</v>
      </c>
      <c r="B213" s="63"/>
      <c r="C213" s="63"/>
      <c r="D213" s="63"/>
      <c r="E213" s="63"/>
      <c r="F213" s="63">
        <f>StCross!H38</f>
        <v>0</v>
      </c>
      <c r="G213" s="63"/>
      <c r="H213" s="63"/>
      <c r="I213" s="63"/>
      <c r="J213" s="63"/>
      <c r="K213" s="63"/>
      <c r="L213" s="63"/>
      <c r="M213" s="63"/>
      <c r="N213" s="63"/>
      <c r="O213" s="63"/>
      <c r="P213" s="63"/>
      <c r="Q213" s="63"/>
      <c r="R213" s="63"/>
      <c r="S213" s="63"/>
      <c r="T213" s="63"/>
      <c r="U213" s="63"/>
      <c r="V213" s="63"/>
      <c r="W213" s="63"/>
      <c r="X213" s="63"/>
      <c r="Y213" s="63"/>
      <c r="Z213" s="63"/>
      <c r="AA213" s="63"/>
      <c r="AB213" s="63"/>
      <c r="AC213" s="63"/>
      <c r="AD213" s="63"/>
      <c r="AE213" s="63"/>
      <c r="AF213" s="63"/>
    </row>
    <row r="214" spans="1:32" ht="15.75" x14ac:dyDescent="0.25">
      <c r="A214" s="63" t="s">
        <v>432</v>
      </c>
      <c r="B214" s="63"/>
      <c r="C214" s="63"/>
      <c r="D214" s="63"/>
      <c r="E214" s="63"/>
      <c r="F214" s="63">
        <f>StCross!H45</f>
        <v>0</v>
      </c>
      <c r="G214" s="63"/>
      <c r="H214" s="63"/>
      <c r="I214" s="63"/>
      <c r="J214" s="63"/>
      <c r="K214" s="63"/>
      <c r="L214" s="63"/>
      <c r="M214" s="63"/>
      <c r="N214" s="63"/>
      <c r="O214" s="63"/>
      <c r="P214" s="63"/>
      <c r="Q214" s="63"/>
      <c r="R214" s="63"/>
      <c r="S214" s="63"/>
      <c r="T214" s="63"/>
      <c r="U214" s="63"/>
      <c r="V214" s="63"/>
      <c r="W214" s="63"/>
      <c r="X214" s="63"/>
      <c r="Y214" s="63"/>
      <c r="Z214" s="63"/>
      <c r="AA214" s="63"/>
      <c r="AB214" s="63"/>
      <c r="AC214" s="63"/>
      <c r="AD214" s="63"/>
      <c r="AE214" s="63"/>
      <c r="AF214" s="63"/>
    </row>
    <row r="215" spans="1:32" ht="15.75" x14ac:dyDescent="0.25">
      <c r="A215" s="63" t="s">
        <v>433</v>
      </c>
      <c r="B215" s="63"/>
      <c r="C215" s="63"/>
      <c r="D215" s="63"/>
      <c r="E215" s="63"/>
      <c r="F215" s="63">
        <f>StCross!H58</f>
        <v>0</v>
      </c>
      <c r="G215" s="63"/>
      <c r="H215" s="63"/>
      <c r="I215" s="63"/>
      <c r="J215" s="63"/>
      <c r="K215" s="63"/>
      <c r="L215" s="63"/>
      <c r="M215" s="63"/>
      <c r="N215" s="63"/>
      <c r="O215" s="63"/>
      <c r="P215" s="63"/>
      <c r="Q215" s="63"/>
      <c r="R215" s="63"/>
      <c r="S215" s="63"/>
      <c r="T215" s="63"/>
      <c r="U215" s="63"/>
      <c r="V215" s="63"/>
      <c r="W215" s="63"/>
      <c r="X215" s="63"/>
      <c r="Y215" s="63"/>
      <c r="Z215" s="63"/>
      <c r="AA215" s="63"/>
      <c r="AB215" s="63"/>
      <c r="AC215" s="63"/>
      <c r="AD215" s="63"/>
      <c r="AE215" s="63"/>
      <c r="AF215" s="63"/>
    </row>
    <row r="216" spans="1:32" ht="15.75" x14ac:dyDescent="0.25">
      <c r="A216" s="63" t="s">
        <v>434</v>
      </c>
      <c r="B216" s="63"/>
      <c r="C216" s="63"/>
      <c r="D216" s="63"/>
      <c r="E216" s="63"/>
      <c r="F216" s="63">
        <f>StCross!H71</f>
        <v>0</v>
      </c>
      <c r="G216" s="63"/>
      <c r="H216" s="63"/>
      <c r="I216" s="63"/>
      <c r="J216" s="63"/>
      <c r="K216" s="63"/>
      <c r="L216" s="63"/>
      <c r="M216" s="63"/>
      <c r="N216" s="63"/>
      <c r="O216" s="63"/>
      <c r="P216" s="63"/>
      <c r="Q216" s="63"/>
      <c r="R216" s="63"/>
      <c r="S216" s="63"/>
      <c r="T216" s="63"/>
      <c r="U216" s="63"/>
      <c r="V216" s="63"/>
      <c r="W216" s="63"/>
      <c r="X216" s="63"/>
      <c r="Y216" s="63"/>
      <c r="Z216" s="63"/>
      <c r="AA216" s="63"/>
      <c r="AB216" s="63"/>
      <c r="AC216" s="63"/>
      <c r="AD216" s="63"/>
      <c r="AE216" s="63"/>
      <c r="AF216" s="63"/>
    </row>
    <row r="217" spans="1:32" ht="15.75" x14ac:dyDescent="0.25">
      <c r="A217" s="63" t="s">
        <v>435</v>
      </c>
      <c r="B217" s="63"/>
      <c r="C217" s="63"/>
      <c r="D217" s="63"/>
      <c r="E217" s="63"/>
      <c r="F217" s="63">
        <f>StCross!H84</f>
        <v>0</v>
      </c>
      <c r="G217" s="63"/>
      <c r="H217" s="63"/>
      <c r="I217" s="63"/>
      <c r="J217" s="63"/>
      <c r="K217" s="63"/>
      <c r="L217" s="63"/>
      <c r="M217" s="63"/>
      <c r="N217" s="63"/>
      <c r="O217" s="63"/>
      <c r="P217" s="63"/>
      <c r="Q217" s="63"/>
      <c r="R217" s="63"/>
      <c r="S217" s="63"/>
      <c r="T217" s="63"/>
      <c r="U217" s="63"/>
      <c r="V217" s="63"/>
      <c r="W217" s="63"/>
      <c r="X217" s="63"/>
      <c r="Y217" s="63"/>
      <c r="Z217" s="63"/>
      <c r="AA217" s="63"/>
      <c r="AB217" s="63"/>
      <c r="AC217" s="63"/>
      <c r="AD217" s="63"/>
      <c r="AE217" s="63"/>
      <c r="AF217" s="63"/>
    </row>
    <row r="218" spans="1:32" ht="15.75" x14ac:dyDescent="0.25">
      <c r="A218" s="63" t="s">
        <v>436</v>
      </c>
      <c r="B218" s="63"/>
      <c r="C218" s="63"/>
      <c r="D218" s="63"/>
      <c r="E218" s="63"/>
      <c r="F218" s="63">
        <f>StCross!H93</f>
        <v>0</v>
      </c>
      <c r="G218" s="63"/>
      <c r="H218" s="63"/>
      <c r="I218" s="63"/>
      <c r="J218" s="63"/>
      <c r="K218" s="63"/>
      <c r="L218" s="63"/>
      <c r="M218" s="63"/>
      <c r="N218" s="63"/>
      <c r="O218" s="63"/>
      <c r="P218" s="63"/>
      <c r="Q218" s="63"/>
      <c r="R218" s="63"/>
      <c r="S218" s="63"/>
      <c r="T218" s="63"/>
      <c r="U218" s="63"/>
      <c r="V218" s="63"/>
      <c r="W218" s="63"/>
      <c r="X218" s="63"/>
      <c r="Y218" s="63"/>
      <c r="Z218" s="63"/>
      <c r="AA218" s="63"/>
      <c r="AB218" s="63"/>
      <c r="AC218" s="63"/>
      <c r="AD218" s="63"/>
      <c r="AE218" s="63"/>
      <c r="AF218" s="63"/>
    </row>
    <row r="219" spans="1:32" ht="15.75" x14ac:dyDescent="0.25">
      <c r="A219" s="63" t="s">
        <v>437</v>
      </c>
      <c r="B219" s="63"/>
      <c r="C219" s="63"/>
      <c r="D219" s="63"/>
      <c r="E219" s="63"/>
      <c r="F219" s="63">
        <f>StCross!H108</f>
        <v>0</v>
      </c>
      <c r="G219" s="63"/>
      <c r="H219" s="63"/>
      <c r="I219" s="63"/>
      <c r="J219" s="63"/>
      <c r="K219" s="63"/>
      <c r="L219" s="63"/>
      <c r="M219" s="63"/>
      <c r="N219" s="63"/>
      <c r="O219" s="63"/>
      <c r="P219" s="63"/>
      <c r="Q219" s="63"/>
      <c r="R219" s="63"/>
      <c r="S219" s="63"/>
      <c r="T219" s="63"/>
      <c r="U219" s="63"/>
      <c r="V219" s="63"/>
      <c r="W219" s="63"/>
      <c r="X219" s="63"/>
      <c r="Y219" s="63"/>
      <c r="Z219" s="63"/>
      <c r="AA219" s="63"/>
      <c r="AB219" s="63"/>
      <c r="AC219" s="63"/>
      <c r="AD219" s="63"/>
      <c r="AE219" s="63"/>
      <c r="AF219" s="63"/>
    </row>
    <row r="220" spans="1:32" ht="15.75" x14ac:dyDescent="0.25">
      <c r="A220" s="63" t="s">
        <v>438</v>
      </c>
      <c r="B220" s="63"/>
      <c r="C220" s="63"/>
      <c r="D220" s="63"/>
      <c r="E220" s="63"/>
      <c r="F220" s="63">
        <f>StCross!H116</f>
        <v>0</v>
      </c>
      <c r="G220" s="63"/>
      <c r="H220" s="63"/>
      <c r="I220" s="63"/>
      <c r="J220" s="63"/>
      <c r="K220" s="63"/>
      <c r="L220" s="63"/>
      <c r="M220" s="63"/>
      <c r="N220" s="63"/>
      <c r="O220" s="63"/>
      <c r="P220" s="63"/>
      <c r="Q220" s="63"/>
      <c r="R220" s="63"/>
      <c r="S220" s="63"/>
      <c r="T220" s="63"/>
      <c r="U220" s="63"/>
      <c r="V220" s="63"/>
      <c r="W220" s="63"/>
      <c r="X220" s="63"/>
      <c r="Y220" s="63"/>
      <c r="Z220" s="63"/>
      <c r="AA220" s="63"/>
      <c r="AB220" s="63"/>
      <c r="AC220" s="63"/>
      <c r="AD220" s="63"/>
      <c r="AE220" s="63"/>
      <c r="AF220" s="63"/>
    </row>
    <row r="221" spans="1:32" ht="15.75" x14ac:dyDescent="0.25">
      <c r="A221" s="63" t="s">
        <v>439</v>
      </c>
      <c r="B221" s="63"/>
      <c r="C221" s="63"/>
      <c r="D221" s="63"/>
      <c r="E221" s="63"/>
      <c r="F221" s="63">
        <f>StCross!H122</f>
        <v>0</v>
      </c>
      <c r="G221" s="63"/>
      <c r="H221" s="63"/>
      <c r="I221" s="63"/>
      <c r="J221" s="63"/>
      <c r="K221" s="63"/>
      <c r="L221" s="63"/>
      <c r="M221" s="63"/>
      <c r="N221" s="63"/>
      <c r="O221" s="63"/>
      <c r="P221" s="63"/>
      <c r="Q221" s="63"/>
      <c r="R221" s="63"/>
      <c r="S221" s="63"/>
      <c r="T221" s="63"/>
      <c r="U221" s="63"/>
      <c r="V221" s="63"/>
      <c r="W221" s="63"/>
      <c r="X221" s="63"/>
      <c r="Y221" s="63"/>
      <c r="Z221" s="63"/>
      <c r="AA221" s="63"/>
      <c r="AB221" s="63"/>
      <c r="AC221" s="63"/>
      <c r="AD221" s="63"/>
      <c r="AE221" s="63"/>
      <c r="AF221" s="63"/>
    </row>
    <row r="222" spans="1:32" ht="15.75" x14ac:dyDescent="0.25">
      <c r="A222" s="63" t="s">
        <v>440</v>
      </c>
      <c r="B222" s="63"/>
      <c r="C222" s="63"/>
      <c r="D222" s="63"/>
      <c r="E222" s="63"/>
      <c r="F222" s="63">
        <f>StCross!H128</f>
        <v>0</v>
      </c>
      <c r="G222" s="63"/>
      <c r="H222" s="63"/>
      <c r="I222" s="63"/>
      <c r="J222" s="63"/>
      <c r="K222" s="63"/>
      <c r="L222" s="63"/>
      <c r="M222" s="63"/>
      <c r="N222" s="63"/>
      <c r="O222" s="63"/>
      <c r="P222" s="63"/>
      <c r="Q222" s="63"/>
      <c r="R222" s="63"/>
      <c r="S222" s="63"/>
      <c r="T222" s="63"/>
      <c r="U222" s="63"/>
      <c r="V222" s="63"/>
      <c r="W222" s="63"/>
      <c r="X222" s="63"/>
      <c r="Y222" s="63"/>
      <c r="Z222" s="63"/>
      <c r="AA222" s="63"/>
      <c r="AB222" s="63"/>
      <c r="AC222" s="63"/>
      <c r="AD222" s="63"/>
      <c r="AE222" s="63"/>
      <c r="AF222" s="63"/>
    </row>
    <row r="223" spans="1:32" ht="15.75" x14ac:dyDescent="0.25">
      <c r="A223" s="63" t="s">
        <v>441</v>
      </c>
      <c r="B223" s="63"/>
      <c r="C223" s="63"/>
      <c r="D223" s="63"/>
      <c r="E223" s="63"/>
      <c r="F223" s="63">
        <f>StCross!H145</f>
        <v>0</v>
      </c>
      <c r="G223" s="63"/>
      <c r="H223" s="63"/>
      <c r="I223" s="63"/>
      <c r="J223" s="63"/>
      <c r="K223" s="63"/>
      <c r="L223" s="63"/>
      <c r="M223" s="63"/>
      <c r="N223" s="63"/>
      <c r="O223" s="63"/>
      <c r="P223" s="63"/>
      <c r="Q223" s="63"/>
      <c r="R223" s="63"/>
      <c r="S223" s="63"/>
      <c r="T223" s="63"/>
      <c r="U223" s="63"/>
      <c r="V223" s="63"/>
      <c r="W223" s="63"/>
      <c r="X223" s="63"/>
      <c r="Y223" s="63"/>
      <c r="Z223" s="63"/>
      <c r="AA223" s="63"/>
      <c r="AB223" s="63"/>
      <c r="AC223" s="63"/>
      <c r="AD223" s="63"/>
      <c r="AE223" s="63"/>
      <c r="AF223" s="63"/>
    </row>
    <row r="224" spans="1:32" ht="15.75" x14ac:dyDescent="0.25">
      <c r="A224" s="63" t="s">
        <v>442</v>
      </c>
      <c r="B224" s="63"/>
      <c r="C224" s="63"/>
      <c r="D224" s="63"/>
      <c r="E224" s="63"/>
      <c r="F224" s="63">
        <f>StCross!H154</f>
        <v>0</v>
      </c>
      <c r="G224" s="63"/>
      <c r="H224" s="63"/>
      <c r="I224" s="63"/>
      <c r="J224" s="63"/>
      <c r="K224" s="63"/>
      <c r="L224" s="63"/>
      <c r="M224" s="63"/>
      <c r="N224" s="63"/>
      <c r="O224" s="63"/>
      <c r="P224" s="63"/>
      <c r="Q224" s="63"/>
      <c r="R224" s="63"/>
      <c r="S224" s="63"/>
      <c r="T224" s="63"/>
      <c r="U224" s="63"/>
      <c r="V224" s="63"/>
      <c r="W224" s="63"/>
      <c r="X224" s="63"/>
      <c r="Y224" s="63"/>
      <c r="Z224" s="63"/>
      <c r="AA224" s="63"/>
      <c r="AB224" s="63"/>
      <c r="AC224" s="63"/>
      <c r="AD224" s="63"/>
      <c r="AE224" s="63"/>
      <c r="AF224" s="63"/>
    </row>
    <row r="225" spans="1:32" ht="15.75" x14ac:dyDescent="0.25">
      <c r="A225" s="114"/>
      <c r="B225" s="63"/>
      <c r="C225" s="63"/>
      <c r="D225" s="63"/>
      <c r="E225" s="63"/>
      <c r="F225" s="63"/>
      <c r="G225" s="63"/>
      <c r="H225" s="63"/>
      <c r="I225" s="63"/>
      <c r="J225" s="63"/>
      <c r="K225" s="63"/>
      <c r="L225" s="63"/>
      <c r="M225" s="63"/>
      <c r="N225" s="63"/>
      <c r="O225" s="63"/>
      <c r="P225" s="63"/>
      <c r="Q225" s="63"/>
      <c r="R225" s="63"/>
      <c r="S225" s="63"/>
      <c r="T225" s="63"/>
      <c r="U225" s="63"/>
      <c r="V225" s="63"/>
      <c r="W225" s="63"/>
      <c r="X225" s="63"/>
      <c r="Y225" s="63"/>
      <c r="Z225" s="63"/>
      <c r="AA225" s="63"/>
      <c r="AB225" s="63"/>
      <c r="AC225" s="63"/>
      <c r="AD225" s="63"/>
      <c r="AE225" s="63"/>
      <c r="AF225" s="63"/>
    </row>
    <row r="226" spans="1:32" ht="15.75" x14ac:dyDescent="0.25">
      <c r="A226" s="66" t="s">
        <v>480</v>
      </c>
      <c r="B226" s="63"/>
      <c r="C226" s="63"/>
      <c r="D226" s="63"/>
      <c r="E226" s="63"/>
      <c r="F226" s="63"/>
      <c r="G226" s="63"/>
      <c r="H226" s="63"/>
      <c r="I226" s="63"/>
      <c r="J226" s="63"/>
      <c r="K226" s="63"/>
      <c r="L226" s="63"/>
      <c r="M226" s="63"/>
      <c r="N226" s="63"/>
      <c r="O226" s="63"/>
      <c r="P226" s="63"/>
      <c r="Q226" s="63"/>
      <c r="R226" s="63"/>
      <c r="S226" s="63"/>
      <c r="T226" s="63"/>
      <c r="U226" s="63"/>
      <c r="V226" s="63"/>
      <c r="W226" s="63"/>
      <c r="X226" s="63"/>
      <c r="Y226" s="63"/>
      <c r="Z226" s="63"/>
      <c r="AA226" s="63"/>
      <c r="AB226" s="63"/>
      <c r="AC226" s="63"/>
      <c r="AD226" s="63"/>
      <c r="AE226" s="63"/>
      <c r="AF226" s="63"/>
    </row>
    <row r="227" spans="1:32" ht="15.75" x14ac:dyDescent="0.25">
      <c r="A227" s="63" t="s">
        <v>443</v>
      </c>
      <c r="B227" s="63"/>
      <c r="C227" s="63"/>
      <c r="D227" s="63"/>
      <c r="E227" s="63"/>
      <c r="F227" s="63">
        <f>Orient!H3</f>
        <v>0</v>
      </c>
      <c r="G227" s="63" t="s">
        <v>489</v>
      </c>
      <c r="H227" s="63"/>
      <c r="I227" s="63"/>
      <c r="J227" s="63"/>
      <c r="K227" s="63"/>
      <c r="L227" s="63"/>
      <c r="M227" s="63"/>
      <c r="N227" s="70" t="str">
        <f>IF(F227&gt;3.99,A227,"")</f>
        <v/>
      </c>
      <c r="O227" s="70" t="str">
        <f>IF(F228&gt;3.99,A228,"")</f>
        <v/>
      </c>
      <c r="P227" s="70" t="str">
        <f>IF(F229&gt;3.99,A229,"")</f>
        <v/>
      </c>
      <c r="Q227" s="70" t="str">
        <f>IF(F230&gt;3.99,A230,"")</f>
        <v/>
      </c>
      <c r="R227" s="70" t="str">
        <f>IF(F231&gt;3.99,A231,"")</f>
        <v/>
      </c>
      <c r="S227" s="70" t="str">
        <f>IF(F232&gt;3.99,A232,"")</f>
        <v/>
      </c>
      <c r="T227" s="70" t="str">
        <f>IF(F233&gt;3.99,A233,"")</f>
        <v/>
      </c>
      <c r="U227" s="70" t="str">
        <f>IF(F234&gt;3.99,A234,"")</f>
        <v/>
      </c>
      <c r="V227" s="70" t="str">
        <f>IF(F235&gt;3.99,A235,"")</f>
        <v/>
      </c>
      <c r="W227" s="70" t="str">
        <f>IF(F236&gt;3.99,A236,"")</f>
        <v/>
      </c>
      <c r="X227" s="70" t="str">
        <f>IF(F237&gt;3.99,A237,"")</f>
        <v/>
      </c>
      <c r="Y227" s="63"/>
      <c r="Z227" s="63"/>
      <c r="AA227" s="63"/>
      <c r="AB227" s="63"/>
      <c r="AC227" s="63"/>
      <c r="AD227" s="63"/>
      <c r="AE227" s="63"/>
      <c r="AF227" s="63"/>
    </row>
    <row r="228" spans="1:32" ht="15.75" x14ac:dyDescent="0.25">
      <c r="A228" s="63" t="s">
        <v>445</v>
      </c>
      <c r="B228" s="63"/>
      <c r="C228" s="63"/>
      <c r="D228" s="63"/>
      <c r="E228" s="63"/>
      <c r="F228" s="63">
        <f>Orient!H19</f>
        <v>0</v>
      </c>
      <c r="G228" s="63" t="s">
        <v>486</v>
      </c>
      <c r="H228" s="63"/>
      <c r="I228" s="63"/>
      <c r="J228" s="63"/>
      <c r="K228" s="63"/>
      <c r="L228" s="63"/>
      <c r="M228" s="63"/>
      <c r="N228" s="70" t="str">
        <f>IF(AND($F227&gt;1.01,$F227&lt;3.99),$A227,"")</f>
        <v/>
      </c>
      <c r="O228" s="70" t="str">
        <f>IF(AND($F228&gt;1.01,$F228&lt;3.99),$A228,"")</f>
        <v/>
      </c>
      <c r="P228" s="70" t="str">
        <f>IF(AND($F229&gt;1.01,$F229&lt;3.99),$A229,"")</f>
        <v/>
      </c>
      <c r="Q228" s="70" t="str">
        <f>IF(AND($F230&gt;1.01,$F230&lt;3.99),$A230,"")</f>
        <v/>
      </c>
      <c r="R228" s="70" t="str">
        <f>IF(AND($F231&gt;1.01,$F231&lt;3.99),$A231,"")</f>
        <v/>
      </c>
      <c r="S228" s="70" t="str">
        <f>IF(AND($F232&gt;1.01,$F232&lt;3.99),$A232,"")</f>
        <v/>
      </c>
      <c r="T228" s="70" t="str">
        <f>IF(AND($F233&gt;1.01,$F233&lt;3.99),$A233,"")</f>
        <v/>
      </c>
      <c r="U228" s="70" t="str">
        <f>IF(AND($F234&gt;1.01,$F234&lt;3.99),$A234,"")</f>
        <v/>
      </c>
      <c r="V228" s="70" t="str">
        <f>IF(AND($F235&gt;1.01,$F235&lt;3.99),$A235,"")</f>
        <v/>
      </c>
      <c r="W228" s="70" t="str">
        <f>IF(AND($F236&gt;1.01,$F236&lt;3.99),$A236,"")</f>
        <v/>
      </c>
      <c r="X228" s="70" t="str">
        <f>IF(AND($F237&gt;1.01,$F237&lt;3.99),$A237,"")</f>
        <v/>
      </c>
      <c r="Y228" s="63"/>
      <c r="Z228" s="63"/>
      <c r="AA228" s="63"/>
      <c r="AB228" s="63"/>
      <c r="AC228" s="63"/>
      <c r="AD228" s="63"/>
      <c r="AE228" s="63"/>
      <c r="AF228" s="63"/>
    </row>
    <row r="229" spans="1:32" ht="15.75" x14ac:dyDescent="0.25">
      <c r="A229" s="63" t="s">
        <v>444</v>
      </c>
      <c r="B229" s="63"/>
      <c r="C229" s="63"/>
      <c r="D229" s="63"/>
      <c r="E229" s="63"/>
      <c r="F229" s="63">
        <f>Orient!H25</f>
        <v>0</v>
      </c>
      <c r="G229" s="63" t="s">
        <v>487</v>
      </c>
      <c r="H229" s="63"/>
      <c r="I229" s="63"/>
      <c r="J229" s="63"/>
      <c r="K229" s="63"/>
      <c r="L229" s="63"/>
      <c r="M229" s="63"/>
      <c r="N229" s="70" t="str">
        <f>IF(AND($F227&gt;0.99,$F227&lt;1.000001),$A227,"")</f>
        <v/>
      </c>
      <c r="O229" s="70" t="str">
        <f>IF(AND($F228&gt;0.99,$F228&lt;1.000001),$A228,"")</f>
        <v/>
      </c>
      <c r="P229" s="70" t="str">
        <f>IF(AND($F229&gt;0.99,$F229&lt;1.000001),$A229,"")</f>
        <v/>
      </c>
      <c r="Q229" s="70" t="str">
        <f>IF(AND($F230&gt;0.99,$F230&lt;1.000001),$A230,"")</f>
        <v/>
      </c>
      <c r="R229" s="70" t="str">
        <f>IF(AND($F231&gt;0.99,$F231&lt;1.000001),$A231,"")</f>
        <v/>
      </c>
      <c r="S229" s="70" t="str">
        <f>IF(AND($F232&gt;0.99,$F232&lt;1.000001),$A232,"")</f>
        <v/>
      </c>
      <c r="T229" s="70" t="str">
        <f>IF(AND($F233&gt;0.99,$F233&lt;1.000001),$A233,"")</f>
        <v/>
      </c>
      <c r="U229" s="70" t="str">
        <f>IF(AND($F234&gt;0.99,$F234&lt;1.000001),$A234,"")</f>
        <v/>
      </c>
      <c r="V229" s="70" t="str">
        <f>IF(AND($F235&gt;0.99,$F235&lt;1.000001),$A235,"")</f>
        <v/>
      </c>
      <c r="W229" s="70" t="str">
        <f>IF(AND($F236&gt;0.99,$F236&lt;1.000001),$A236,"")</f>
        <v/>
      </c>
      <c r="X229" s="70" t="str">
        <f>IF(AND($F237&gt;0.99,$F237&lt;1.000001),$A237,"")</f>
        <v/>
      </c>
      <c r="Y229" s="63"/>
      <c r="Z229" s="63"/>
      <c r="AA229" s="63"/>
      <c r="AB229" s="63"/>
      <c r="AC229" s="63"/>
      <c r="AD229" s="63"/>
      <c r="AE229" s="63"/>
      <c r="AF229" s="63"/>
    </row>
    <row r="230" spans="1:32" ht="15.75" x14ac:dyDescent="0.25">
      <c r="A230" s="63" t="s">
        <v>446</v>
      </c>
      <c r="B230" s="63"/>
      <c r="C230" s="63"/>
      <c r="D230" s="63"/>
      <c r="E230" s="63"/>
      <c r="F230" s="63">
        <f>Orient!H31</f>
        <v>0</v>
      </c>
      <c r="G230" s="63" t="s">
        <v>488</v>
      </c>
      <c r="H230" s="63"/>
      <c r="I230" s="63"/>
      <c r="J230" s="63"/>
      <c r="K230" s="63"/>
      <c r="L230" s="63"/>
      <c r="M230" s="63"/>
      <c r="N230" s="70" t="str">
        <f>IF($F227=0,$A227,"")</f>
        <v>Cardinality</v>
      </c>
      <c r="O230" s="70" t="str">
        <f>IF($F228=0,$A228,"")</f>
        <v>Landmarks</v>
      </c>
      <c r="P230" s="70" t="str">
        <f>IF($F229=0,$A229,"")</f>
        <v>Clues</v>
      </c>
      <c r="Q230" s="70" t="str">
        <f>IF($F230=0,$A230,"")</f>
        <v>Indoor Numbering Systems</v>
      </c>
      <c r="R230" s="70" t="str">
        <f>IF($F231=0,$A231,"")</f>
        <v>Outdoor Numbering Systems</v>
      </c>
      <c r="S230" s="71" t="str">
        <f>IF($F232=0,$A232,"")</f>
        <v>Route Creation</v>
      </c>
      <c r="T230" s="70" t="str">
        <f>IF($F233=0,$A233,"")</f>
        <v>Grid System</v>
      </c>
      <c r="U230" s="70" t="str">
        <f>IF($F234=0,$A234,"")</f>
        <v>Divisors And Block Numbering</v>
      </c>
      <c r="V230" s="70" t="str">
        <f>IF($F235=0,$A235,"")</f>
        <v>Transferability</v>
      </c>
      <c r="W230" s="70" t="str">
        <f>IF($F236=0,$A236,"")</f>
        <v>GPS</v>
      </c>
      <c r="X230" s="70" t="str">
        <f>IF($F237=0,$A237,"")</f>
        <v>Maps</v>
      </c>
      <c r="Y230" s="63"/>
      <c r="Z230" s="63"/>
      <c r="AA230" s="63"/>
      <c r="AB230" s="63"/>
      <c r="AC230" s="63"/>
      <c r="AD230" s="63"/>
      <c r="AE230" s="63"/>
      <c r="AF230" s="63"/>
    </row>
    <row r="231" spans="1:32" ht="15.75" x14ac:dyDescent="0.25">
      <c r="A231" s="63" t="s">
        <v>447</v>
      </c>
      <c r="B231" s="63"/>
      <c r="C231" s="63"/>
      <c r="D231" s="63"/>
      <c r="E231" s="63"/>
      <c r="F231" s="63">
        <f>Orient!H37</f>
        <v>0</v>
      </c>
      <c r="G231" s="63"/>
      <c r="H231" s="63"/>
      <c r="I231" s="63"/>
      <c r="J231" s="63"/>
      <c r="K231" s="63"/>
      <c r="L231" s="63"/>
      <c r="M231" s="63"/>
      <c r="N231" s="63"/>
      <c r="O231" s="63"/>
      <c r="P231" s="63"/>
      <c r="Q231" s="63"/>
      <c r="R231" s="63"/>
      <c r="S231" s="63"/>
      <c r="T231" s="63"/>
      <c r="U231" s="63"/>
      <c r="V231" s="63"/>
      <c r="W231" s="63"/>
      <c r="X231" s="63"/>
      <c r="Y231" s="63"/>
      <c r="Z231" s="63"/>
      <c r="AA231" s="63"/>
      <c r="AB231" s="63"/>
      <c r="AC231" s="63"/>
      <c r="AD231" s="63"/>
      <c r="AE231" s="63"/>
      <c r="AF231" s="63"/>
    </row>
    <row r="232" spans="1:32" ht="15.75" x14ac:dyDescent="0.25">
      <c r="A232" s="63" t="s">
        <v>1029</v>
      </c>
      <c r="B232" s="63"/>
      <c r="C232" s="63"/>
      <c r="D232" s="63"/>
      <c r="E232" s="63"/>
      <c r="F232" s="63">
        <f>Orient!H43</f>
        <v>0</v>
      </c>
      <c r="G232" s="63"/>
      <c r="H232" s="63"/>
      <c r="I232" s="63"/>
      <c r="J232" s="63"/>
      <c r="K232" s="63"/>
      <c r="L232" s="63"/>
      <c r="M232" s="63"/>
      <c r="N232" s="63"/>
      <c r="O232" s="63"/>
      <c r="P232" s="63"/>
      <c r="Q232" s="63"/>
      <c r="R232" s="63"/>
      <c r="S232" s="63"/>
      <c r="T232" s="63"/>
      <c r="U232" s="63"/>
      <c r="V232" s="63"/>
      <c r="W232" s="63"/>
      <c r="X232" s="63"/>
      <c r="Y232" s="63"/>
      <c r="Z232" s="63"/>
      <c r="AA232" s="63"/>
      <c r="AB232" s="63"/>
      <c r="AC232" s="63"/>
      <c r="AD232" s="63"/>
      <c r="AE232" s="63"/>
      <c r="AF232" s="63"/>
    </row>
    <row r="233" spans="1:32" ht="15.75" x14ac:dyDescent="0.25">
      <c r="A233" s="63" t="s">
        <v>448</v>
      </c>
      <c r="B233" s="63"/>
      <c r="C233" s="63"/>
      <c r="D233" s="63"/>
      <c r="E233" s="63"/>
      <c r="F233" s="63">
        <f>Orient!H50</f>
        <v>0</v>
      </c>
      <c r="G233" s="63"/>
      <c r="H233" s="63"/>
      <c r="I233" s="63"/>
      <c r="J233" s="63"/>
      <c r="K233" s="63"/>
      <c r="L233" s="63"/>
      <c r="M233" s="63"/>
      <c r="N233" s="63"/>
      <c r="O233" s="63"/>
      <c r="P233" s="63"/>
      <c r="Q233" s="63"/>
      <c r="R233" s="63"/>
      <c r="S233" s="63"/>
      <c r="T233" s="63"/>
      <c r="U233" s="63"/>
      <c r="V233" s="63"/>
      <c r="W233" s="63"/>
      <c r="X233" s="63"/>
      <c r="Y233" s="63"/>
      <c r="Z233" s="63"/>
      <c r="AA233" s="63"/>
      <c r="AB233" s="63"/>
      <c r="AC233" s="63"/>
      <c r="AD233" s="63"/>
      <c r="AE233" s="63"/>
      <c r="AF233" s="63"/>
    </row>
    <row r="234" spans="1:32" ht="15.75" x14ac:dyDescent="0.25">
      <c r="A234" s="63" t="s">
        <v>449</v>
      </c>
      <c r="B234" s="63"/>
      <c r="C234" s="63"/>
      <c r="D234" s="63"/>
      <c r="E234" s="63"/>
      <c r="F234" s="63">
        <f>Orient!H61</f>
        <v>0</v>
      </c>
      <c r="G234" s="63"/>
      <c r="H234" s="63"/>
      <c r="I234" s="63"/>
      <c r="J234" s="63"/>
      <c r="K234" s="63"/>
      <c r="L234" s="63"/>
      <c r="M234" s="63"/>
      <c r="N234" s="63"/>
      <c r="O234" s="63"/>
      <c r="P234" s="63"/>
      <c r="Q234" s="63"/>
      <c r="R234" s="63"/>
      <c r="S234" s="63"/>
      <c r="T234" s="63"/>
      <c r="U234" s="63"/>
      <c r="V234" s="63"/>
      <c r="W234" s="63"/>
      <c r="X234" s="63"/>
      <c r="Y234" s="63"/>
      <c r="Z234" s="63"/>
      <c r="AA234" s="63"/>
      <c r="AB234" s="63"/>
      <c r="AC234" s="63"/>
      <c r="AD234" s="63"/>
      <c r="AE234" s="63"/>
      <c r="AF234" s="63"/>
    </row>
    <row r="235" spans="1:32" ht="15.75" x14ac:dyDescent="0.25">
      <c r="A235" s="63" t="s">
        <v>450</v>
      </c>
      <c r="B235" s="63"/>
      <c r="C235" s="63"/>
      <c r="D235" s="63"/>
      <c r="E235" s="63"/>
      <c r="F235" s="63">
        <f>Orient!H69</f>
        <v>0</v>
      </c>
      <c r="G235" s="63"/>
      <c r="H235" s="63"/>
      <c r="I235" s="63"/>
      <c r="J235" s="63"/>
      <c r="K235" s="63"/>
      <c r="L235" s="63"/>
      <c r="M235" s="63"/>
      <c r="N235" s="63"/>
      <c r="O235" s="63"/>
      <c r="P235" s="63"/>
      <c r="Q235" s="63"/>
      <c r="R235" s="63"/>
      <c r="S235" s="63"/>
      <c r="T235" s="63"/>
      <c r="U235" s="63"/>
      <c r="V235" s="63"/>
      <c r="W235" s="63"/>
      <c r="X235" s="63"/>
      <c r="Y235" s="63"/>
      <c r="Z235" s="63"/>
      <c r="AA235" s="63"/>
      <c r="AB235" s="63"/>
      <c r="AC235" s="63"/>
      <c r="AD235" s="63"/>
      <c r="AE235" s="63"/>
      <c r="AF235" s="63"/>
    </row>
    <row r="236" spans="1:32" ht="15.75" x14ac:dyDescent="0.25">
      <c r="A236" s="63" t="s">
        <v>451</v>
      </c>
      <c r="B236" s="63"/>
      <c r="C236" s="63"/>
      <c r="D236" s="63"/>
      <c r="E236" s="63"/>
      <c r="F236" s="63">
        <f>Orient!H73</f>
        <v>0</v>
      </c>
      <c r="G236" s="63"/>
      <c r="H236" s="63"/>
      <c r="I236" s="63"/>
      <c r="J236" s="63"/>
      <c r="K236" s="63"/>
      <c r="L236" s="63"/>
      <c r="M236" s="63"/>
      <c r="N236" s="63"/>
      <c r="O236" s="63"/>
      <c r="P236" s="63"/>
      <c r="Q236" s="63"/>
      <c r="R236" s="63"/>
      <c r="S236" s="63"/>
      <c r="T236" s="63"/>
      <c r="U236" s="63"/>
      <c r="V236" s="63"/>
      <c r="W236" s="63"/>
      <c r="X236" s="63"/>
      <c r="Y236" s="63"/>
      <c r="Z236" s="63"/>
      <c r="AA236" s="63"/>
      <c r="AB236" s="63"/>
      <c r="AC236" s="63"/>
      <c r="AD236" s="63"/>
      <c r="AE236" s="63"/>
      <c r="AF236" s="63"/>
    </row>
    <row r="237" spans="1:32" ht="15.75" x14ac:dyDescent="0.25">
      <c r="A237" s="63" t="s">
        <v>492</v>
      </c>
      <c r="B237" s="63"/>
      <c r="C237" s="63"/>
      <c r="D237" s="63"/>
      <c r="E237" s="63"/>
      <c r="F237" s="63">
        <f>Orient!H87</f>
        <v>0</v>
      </c>
      <c r="G237" s="63"/>
      <c r="H237" s="63"/>
      <c r="I237" s="63"/>
      <c r="J237" s="63"/>
      <c r="K237" s="63"/>
      <c r="L237" s="63"/>
      <c r="M237" s="63"/>
      <c r="N237" s="63"/>
      <c r="O237" s="63"/>
      <c r="P237" s="63"/>
      <c r="Q237" s="63"/>
      <c r="R237" s="63"/>
      <c r="S237" s="63"/>
      <c r="T237" s="63"/>
      <c r="U237" s="63"/>
      <c r="V237" s="63"/>
      <c r="W237" s="63"/>
      <c r="X237" s="63"/>
      <c r="Y237" s="63"/>
      <c r="Z237" s="63"/>
      <c r="AA237" s="63"/>
      <c r="AB237" s="63"/>
      <c r="AC237" s="63"/>
      <c r="AD237" s="63"/>
      <c r="AE237" s="63"/>
      <c r="AF237" s="63"/>
    </row>
    <row r="238" spans="1:32" ht="15.75" x14ac:dyDescent="0.25">
      <c r="A238" s="66" t="s">
        <v>481</v>
      </c>
      <c r="B238" s="63"/>
      <c r="C238" s="63"/>
      <c r="D238" s="63"/>
      <c r="E238" s="63"/>
      <c r="F238" s="63"/>
      <c r="G238" s="63"/>
      <c r="H238" s="63"/>
      <c r="I238" s="63"/>
      <c r="J238" s="63"/>
      <c r="K238" s="63"/>
      <c r="L238" s="63"/>
      <c r="M238" s="63"/>
      <c r="N238" s="63"/>
      <c r="O238" s="63"/>
      <c r="P238" s="63"/>
      <c r="Q238" s="63"/>
      <c r="R238" s="63"/>
      <c r="S238" s="63"/>
      <c r="T238" s="63"/>
      <c r="U238" s="63"/>
      <c r="V238" s="63"/>
      <c r="W238" s="63"/>
      <c r="X238" s="63"/>
      <c r="Y238" s="63"/>
      <c r="Z238" s="63"/>
      <c r="AA238" s="63"/>
      <c r="AB238" s="63"/>
      <c r="AC238" s="63"/>
      <c r="AD238" s="63"/>
      <c r="AE238" s="63"/>
      <c r="AF238" s="63"/>
    </row>
    <row r="239" spans="1:32" ht="15.75" x14ac:dyDescent="0.25">
      <c r="A239" s="63" t="s">
        <v>452</v>
      </c>
      <c r="B239" s="63"/>
      <c r="C239" s="63"/>
      <c r="D239" s="63"/>
      <c r="E239" s="63"/>
      <c r="F239" s="63">
        <f>PubTran!H3</f>
        <v>0</v>
      </c>
      <c r="G239" s="63" t="s">
        <v>489</v>
      </c>
      <c r="H239" s="63"/>
      <c r="I239" s="63"/>
      <c r="J239" s="63"/>
      <c r="K239" s="63"/>
      <c r="L239" s="63"/>
      <c r="M239" s="63"/>
      <c r="N239" s="70" t="str">
        <f>IF(F239&gt;3.99,A239,"")</f>
        <v/>
      </c>
      <c r="O239" s="70" t="str">
        <f>IF(F240&gt;3.99,A240,"")</f>
        <v/>
      </c>
      <c r="P239" s="70" t="str">
        <f>IF(F241&gt;3.99,A241,"")</f>
        <v/>
      </c>
      <c r="Q239" s="70" t="str">
        <f>IF(F242&gt;3.99,A242,"")</f>
        <v/>
      </c>
      <c r="R239" s="70" t="str">
        <f>IF(F243&gt;3.99,A243,"")</f>
        <v/>
      </c>
      <c r="S239" s="70" t="str">
        <f>IF(F244&gt;3.99,A244,"")</f>
        <v/>
      </c>
      <c r="T239" s="70" t="str">
        <f>IF(F245&gt;3.99,A245,"")</f>
        <v/>
      </c>
      <c r="U239" s="70" t="str">
        <f>IF(F246&gt;3.99,A246,"")</f>
        <v/>
      </c>
      <c r="V239" s="63"/>
      <c r="W239" s="63"/>
      <c r="X239" s="63"/>
      <c r="Y239" s="63"/>
      <c r="Z239" s="63"/>
      <c r="AA239" s="63"/>
      <c r="AB239" s="63"/>
      <c r="AC239" s="63"/>
      <c r="AD239" s="63"/>
      <c r="AE239" s="63"/>
      <c r="AF239" s="63"/>
    </row>
    <row r="240" spans="1:32" ht="15.75" x14ac:dyDescent="0.25">
      <c r="A240" s="63" t="s">
        <v>1031</v>
      </c>
      <c r="B240" s="63"/>
      <c r="C240" s="63"/>
      <c r="D240" s="63"/>
      <c r="E240" s="63"/>
      <c r="F240" s="63">
        <f>PubTran!H4</f>
        <v>0</v>
      </c>
      <c r="G240" s="63" t="s">
        <v>486</v>
      </c>
      <c r="H240" s="63"/>
      <c r="I240" s="63"/>
      <c r="J240" s="63"/>
      <c r="K240" s="63"/>
      <c r="L240" s="63"/>
      <c r="M240" s="63"/>
      <c r="N240" s="70" t="str">
        <f>IF(AND($F239&gt;1.01,$F239&lt;3.99),$A239,"")</f>
        <v/>
      </c>
      <c r="O240" s="70" t="str">
        <f>IF(AND($F240&gt;1.01,$F240&lt;3.99),$A240,"")</f>
        <v/>
      </c>
      <c r="P240" s="70" t="str">
        <f>IF(AND($F241&gt;1.01,$F241&lt;3.99),$A241,"")</f>
        <v/>
      </c>
      <c r="Q240" s="70" t="str">
        <f>IF(AND($F242&gt;1.01,$F242&lt;3.99),$A242,"")</f>
        <v/>
      </c>
      <c r="R240" s="70" t="str">
        <f>IF(AND($F243&gt;1.01,$F243&lt;3.99),$A243,"")</f>
        <v/>
      </c>
      <c r="S240" s="70" t="str">
        <f>IF(AND($F244&gt;1.01,$F244&lt;3.99),$A244,"")</f>
        <v/>
      </c>
      <c r="T240" s="70" t="str">
        <f>IF(AND($F245&gt;1.01,$F245&lt;3.99),$A245,"")</f>
        <v/>
      </c>
      <c r="U240" s="70" t="str">
        <f>IF(AND($F246&gt;1.01,$F246&lt;3.99),$A246,"")</f>
        <v/>
      </c>
      <c r="V240" s="63"/>
      <c r="W240" s="63"/>
      <c r="X240" s="63"/>
      <c r="Y240" s="63"/>
      <c r="Z240" s="63"/>
      <c r="AA240" s="63"/>
      <c r="AB240" s="63"/>
      <c r="AC240" s="63"/>
      <c r="AD240" s="63"/>
      <c r="AE240" s="63"/>
      <c r="AF240" s="63"/>
    </row>
    <row r="241" spans="1:32" ht="15.75" x14ac:dyDescent="0.25">
      <c r="A241" s="63" t="s">
        <v>453</v>
      </c>
      <c r="B241" s="63"/>
      <c r="C241" s="63"/>
      <c r="D241" s="63"/>
      <c r="E241" s="63"/>
      <c r="F241" s="63">
        <f>PubTran!H10</f>
        <v>0</v>
      </c>
      <c r="G241" s="63" t="s">
        <v>487</v>
      </c>
      <c r="H241" s="63"/>
      <c r="I241" s="63"/>
      <c r="J241" s="63"/>
      <c r="K241" s="63"/>
      <c r="L241" s="63"/>
      <c r="M241" s="63"/>
      <c r="N241" s="70" t="str">
        <f>IF(AND($F239&gt;0.99,$F239&lt;1.000001),$A239,"")</f>
        <v/>
      </c>
      <c r="O241" s="70" t="str">
        <f>IF(AND($F240&gt;0.99,$F240&lt;1.000001),$A240,"")</f>
        <v/>
      </c>
      <c r="P241" s="70" t="str">
        <f>IF(AND($F241&gt;0.99,$F241&lt;1.000001),$A241,"")</f>
        <v/>
      </c>
      <c r="Q241" s="70" t="str">
        <f>IF(AND($F242&gt;0.99,$F242&lt;1.000001),$A242,"")</f>
        <v/>
      </c>
      <c r="R241" s="70" t="str">
        <f>IF(AND($F243&gt;0.99,$F243&lt;1.000001),$A243,"")</f>
        <v/>
      </c>
      <c r="S241" s="70" t="str">
        <f>IF(AND($F244&gt;0.99,$F244&lt;1.000001),$A244,"")</f>
        <v/>
      </c>
      <c r="T241" s="70" t="str">
        <f>IF(AND($F245&gt;0.99,$F245&lt;1.000001),$A245,"")</f>
        <v/>
      </c>
      <c r="U241" s="70" t="str">
        <f>IF(AND($F246&gt;0.99,$F246&lt;1.000001),$A246,"")</f>
        <v/>
      </c>
      <c r="V241" s="63"/>
      <c r="W241" s="63"/>
      <c r="X241" s="63"/>
      <c r="Y241" s="63"/>
      <c r="Z241" s="63"/>
      <c r="AA241" s="63"/>
      <c r="AB241" s="63"/>
      <c r="AC241" s="63"/>
      <c r="AD241" s="63"/>
      <c r="AE241" s="63"/>
      <c r="AF241" s="63"/>
    </row>
    <row r="242" spans="1:32" ht="15.75" x14ac:dyDescent="0.25">
      <c r="A242" s="63" t="s">
        <v>454</v>
      </c>
      <c r="B242" s="63"/>
      <c r="C242" s="63"/>
      <c r="D242" s="63"/>
      <c r="E242" s="63"/>
      <c r="F242" s="63">
        <f>PubTran!H34</f>
        <v>0</v>
      </c>
      <c r="G242" s="63" t="s">
        <v>488</v>
      </c>
      <c r="H242" s="63"/>
      <c r="I242" s="63"/>
      <c r="J242" s="63"/>
      <c r="K242" s="63"/>
      <c r="L242" s="63"/>
      <c r="M242" s="63"/>
      <c r="N242" s="70" t="str">
        <f>IF($F239=0,$A239,"")</f>
        <v>Identifying Common Public Transportation Options</v>
      </c>
      <c r="O242" s="70" t="str">
        <f>IF($F240=0,$A240,"")</f>
        <v>Lifts (vehicle, stage/porch)</v>
      </c>
      <c r="P242" s="70" t="str">
        <f>IF($F241=0,$A241,"")</f>
        <v>Intra-City Bus Travel</v>
      </c>
      <c r="Q242" s="70" t="str">
        <f>IF($F242=0,$A242,"")</f>
        <v>Inter-City Bus Travel</v>
      </c>
      <c r="R242" s="70" t="str">
        <f>IF($F243=0,$A243,"")</f>
        <v>Taxi/Ride Service</v>
      </c>
      <c r="S242" s="71" t="str">
        <f>IF($F244=0,$A244,"")</f>
        <v>Para Transit</v>
      </c>
      <c r="T242" s="70" t="str">
        <f>IF($F245=0,$A245,"")</f>
        <v>Air Travel</v>
      </c>
      <c r="U242" s="70" t="str">
        <f>IF($F246=0,$A246,"")</f>
        <v>Subway/Light Rail</v>
      </c>
      <c r="V242" s="63"/>
      <c r="W242" s="63"/>
      <c r="X242" s="63"/>
      <c r="Y242" s="63"/>
      <c r="Z242" s="63"/>
      <c r="AA242" s="63"/>
      <c r="AB242" s="63"/>
      <c r="AC242" s="63"/>
      <c r="AD242" s="63"/>
      <c r="AE242" s="63"/>
      <c r="AF242" s="63"/>
    </row>
    <row r="243" spans="1:32" ht="15.75" x14ac:dyDescent="0.25">
      <c r="A243" s="63" t="s">
        <v>455</v>
      </c>
      <c r="B243" s="63"/>
      <c r="C243" s="63"/>
      <c r="D243" s="63"/>
      <c r="E243" s="63"/>
      <c r="F243" s="63">
        <f>PubTran!H60</f>
        <v>0</v>
      </c>
      <c r="G243" s="63"/>
      <c r="H243" s="63"/>
      <c r="I243" s="63"/>
      <c r="J243" s="63"/>
      <c r="K243" s="63"/>
      <c r="L243" s="63"/>
      <c r="M243" s="63"/>
      <c r="N243" s="63"/>
      <c r="O243" s="63"/>
      <c r="P243" s="63"/>
      <c r="Q243" s="63"/>
      <c r="R243" s="63"/>
      <c r="S243" s="63"/>
      <c r="T243" s="63"/>
      <c r="U243" s="63"/>
      <c r="V243" s="63"/>
      <c r="W243" s="63"/>
      <c r="X243" s="63"/>
      <c r="Y243" s="63"/>
      <c r="Z243" s="63"/>
      <c r="AA243" s="63"/>
      <c r="AB243" s="63"/>
      <c r="AC243" s="63"/>
      <c r="AD243" s="63"/>
      <c r="AE243" s="63"/>
      <c r="AF243" s="63"/>
    </row>
    <row r="244" spans="1:32" ht="15.75" x14ac:dyDescent="0.25">
      <c r="A244" s="63" t="s">
        <v>1030</v>
      </c>
      <c r="B244" s="63"/>
      <c r="C244" s="63"/>
      <c r="D244" s="63"/>
      <c r="E244" s="63"/>
      <c r="F244" s="63">
        <f>PubTran!H70</f>
        <v>0</v>
      </c>
      <c r="G244" s="63"/>
      <c r="H244" s="63"/>
      <c r="I244" s="63"/>
      <c r="J244" s="63"/>
      <c r="K244" s="63"/>
      <c r="L244" s="63"/>
      <c r="M244" s="63"/>
      <c r="N244" s="63"/>
      <c r="O244" s="63"/>
      <c r="P244" s="63"/>
      <c r="Q244" s="63"/>
      <c r="R244" s="63"/>
      <c r="S244" s="63"/>
      <c r="T244" s="63"/>
      <c r="U244" s="63"/>
      <c r="V244" s="63"/>
      <c r="W244" s="63"/>
      <c r="X244" s="63"/>
      <c r="Y244" s="63"/>
      <c r="Z244" s="63"/>
      <c r="AA244" s="63"/>
      <c r="AB244" s="63"/>
      <c r="AC244" s="63"/>
      <c r="AD244" s="63"/>
      <c r="AE244" s="63"/>
      <c r="AF244" s="63"/>
    </row>
    <row r="245" spans="1:32" ht="15.75" x14ac:dyDescent="0.25">
      <c r="A245" s="63" t="s">
        <v>456</v>
      </c>
      <c r="B245" s="63"/>
      <c r="C245" s="63"/>
      <c r="D245" s="63"/>
      <c r="E245" s="63"/>
      <c r="F245" s="63">
        <f>PubTran!H74</f>
        <v>0</v>
      </c>
      <c r="G245" s="63"/>
      <c r="H245" s="63"/>
      <c r="I245" s="63"/>
      <c r="J245" s="63"/>
      <c r="K245" s="63"/>
      <c r="L245" s="63"/>
      <c r="M245" s="63"/>
      <c r="N245" s="63"/>
      <c r="O245" s="63"/>
      <c r="P245" s="63"/>
      <c r="Q245" s="63"/>
      <c r="R245" s="63"/>
      <c r="S245" s="63"/>
      <c r="T245" s="63"/>
      <c r="U245" s="63"/>
      <c r="V245" s="63"/>
      <c r="W245" s="63"/>
      <c r="X245" s="63"/>
      <c r="Y245" s="63"/>
      <c r="Z245" s="63"/>
      <c r="AA245" s="63"/>
      <c r="AB245" s="63"/>
      <c r="AC245" s="63"/>
      <c r="AD245" s="63"/>
      <c r="AE245" s="63"/>
      <c r="AF245" s="63"/>
    </row>
    <row r="246" spans="1:32" ht="15.75" x14ac:dyDescent="0.25">
      <c r="A246" s="63" t="s">
        <v>457</v>
      </c>
      <c r="B246" s="63"/>
      <c r="C246" s="63"/>
      <c r="D246" s="63"/>
      <c r="E246" s="63"/>
      <c r="F246" s="63">
        <f>PubTran!H92</f>
        <v>0</v>
      </c>
      <c r="G246" s="63"/>
      <c r="H246" s="63"/>
      <c r="I246" s="63"/>
      <c r="J246" s="63"/>
      <c r="K246" s="63"/>
      <c r="L246" s="63"/>
      <c r="M246" s="63"/>
      <c r="N246" s="63"/>
      <c r="O246" s="63"/>
      <c r="P246" s="63"/>
      <c r="Q246" s="63"/>
      <c r="R246" s="63"/>
      <c r="S246" s="63"/>
      <c r="T246" s="63"/>
      <c r="U246" s="63"/>
      <c r="V246" s="63"/>
      <c r="W246" s="63"/>
      <c r="X246" s="63"/>
      <c r="Y246" s="63"/>
      <c r="Z246" s="63"/>
      <c r="AA246" s="63"/>
      <c r="AB246" s="63"/>
      <c r="AC246" s="63"/>
      <c r="AD246" s="63"/>
      <c r="AE246" s="63"/>
      <c r="AF246" s="63"/>
    </row>
    <row r="247" spans="1:32" ht="15.75" x14ac:dyDescent="0.25">
      <c r="A247" s="66" t="s">
        <v>482</v>
      </c>
      <c r="B247" s="63"/>
      <c r="C247" s="63"/>
      <c r="D247" s="63"/>
      <c r="E247" s="63"/>
      <c r="F247" s="63"/>
      <c r="G247" s="63"/>
      <c r="H247" s="63"/>
      <c r="I247" s="63"/>
      <c r="J247" s="63"/>
      <c r="K247" s="63"/>
      <c r="L247" s="63"/>
      <c r="M247" s="63"/>
      <c r="N247" s="63"/>
      <c r="O247" s="63"/>
      <c r="P247" s="63"/>
      <c r="Q247" s="63"/>
      <c r="R247" s="63"/>
      <c r="S247" s="63"/>
      <c r="T247" s="63"/>
      <c r="U247" s="63"/>
      <c r="V247" s="63"/>
      <c r="W247" s="63"/>
      <c r="X247" s="63"/>
      <c r="Y247" s="63"/>
      <c r="Z247" s="63"/>
      <c r="AA247" s="63"/>
      <c r="AB247" s="63"/>
      <c r="AC247" s="63"/>
      <c r="AD247" s="63"/>
      <c r="AE247" s="63"/>
      <c r="AF247" s="63"/>
    </row>
    <row r="248" spans="1:32" ht="15.75" x14ac:dyDescent="0.25">
      <c r="A248" s="63" t="s">
        <v>458</v>
      </c>
      <c r="B248" s="63"/>
      <c r="C248" s="63"/>
      <c r="D248" s="63"/>
      <c r="E248" s="63"/>
      <c r="F248" s="63">
        <f>Atyp!H3</f>
        <v>0</v>
      </c>
      <c r="G248" s="63" t="s">
        <v>489</v>
      </c>
      <c r="H248" s="63"/>
      <c r="I248" s="63"/>
      <c r="J248" s="63"/>
      <c r="K248" s="63"/>
      <c r="L248" s="63"/>
      <c r="M248" s="63"/>
      <c r="N248" s="70" t="str">
        <f>IF(F248&gt;3.99,A248,"")</f>
        <v/>
      </c>
      <c r="O248" s="70" t="str">
        <f>IF(F249&gt;3.99,A249,"")</f>
        <v/>
      </c>
      <c r="P248" s="70" t="str">
        <f>IF(F250&gt;3.99,A250,"")</f>
        <v/>
      </c>
      <c r="Q248" s="70" t="str">
        <f>IF(F251&gt;3.99,A251,"")</f>
        <v/>
      </c>
      <c r="R248" s="70" t="str">
        <f>IF(F252&gt;3.99,A252,"")</f>
        <v/>
      </c>
      <c r="S248" s="63"/>
      <c r="T248" s="63"/>
      <c r="U248" s="63"/>
      <c r="V248" s="63"/>
      <c r="W248" s="63"/>
      <c r="X248" s="63"/>
      <c r="Y248" s="63"/>
      <c r="Z248" s="63"/>
      <c r="AA248" s="63"/>
      <c r="AB248" s="63"/>
      <c r="AC248" s="63"/>
      <c r="AD248" s="63"/>
      <c r="AE248" s="63"/>
      <c r="AF248" s="63"/>
    </row>
    <row r="249" spans="1:32" ht="15.75" x14ac:dyDescent="0.25">
      <c r="A249" s="63" t="s">
        <v>459</v>
      </c>
      <c r="B249" s="63"/>
      <c r="C249" s="63"/>
      <c r="D249" s="63"/>
      <c r="E249" s="63"/>
      <c r="F249" s="63">
        <f>Atyp!H8</f>
        <v>0</v>
      </c>
      <c r="G249" s="63" t="s">
        <v>486</v>
      </c>
      <c r="H249" s="63"/>
      <c r="I249" s="63"/>
      <c r="J249" s="63"/>
      <c r="K249" s="63"/>
      <c r="L249" s="63"/>
      <c r="M249" s="63"/>
      <c r="N249" s="70" t="str">
        <f>IF(AND($F248&gt;1.01,$F248&lt;3.99),$A248,"")</f>
        <v/>
      </c>
      <c r="O249" s="70" t="str">
        <f>IF(AND($F249&gt;1.01,$F249&lt;3.99),$A249,"")</f>
        <v/>
      </c>
      <c r="P249" s="70" t="str">
        <f>IF(AND($F250&gt;1.01,$F250&lt;3.99),$A250,"")</f>
        <v/>
      </c>
      <c r="Q249" s="70" t="str">
        <f>IF(AND($F251&gt;1.01,$F251&lt;3.99),$A251,"")</f>
        <v/>
      </c>
      <c r="R249" s="70" t="str">
        <f>IF(AND($F252&gt;1.01,$F252&lt;3.99),$A252,"")</f>
        <v/>
      </c>
      <c r="S249" s="63"/>
      <c r="T249" s="63"/>
      <c r="U249" s="63"/>
      <c r="V249" s="63"/>
      <c r="W249" s="63"/>
      <c r="X249" s="63"/>
      <c r="Y249" s="63"/>
      <c r="Z249" s="63"/>
      <c r="AA249" s="63"/>
      <c r="AB249" s="63"/>
      <c r="AC249" s="63"/>
      <c r="AD249" s="63"/>
      <c r="AE249" s="63"/>
      <c r="AF249" s="63"/>
    </row>
    <row r="250" spans="1:32" ht="15.75" x14ac:dyDescent="0.25">
      <c r="A250" s="63" t="s">
        <v>460</v>
      </c>
      <c r="B250" s="63"/>
      <c r="C250" s="63"/>
      <c r="D250" s="63"/>
      <c r="E250" s="63"/>
      <c r="F250" s="63">
        <f>Atyp!H17</f>
        <v>0</v>
      </c>
      <c r="G250" s="63" t="s">
        <v>487</v>
      </c>
      <c r="H250" s="63"/>
      <c r="I250" s="63"/>
      <c r="J250" s="63"/>
      <c r="K250" s="63"/>
      <c r="L250" s="63"/>
      <c r="M250" s="63"/>
      <c r="N250" s="70" t="str">
        <f>IF(AND($F248&gt;0.99,$F248&lt;1.000001),$A248,"")</f>
        <v/>
      </c>
      <c r="O250" s="70" t="str">
        <f>IF(AND($F249&gt;0.99,$F249&lt;1.000001),$A249,"")</f>
        <v/>
      </c>
      <c r="P250" s="70" t="str">
        <f>IF(AND($F250&gt;0.99,$F250&lt;1.000001),$A250,"")</f>
        <v/>
      </c>
      <c r="Q250" s="70" t="str">
        <f>IF(AND($F251&gt;0.99,$F251&lt;1.000001),$A251,"")</f>
        <v/>
      </c>
      <c r="R250" s="70" t="str">
        <f>IF(AND($F252&gt;0.99,$F252&lt;1.000001),$A252,"")</f>
        <v/>
      </c>
      <c r="S250" s="63"/>
      <c r="T250" s="63"/>
      <c r="U250" s="63"/>
      <c r="V250" s="63"/>
      <c r="W250" s="63"/>
      <c r="X250" s="63"/>
      <c r="Y250" s="63"/>
      <c r="Z250" s="63"/>
      <c r="AA250" s="63"/>
      <c r="AB250" s="63"/>
      <c r="AC250" s="63"/>
      <c r="AD250" s="63"/>
      <c r="AE250" s="63"/>
      <c r="AF250" s="63"/>
    </row>
    <row r="251" spans="1:32" ht="15.75" x14ac:dyDescent="0.25">
      <c r="A251" s="63" t="s">
        <v>1032</v>
      </c>
      <c r="B251" s="63"/>
      <c r="C251" s="63"/>
      <c r="D251" s="63"/>
      <c r="E251" s="63"/>
      <c r="F251" s="63">
        <f>Atyp!H28</f>
        <v>0</v>
      </c>
      <c r="G251" s="63" t="s">
        <v>488</v>
      </c>
      <c r="H251" s="63"/>
      <c r="I251" s="63"/>
      <c r="J251" s="63"/>
      <c r="K251" s="63"/>
      <c r="L251" s="63"/>
      <c r="M251" s="63"/>
      <c r="N251" s="70" t="str">
        <f>IF($F248=0,$A248,"")</f>
        <v>Fences</v>
      </c>
      <c r="O251" s="70" t="str">
        <f>IF($F249=0,$A249,"")</f>
        <v>Fields (Urban)</v>
      </c>
      <c r="P251" s="70" t="str">
        <f>IF($F250=0,$A250,"")</f>
        <v>Parks/Playgrounds</v>
      </c>
      <c r="Q251" s="70" t="str">
        <f>IF($F251=0,$A251,"")</f>
        <v>Outdoor Recreation</v>
      </c>
      <c r="R251" s="70" t="str">
        <f>IF($F252=0,$A252,"")</f>
        <v>Inclement Weather</v>
      </c>
      <c r="S251" s="63"/>
      <c r="T251" s="63"/>
      <c r="U251" s="63"/>
      <c r="V251" s="63"/>
      <c r="W251" s="63"/>
      <c r="X251" s="63"/>
      <c r="Y251" s="63"/>
      <c r="Z251" s="63"/>
      <c r="AA251" s="63"/>
      <c r="AB251" s="63"/>
      <c r="AC251" s="63"/>
      <c r="AD251" s="63"/>
      <c r="AE251" s="63"/>
      <c r="AF251" s="63"/>
    </row>
    <row r="252" spans="1:32" ht="15.75" x14ac:dyDescent="0.25">
      <c r="A252" s="63" t="s">
        <v>461</v>
      </c>
      <c r="B252" s="63"/>
      <c r="C252" s="63"/>
      <c r="D252" s="63"/>
      <c r="E252" s="63"/>
      <c r="F252" s="63">
        <f>Atyp!H34</f>
        <v>0</v>
      </c>
      <c r="G252" s="63"/>
      <c r="H252" s="63"/>
      <c r="I252" s="63"/>
      <c r="J252" s="63"/>
      <c r="K252" s="63"/>
      <c r="L252" s="63"/>
      <c r="M252" s="63"/>
      <c r="N252" s="70"/>
      <c r="O252" s="70"/>
      <c r="P252" s="70"/>
      <c r="Q252" s="70"/>
      <c r="R252" s="63"/>
      <c r="S252" s="63"/>
      <c r="T252" s="63"/>
      <c r="U252" s="63"/>
      <c r="V252" s="63"/>
      <c r="W252" s="63"/>
      <c r="X252" s="63"/>
      <c r="Y252" s="63"/>
      <c r="Z252" s="63"/>
      <c r="AA252" s="63"/>
      <c r="AB252" s="63"/>
      <c r="AC252" s="63"/>
      <c r="AD252" s="63"/>
      <c r="AE252" s="63"/>
      <c r="AF252" s="63"/>
    </row>
    <row r="253" spans="1:32" ht="15.75" x14ac:dyDescent="0.25">
      <c r="A253" s="66" t="s">
        <v>483</v>
      </c>
      <c r="B253" s="63"/>
      <c r="C253" s="63"/>
      <c r="D253" s="63"/>
      <c r="E253" s="63"/>
      <c r="F253" s="63"/>
      <c r="G253" s="63"/>
      <c r="H253" s="63"/>
      <c r="I253" s="63"/>
      <c r="J253" s="63"/>
      <c r="K253" s="63"/>
      <c r="L253" s="63"/>
      <c r="M253" s="63"/>
      <c r="N253" s="63"/>
      <c r="O253" s="63"/>
      <c r="P253" s="63"/>
      <c r="Q253" s="63"/>
      <c r="R253" s="63"/>
      <c r="S253" s="63"/>
      <c r="T253" s="63"/>
      <c r="U253" s="63"/>
      <c r="V253" s="63"/>
      <c r="W253" s="63"/>
      <c r="X253" s="63"/>
      <c r="Y253" s="63"/>
      <c r="Z253" s="63"/>
      <c r="AA253" s="63"/>
      <c r="AB253" s="63"/>
      <c r="AC253" s="63"/>
      <c r="AD253" s="63"/>
      <c r="AE253" s="63"/>
      <c r="AF253" s="63"/>
    </row>
    <row r="254" spans="1:32" ht="15.75" x14ac:dyDescent="0.25">
      <c r="A254" s="63" t="s">
        <v>462</v>
      </c>
      <c r="B254" s="63"/>
      <c r="C254" s="63"/>
      <c r="D254" s="63"/>
      <c r="E254" s="63"/>
      <c r="F254" s="63">
        <f>Rural!H3</f>
        <v>0</v>
      </c>
      <c r="G254" s="63" t="s">
        <v>489</v>
      </c>
      <c r="H254" s="63"/>
      <c r="I254" s="63"/>
      <c r="J254" s="63"/>
      <c r="K254" s="63"/>
      <c r="L254" s="63"/>
      <c r="M254" s="63"/>
      <c r="N254" s="70" t="str">
        <f>IF(F254&gt;3.99,A254,"")</f>
        <v/>
      </c>
      <c r="O254" s="70" t="str">
        <f>IF(F255&gt;3.99,A255,"")</f>
        <v/>
      </c>
      <c r="P254" s="70" t="str">
        <f>IF(F256&gt;3.99,A256,"")</f>
        <v/>
      </c>
      <c r="Q254" s="70" t="str">
        <f>IF(F257&gt;3.99,A257,"")</f>
        <v/>
      </c>
      <c r="R254" s="70" t="str">
        <f>IF(F258&gt;3.99,A258,"")</f>
        <v/>
      </c>
      <c r="S254" s="63"/>
      <c r="T254" s="63"/>
      <c r="U254" s="63"/>
      <c r="V254" s="63"/>
      <c r="W254" s="63"/>
      <c r="X254" s="63"/>
      <c r="Y254" s="63"/>
      <c r="Z254" s="63"/>
      <c r="AA254" s="63"/>
      <c r="AB254" s="63"/>
      <c r="AC254" s="63"/>
      <c r="AD254" s="63"/>
      <c r="AE254" s="63"/>
      <c r="AF254" s="63"/>
    </row>
    <row r="255" spans="1:32" ht="15.75" x14ac:dyDescent="0.25">
      <c r="A255" s="63" t="s">
        <v>1033</v>
      </c>
      <c r="B255" s="63"/>
      <c r="C255" s="63"/>
      <c r="D255" s="63"/>
      <c r="E255" s="63"/>
      <c r="F255" s="63">
        <f>Rural!H10</f>
        <v>0</v>
      </c>
      <c r="G255" s="63" t="s">
        <v>486</v>
      </c>
      <c r="H255" s="63"/>
      <c r="I255" s="63"/>
      <c r="J255" s="63"/>
      <c r="K255" s="63"/>
      <c r="L255" s="63"/>
      <c r="M255" s="63"/>
      <c r="N255" s="70" t="str">
        <f>IF(AND($F254&gt;1.01,$F254&lt;3.99),$A254,"")</f>
        <v/>
      </c>
      <c r="O255" s="70" t="str">
        <f>IF(AND($F255&gt;1.01,$F255&lt;3.99),$A255,"")</f>
        <v/>
      </c>
      <c r="P255" s="70" t="str">
        <f>IF(AND($F256&gt;1.01,$F256&lt;3.99),$A256,"")</f>
        <v/>
      </c>
      <c r="Q255" s="70" t="str">
        <f>IF(AND($F257&gt;1.01,$F257&lt;3.99),$A257,"")</f>
        <v/>
      </c>
      <c r="R255" s="70" t="str">
        <f>IF(AND($F258&gt;1.01,$F258&lt;3.99),$A258,"")</f>
        <v/>
      </c>
      <c r="S255" s="63"/>
      <c r="T255" s="63"/>
      <c r="U255" s="63"/>
      <c r="V255" s="63"/>
      <c r="W255" s="63"/>
      <c r="X255" s="63"/>
      <c r="Y255" s="63"/>
      <c r="Z255" s="63"/>
      <c r="AA255" s="63"/>
      <c r="AB255" s="63"/>
      <c r="AC255" s="63"/>
      <c r="AD255" s="63"/>
      <c r="AE255" s="63"/>
      <c r="AF255" s="63"/>
    </row>
    <row r="256" spans="1:32" ht="15.75" x14ac:dyDescent="0.25">
      <c r="A256" s="63" t="s">
        <v>1034</v>
      </c>
      <c r="B256" s="63"/>
      <c r="C256" s="63"/>
      <c r="D256" s="63"/>
      <c r="E256" s="63"/>
      <c r="F256" s="63">
        <f>Rural!H20</f>
        <v>0</v>
      </c>
      <c r="G256" s="63" t="s">
        <v>487</v>
      </c>
      <c r="H256" s="63"/>
      <c r="I256" s="63"/>
      <c r="J256" s="63"/>
      <c r="K256" s="63"/>
      <c r="L256" s="63"/>
      <c r="M256" s="63"/>
      <c r="N256" s="70" t="str">
        <f>IF(AND($F254&gt;0.99,$F254&lt;1.000001),$A254,"")</f>
        <v/>
      </c>
      <c r="O256" s="70" t="str">
        <f>IF(AND($F255&gt;0.99,$F255&lt;1.000001),$A255,"")</f>
        <v/>
      </c>
      <c r="P256" s="70" t="str">
        <f>IF(AND($F256&gt;0.99,$F256&lt;1.000001),$A256,"")</f>
        <v/>
      </c>
      <c r="Q256" s="70" t="str">
        <f>IF(AND($F257&gt;0.99,$F257&lt;1.000001),$A257,"")</f>
        <v/>
      </c>
      <c r="R256" s="70" t="str">
        <f>IF(AND($F258&gt;0.99,$F258&lt;1.000001),$A258,"")</f>
        <v/>
      </c>
      <c r="S256" s="63"/>
      <c r="T256" s="63"/>
      <c r="U256" s="63"/>
      <c r="V256" s="63"/>
      <c r="W256" s="63"/>
      <c r="X256" s="63"/>
      <c r="Y256" s="63"/>
      <c r="Z256" s="63"/>
      <c r="AA256" s="63"/>
      <c r="AB256" s="63"/>
      <c r="AC256" s="63"/>
      <c r="AD256" s="63"/>
      <c r="AE256" s="63"/>
      <c r="AF256" s="63"/>
    </row>
    <row r="257" spans="1:32" ht="15.75" x14ac:dyDescent="0.25">
      <c r="A257" s="63" t="s">
        <v>463</v>
      </c>
      <c r="B257" s="63"/>
      <c r="C257" s="63"/>
      <c r="D257" s="63"/>
      <c r="E257" s="63"/>
      <c r="F257" s="63">
        <f>Rural!H27</f>
        <v>0</v>
      </c>
      <c r="G257" s="63" t="s">
        <v>488</v>
      </c>
      <c r="H257" s="63"/>
      <c r="I257" s="63"/>
      <c r="J257" s="63"/>
      <c r="K257" s="63"/>
      <c r="L257" s="63"/>
      <c r="M257" s="63"/>
      <c r="N257" s="70" t="str">
        <f>IF($F254=0,$A254,"")</f>
        <v>Understanding Unique Dangers Related To Rural Travel</v>
      </c>
      <c r="O257" s="70" t="str">
        <f>IF($F255=0,$A255,"")</f>
        <v>Travel Along Rural Roads</v>
      </c>
      <c r="P257" s="70" t="str">
        <f>IF($F256=0,$A256,"")</f>
        <v>Environmental Factors</v>
      </c>
      <c r="Q257" s="70" t="str">
        <f>IF($F257=0,$A257,"")</f>
        <v>Identifying And Going Around Items In Rural Areas</v>
      </c>
      <c r="R257" s="70" t="str">
        <f>IF($F258=0,$A258,"")</f>
        <v>Rural Street Crossings</v>
      </c>
      <c r="S257" s="63"/>
      <c r="T257" s="63"/>
      <c r="U257" s="63"/>
      <c r="V257" s="63"/>
      <c r="W257" s="63"/>
      <c r="X257" s="63"/>
      <c r="Y257" s="63"/>
      <c r="Z257" s="63"/>
      <c r="AA257" s="63"/>
      <c r="AB257" s="63"/>
      <c r="AC257" s="63"/>
      <c r="AD257" s="63"/>
      <c r="AE257" s="63"/>
      <c r="AF257" s="63"/>
    </row>
    <row r="258" spans="1:32" ht="15.75" x14ac:dyDescent="0.25">
      <c r="A258" s="63" t="s">
        <v>464</v>
      </c>
      <c r="B258" s="63"/>
      <c r="C258" s="63"/>
      <c r="D258" s="63"/>
      <c r="E258" s="63"/>
      <c r="F258" s="63">
        <f>Rural!H34</f>
        <v>0</v>
      </c>
      <c r="G258" s="63"/>
      <c r="H258" s="63"/>
      <c r="I258" s="63"/>
      <c r="J258" s="63"/>
      <c r="K258" s="63"/>
      <c r="L258" s="63"/>
      <c r="M258" s="63"/>
      <c r="N258" s="63"/>
      <c r="O258" s="63"/>
      <c r="P258" s="63"/>
      <c r="Q258" s="63"/>
      <c r="R258" s="63"/>
      <c r="S258" s="63"/>
      <c r="T258" s="63"/>
      <c r="U258" s="63"/>
      <c r="V258" s="63"/>
      <c r="W258" s="63"/>
      <c r="X258" s="63"/>
      <c r="Y258" s="63"/>
      <c r="Z258" s="63"/>
      <c r="AA258" s="63"/>
      <c r="AB258" s="63"/>
      <c r="AC258" s="63"/>
      <c r="AD258" s="63"/>
      <c r="AE258" s="63"/>
      <c r="AF258" s="63"/>
    </row>
    <row r="259" spans="1:32" ht="15.75" x14ac:dyDescent="0.25">
      <c r="A259" s="66" t="s">
        <v>484</v>
      </c>
      <c r="B259" s="63"/>
      <c r="C259" s="63"/>
      <c r="D259" s="63"/>
      <c r="E259" s="63"/>
      <c r="F259" s="63"/>
      <c r="G259" s="63"/>
      <c r="H259" s="63"/>
      <c r="I259" s="63"/>
      <c r="J259" s="63"/>
      <c r="K259" s="63"/>
      <c r="L259" s="63"/>
      <c r="M259" s="63"/>
      <c r="N259" s="63"/>
      <c r="O259" s="63"/>
      <c r="P259" s="63"/>
      <c r="Q259" s="63"/>
      <c r="R259" s="63"/>
      <c r="S259" s="63"/>
      <c r="T259" s="63"/>
      <c r="U259" s="63"/>
      <c r="V259" s="63"/>
      <c r="W259" s="63"/>
      <c r="X259" s="63"/>
      <c r="Y259" s="63"/>
      <c r="Z259" s="63"/>
      <c r="AA259" s="63"/>
      <c r="AB259" s="63"/>
      <c r="AC259" s="63"/>
      <c r="AD259" s="63"/>
      <c r="AE259" s="63"/>
      <c r="AF259" s="63"/>
    </row>
    <row r="260" spans="1:32" ht="15.75" x14ac:dyDescent="0.25">
      <c r="A260" s="63" t="s">
        <v>465</v>
      </c>
      <c r="B260" s="63"/>
      <c r="C260" s="63"/>
      <c r="D260" s="63"/>
      <c r="E260" s="63"/>
      <c r="F260" s="63">
        <f>VisSpec!H3</f>
        <v>0</v>
      </c>
      <c r="G260" s="63" t="s">
        <v>489</v>
      </c>
      <c r="H260" s="63"/>
      <c r="I260" s="63"/>
      <c r="J260" s="63"/>
      <c r="K260" s="63"/>
      <c r="L260" s="63"/>
      <c r="M260" s="63"/>
      <c r="N260" s="70" t="str">
        <f>IF(F260&gt;3.99,A260,"")</f>
        <v/>
      </c>
      <c r="O260" s="70" t="str">
        <f>IF(F261&gt;3.99,A261,"")</f>
        <v/>
      </c>
      <c r="P260" s="70" t="str">
        <f>IF(F262&gt;3.99,A262,"")</f>
        <v/>
      </c>
      <c r="Q260" s="70" t="str">
        <f>IF(F263&gt;3.99,A263,"")</f>
        <v/>
      </c>
      <c r="R260" s="70" t="str">
        <f>IF(F264&gt;3.99,A264,"")</f>
        <v/>
      </c>
      <c r="S260" s="63"/>
      <c r="T260" s="63"/>
      <c r="U260" s="63"/>
      <c r="V260" s="63"/>
      <c r="W260" s="63"/>
      <c r="X260" s="63"/>
      <c r="Y260" s="63"/>
      <c r="Z260" s="63"/>
      <c r="AA260" s="63"/>
      <c r="AB260" s="63"/>
      <c r="AC260" s="63"/>
      <c r="AD260" s="63"/>
      <c r="AE260" s="63"/>
      <c r="AF260" s="63"/>
    </row>
    <row r="261" spans="1:32" ht="15.75" x14ac:dyDescent="0.25">
      <c r="A261" s="63" t="s">
        <v>466</v>
      </c>
      <c r="B261" s="63"/>
      <c r="C261" s="63"/>
      <c r="D261" s="63"/>
      <c r="E261" s="63"/>
      <c r="F261" s="63">
        <f>VisSpec!H9</f>
        <v>0</v>
      </c>
      <c r="G261" s="63" t="s">
        <v>486</v>
      </c>
      <c r="H261" s="63"/>
      <c r="I261" s="63"/>
      <c r="J261" s="63"/>
      <c r="K261" s="63"/>
      <c r="L261" s="63"/>
      <c r="M261" s="63"/>
      <c r="N261" s="70" t="str">
        <f>IF(AND($F260&gt;1.01,$F260&lt;3.99),$A260,"")</f>
        <v/>
      </c>
      <c r="O261" s="70" t="str">
        <f>IF(AND($F261&gt;1.01,$F261&lt;3.99),$A261,"")</f>
        <v/>
      </c>
      <c r="P261" s="70" t="str">
        <f>IF(AND($F262&gt;1.01,$F262&lt;3.99),$A262,"")</f>
        <v/>
      </c>
      <c r="Q261" s="70" t="str">
        <f>IF(AND($F263&gt;1.01,$F263&lt;3.99),$A263,"")</f>
        <v/>
      </c>
      <c r="R261" s="70" t="str">
        <f>IF(AND($F264&gt;1.01,$F264&lt;3.99),$A264,"")</f>
        <v/>
      </c>
      <c r="S261" s="63"/>
      <c r="T261" s="63"/>
      <c r="U261" s="63"/>
      <c r="V261" s="63"/>
      <c r="W261" s="63"/>
      <c r="X261" s="63"/>
      <c r="Y261" s="63"/>
      <c r="Z261" s="63"/>
      <c r="AA261" s="63"/>
      <c r="AB261" s="63"/>
      <c r="AC261" s="63"/>
      <c r="AD261" s="63"/>
      <c r="AE261" s="63"/>
      <c r="AF261" s="63"/>
    </row>
    <row r="262" spans="1:32" ht="15.75" x14ac:dyDescent="0.25">
      <c r="A262" s="63" t="s">
        <v>1036</v>
      </c>
      <c r="B262" s="63"/>
      <c r="C262" s="63"/>
      <c r="D262" s="63"/>
      <c r="E262" s="63"/>
      <c r="F262" s="63">
        <f>VisSpec!H18</f>
        <v>0</v>
      </c>
      <c r="G262" s="63" t="s">
        <v>487</v>
      </c>
      <c r="H262" s="63"/>
      <c r="I262" s="63"/>
      <c r="J262" s="63"/>
      <c r="K262" s="63"/>
      <c r="L262" s="63"/>
      <c r="M262" s="63"/>
      <c r="N262" s="70" t="str">
        <f>IF(AND($F260&gt;0.99,$F260&lt;1.000001),$A260,"")</f>
        <v/>
      </c>
      <c r="O262" s="70" t="str">
        <f>IF(AND($F261&gt;0.99,$F261&lt;1.000001),$A261,"")</f>
        <v/>
      </c>
      <c r="P262" s="70" t="str">
        <f>IF(AND($F262&gt;0.99,$F262&lt;1.000001),$A262,"")</f>
        <v/>
      </c>
      <c r="Q262" s="70" t="str">
        <f>IF(AND($F263&gt;0.99,$F263&lt;1.000001),$A263,"")</f>
        <v/>
      </c>
      <c r="R262" s="70" t="str">
        <f>IF(AND($F264&gt;0.99,$F264&lt;1.000001),$A264,"")</f>
        <v/>
      </c>
      <c r="S262" s="63"/>
      <c r="T262" s="63"/>
      <c r="U262" s="63"/>
      <c r="V262" s="63"/>
      <c r="W262" s="63"/>
      <c r="X262" s="63"/>
      <c r="Y262" s="63"/>
      <c r="Z262" s="63"/>
      <c r="AA262" s="63"/>
      <c r="AB262" s="63"/>
      <c r="AC262" s="63"/>
      <c r="AD262" s="63"/>
      <c r="AE262" s="63"/>
      <c r="AF262" s="63"/>
    </row>
    <row r="263" spans="1:32" ht="15.75" x14ac:dyDescent="0.25">
      <c r="A263" s="63" t="s">
        <v>1037</v>
      </c>
      <c r="B263" s="63"/>
      <c r="C263" s="63"/>
      <c r="D263" s="63"/>
      <c r="E263" s="63"/>
      <c r="F263" s="63">
        <f>VisSpec!H22</f>
        <v>0</v>
      </c>
      <c r="G263" s="63" t="s">
        <v>488</v>
      </c>
      <c r="H263" s="63"/>
      <c r="I263" s="63"/>
      <c r="J263" s="63"/>
      <c r="K263" s="63"/>
      <c r="L263" s="63"/>
      <c r="M263" s="63"/>
      <c r="N263" s="70" t="str">
        <f>IF($F260=0,$A260,"")</f>
        <v>Scanning Materials</v>
      </c>
      <c r="O263" s="70" t="str">
        <f>IF($F261=0,$A261,"")</f>
        <v>Scanning Environments</v>
      </c>
      <c r="P263" s="70" t="str">
        <f>IF($F262=0,$A262,"")</f>
        <v>Near Point Magnification</v>
      </c>
      <c r="Q263" s="70" t="str">
        <f>IF($F263=0,$A263,"")</f>
        <v>Distance Magnification</v>
      </c>
      <c r="R263" s="70" t="str">
        <f>IF($F264=0,$A264,"")</f>
        <v>Visual Traveling</v>
      </c>
      <c r="S263" s="63"/>
      <c r="T263" s="63"/>
      <c r="U263" s="63"/>
      <c r="V263" s="63"/>
      <c r="W263" s="63"/>
      <c r="X263" s="63"/>
      <c r="Y263" s="63"/>
      <c r="Z263" s="63"/>
      <c r="AA263" s="63"/>
      <c r="AB263" s="63"/>
      <c r="AC263" s="63"/>
      <c r="AD263" s="63"/>
      <c r="AE263" s="63"/>
      <c r="AF263" s="63"/>
    </row>
    <row r="264" spans="1:32" ht="15.75" x14ac:dyDescent="0.25">
      <c r="A264" s="63" t="s">
        <v>467</v>
      </c>
      <c r="B264" s="63"/>
      <c r="C264" s="63"/>
      <c r="D264" s="63"/>
      <c r="E264" s="63"/>
      <c r="F264" s="63">
        <f>VisSpec!H30</f>
        <v>0</v>
      </c>
      <c r="G264" s="63"/>
      <c r="H264" s="63"/>
      <c r="I264" s="63"/>
      <c r="J264" s="63"/>
      <c r="K264" s="63"/>
      <c r="L264" s="63"/>
      <c r="M264" s="63"/>
      <c r="N264" s="63"/>
      <c r="O264" s="63"/>
      <c r="P264" s="63"/>
      <c r="Q264" s="63"/>
      <c r="R264" s="63"/>
      <c r="S264" s="63"/>
      <c r="T264" s="63"/>
      <c r="U264" s="63"/>
      <c r="V264" s="63"/>
      <c r="W264" s="63"/>
      <c r="X264" s="63"/>
      <c r="Y264" s="63"/>
      <c r="Z264" s="63"/>
      <c r="AA264" s="63"/>
      <c r="AB264" s="63"/>
      <c r="AC264" s="63"/>
      <c r="AD264" s="63"/>
      <c r="AE264" s="63"/>
      <c r="AF264" s="63"/>
    </row>
    <row r="265" spans="1:32" ht="15.75" x14ac:dyDescent="0.25">
      <c r="A265" s="66" t="s">
        <v>485</v>
      </c>
      <c r="B265" s="63"/>
      <c r="C265" s="63"/>
      <c r="D265" s="63"/>
      <c r="E265" s="63"/>
      <c r="F265" s="63"/>
      <c r="G265" s="63"/>
      <c r="H265" s="63"/>
      <c r="I265" s="63"/>
      <c r="J265" s="63"/>
      <c r="K265" s="63"/>
      <c r="L265" s="63"/>
      <c r="M265" s="63"/>
      <c r="N265" s="63"/>
      <c r="O265" s="63"/>
      <c r="P265" s="63"/>
      <c r="Q265" s="63"/>
      <c r="R265" s="63"/>
      <c r="S265" s="63"/>
      <c r="T265" s="63"/>
      <c r="U265" s="63"/>
      <c r="V265" s="63"/>
      <c r="W265" s="63"/>
      <c r="X265" s="63"/>
      <c r="Y265" s="63"/>
      <c r="Z265" s="63"/>
      <c r="AA265" s="63"/>
      <c r="AB265" s="63"/>
      <c r="AC265" s="63"/>
      <c r="AD265" s="63"/>
      <c r="AE265" s="63"/>
      <c r="AF265" s="63"/>
    </row>
    <row r="266" spans="1:32" ht="15.75" x14ac:dyDescent="0.25">
      <c r="A266" s="63" t="s">
        <v>468</v>
      </c>
      <c r="B266" s="63"/>
      <c r="C266" s="63"/>
      <c r="D266" s="63"/>
      <c r="E266" s="63"/>
      <c r="F266" s="63">
        <f>Commun!H3</f>
        <v>0</v>
      </c>
      <c r="G266" s="63" t="s">
        <v>489</v>
      </c>
      <c r="H266" s="63"/>
      <c r="I266" s="63"/>
      <c r="J266" s="63"/>
      <c r="K266" s="63"/>
      <c r="L266" s="63"/>
      <c r="M266" s="63"/>
      <c r="N266" s="70" t="str">
        <f>IF(F266&gt;3.99,A266,"")</f>
        <v/>
      </c>
      <c r="O266" s="70" t="str">
        <f>IF(F267&gt;3.99,A267,"")</f>
        <v/>
      </c>
      <c r="P266" s="70" t="str">
        <f>IF(F268&gt;3.99,A268,"")</f>
        <v/>
      </c>
      <c r="Q266" s="70" t="str">
        <f>IF(F269&gt;3.99,A269,"")</f>
        <v/>
      </c>
      <c r="R266" s="70" t="str">
        <f>IF(F270&gt;3.99,A270,"")</f>
        <v/>
      </c>
      <c r="S266" s="70" t="str">
        <f>IF(F271&gt;3.99,A271,"")</f>
        <v/>
      </c>
      <c r="T266" s="63"/>
      <c r="U266" s="63"/>
      <c r="V266" s="63"/>
      <c r="W266" s="63"/>
      <c r="X266" s="63"/>
      <c r="Y266" s="63"/>
      <c r="Z266" s="63"/>
      <c r="AA266" s="63"/>
      <c r="AB266" s="63"/>
      <c r="AC266" s="63"/>
      <c r="AD266" s="63"/>
      <c r="AE266" s="63"/>
      <c r="AF266" s="63"/>
    </row>
    <row r="267" spans="1:32" ht="15.75" x14ac:dyDescent="0.25">
      <c r="A267" s="63" t="s">
        <v>469</v>
      </c>
      <c r="B267" s="63"/>
      <c r="C267" s="63"/>
      <c r="D267" s="63"/>
      <c r="E267" s="63"/>
      <c r="F267" s="63">
        <f>Commun!H7</f>
        <v>0</v>
      </c>
      <c r="G267" s="63" t="s">
        <v>486</v>
      </c>
      <c r="H267" s="63"/>
      <c r="I267" s="63"/>
      <c r="J267" s="63"/>
      <c r="K267" s="63"/>
      <c r="L267" s="63"/>
      <c r="M267" s="63"/>
      <c r="N267" s="70" t="str">
        <f>IF(AND($F266&gt;1.01,$F266&lt;3.99),$A266,"")</f>
        <v/>
      </c>
      <c r="O267" s="70" t="str">
        <f>IF(AND($F267&gt;1.01,$F267&lt;3.99),$A267,"")</f>
        <v/>
      </c>
      <c r="P267" s="70" t="str">
        <f>IF(AND($F268&gt;1.01,$F268&lt;3.99),$A268,"")</f>
        <v/>
      </c>
      <c r="Q267" s="70" t="str">
        <f>IF(AND($F269&gt;1.01,$F269&lt;3.99),$A269,"")</f>
        <v/>
      </c>
      <c r="R267" s="70" t="str">
        <f>IF(AND($F270&gt;1.01,$F270&lt;3.99),$A270,"")</f>
        <v/>
      </c>
      <c r="S267" s="70" t="str">
        <f>IF(AND($F271&gt;1.01,$F271&lt;3.99),$A271,"")</f>
        <v/>
      </c>
      <c r="T267" s="63"/>
      <c r="U267" s="63"/>
      <c r="V267" s="63"/>
      <c r="W267" s="63"/>
      <c r="X267" s="63"/>
      <c r="Y267" s="63"/>
      <c r="Z267" s="63"/>
      <c r="AA267" s="63"/>
      <c r="AB267" s="63"/>
      <c r="AC267" s="63"/>
      <c r="AD267" s="63"/>
      <c r="AE267" s="63"/>
      <c r="AF267" s="63"/>
    </row>
    <row r="268" spans="1:32" ht="15.75" x14ac:dyDescent="0.25">
      <c r="A268" s="63" t="s">
        <v>470</v>
      </c>
      <c r="B268" s="63"/>
      <c r="C268" s="63"/>
      <c r="D268" s="63"/>
      <c r="E268" s="63"/>
      <c r="F268" s="63">
        <f>Commun!H25</f>
        <v>0</v>
      </c>
      <c r="G268" s="63" t="s">
        <v>487</v>
      </c>
      <c r="H268" s="63"/>
      <c r="I268" s="63"/>
      <c r="J268" s="63"/>
      <c r="K268" s="63"/>
      <c r="L268" s="63"/>
      <c r="M268" s="63"/>
      <c r="N268" s="70" t="str">
        <f>IF(AND($F266&gt;0.99,$F266&lt;1.000001),$A266,"")</f>
        <v/>
      </c>
      <c r="O268" s="70" t="str">
        <f>IF(AND($F267&gt;0.99,$F267&lt;1.000001),$A267,"")</f>
        <v/>
      </c>
      <c r="P268" s="70" t="str">
        <f>IF(AND($F268&gt;0.99,$F268&lt;1.000001),$A268,"")</f>
        <v/>
      </c>
      <c r="Q268" s="70" t="str">
        <f>IF(AND($F269&gt;0.99,$F269&lt;1.000001),$A269,"")</f>
        <v/>
      </c>
      <c r="R268" s="70" t="str">
        <f>IF(AND($F270&gt;0.99,$F270&lt;1.000001),$A270,"")</f>
        <v/>
      </c>
      <c r="S268" s="70" t="str">
        <f>IF(AND($F271&gt;0.99,$F271&lt;1.000001),$A271,"")</f>
        <v/>
      </c>
      <c r="T268" s="63"/>
      <c r="U268" s="63"/>
      <c r="V268" s="63"/>
      <c r="W268" s="63"/>
      <c r="X268" s="63"/>
      <c r="Y268" s="63"/>
      <c r="Z268" s="63"/>
      <c r="AA268" s="63"/>
      <c r="AB268" s="63"/>
      <c r="AC268" s="63"/>
      <c r="AD268" s="63"/>
      <c r="AE268" s="63"/>
      <c r="AF268" s="63"/>
    </row>
    <row r="269" spans="1:32" ht="15.75" x14ac:dyDescent="0.25">
      <c r="A269" s="63" t="s">
        <v>471</v>
      </c>
      <c r="B269" s="63"/>
      <c r="C269" s="63"/>
      <c r="D269" s="63"/>
      <c r="E269" s="63"/>
      <c r="F269" s="63">
        <f>Commun!H37</f>
        <v>0</v>
      </c>
      <c r="G269" s="63" t="s">
        <v>488</v>
      </c>
      <c r="H269" s="63"/>
      <c r="I269" s="63"/>
      <c r="J269" s="63"/>
      <c r="K269" s="63"/>
      <c r="L269" s="63"/>
      <c r="M269" s="63"/>
      <c r="N269" s="70" t="str">
        <f>IF($F266=0,$A266,"")</f>
        <v>Comparison Shopping From Home</v>
      </c>
      <c r="O269" s="70" t="str">
        <f>IF($F267=0,$A267,"")</f>
        <v>Stores</v>
      </c>
      <c r="P269" s="70" t="str">
        <f>IF($F268=0,$A268,"")</f>
        <v>Fast Food Restaurants</v>
      </c>
      <c r="Q269" s="70" t="str">
        <f>IF($F269=0,$A269,"")</f>
        <v>Cafeteria Restaurants</v>
      </c>
      <c r="R269" s="70" t="str">
        <f>IF($F270=0,$A270,"")</f>
        <v>Sit Down Restaurants</v>
      </c>
      <c r="S269" s="71" t="str">
        <f>IF($F271=0,$A271,"")</f>
        <v>Public Toilets</v>
      </c>
      <c r="T269" s="63"/>
      <c r="U269" s="63"/>
      <c r="V269" s="63"/>
      <c r="W269" s="63"/>
      <c r="X269" s="63"/>
      <c r="Y269" s="63"/>
      <c r="Z269" s="63"/>
      <c r="AA269" s="63"/>
      <c r="AB269" s="63"/>
      <c r="AC269" s="63"/>
      <c r="AD269" s="63"/>
      <c r="AE269" s="63"/>
      <c r="AF269" s="63"/>
    </row>
    <row r="270" spans="1:32" ht="15.75" x14ac:dyDescent="0.25">
      <c r="A270" s="63" t="s">
        <v>472</v>
      </c>
      <c r="B270" s="63"/>
      <c r="C270" s="63"/>
      <c r="D270" s="63"/>
      <c r="E270" s="63"/>
      <c r="F270" s="63">
        <f>Commun!H51</f>
        <v>0</v>
      </c>
      <c r="G270" s="63"/>
      <c r="H270" s="63"/>
      <c r="I270" s="63"/>
      <c r="J270" s="63"/>
      <c r="K270" s="63"/>
      <c r="L270" s="63"/>
      <c r="M270" s="63"/>
      <c r="N270" s="63"/>
      <c r="O270" s="63"/>
      <c r="P270" s="63"/>
      <c r="Q270" s="63"/>
      <c r="R270" s="63"/>
      <c r="S270" s="63"/>
      <c r="T270" s="63"/>
      <c r="U270" s="63"/>
      <c r="V270" s="63"/>
      <c r="W270" s="63"/>
      <c r="X270" s="63"/>
      <c r="Y270" s="63"/>
      <c r="Z270" s="63"/>
      <c r="AA270" s="63"/>
      <c r="AB270" s="63"/>
      <c r="AC270" s="63"/>
      <c r="AD270" s="63"/>
      <c r="AE270" s="63"/>
      <c r="AF270" s="63"/>
    </row>
    <row r="271" spans="1:32" ht="15.75" x14ac:dyDescent="0.25">
      <c r="A271" s="63" t="s">
        <v>1035</v>
      </c>
      <c r="B271" s="63"/>
      <c r="C271" s="63"/>
      <c r="D271" s="63"/>
      <c r="E271" s="63"/>
      <c r="F271" s="63">
        <f>Commun!H58</f>
        <v>0</v>
      </c>
      <c r="G271" s="63"/>
      <c r="H271" s="63"/>
      <c r="I271" s="63"/>
      <c r="J271" s="63"/>
      <c r="K271" s="63"/>
      <c r="L271" s="63"/>
      <c r="M271" s="63"/>
      <c r="N271" s="63"/>
      <c r="O271" s="63"/>
      <c r="P271" s="63"/>
      <c r="Q271" s="63"/>
      <c r="R271" s="63"/>
      <c r="S271" s="63"/>
      <c r="T271" s="63"/>
      <c r="U271" s="63"/>
      <c r="V271" s="63"/>
      <c r="W271" s="63"/>
      <c r="X271" s="63"/>
      <c r="Y271" s="63"/>
      <c r="Z271" s="63"/>
      <c r="AA271" s="63"/>
      <c r="AB271" s="63"/>
      <c r="AC271" s="63"/>
      <c r="AD271" s="63"/>
      <c r="AE271" s="63"/>
      <c r="AF271" s="63"/>
    </row>
    <row r="272" spans="1:32" ht="15.75" x14ac:dyDescent="0.25">
      <c r="A272" s="63"/>
      <c r="B272" s="63"/>
      <c r="C272" s="63"/>
      <c r="D272" s="63"/>
      <c r="E272" s="63"/>
      <c r="F272" s="63"/>
      <c r="G272" s="63"/>
      <c r="H272" s="63"/>
      <c r="I272" s="63"/>
      <c r="J272" s="63"/>
      <c r="K272" s="63"/>
      <c r="L272" s="63"/>
      <c r="M272" s="63"/>
      <c r="N272" s="63"/>
      <c r="O272" s="63"/>
      <c r="P272" s="63"/>
      <c r="Q272" s="63"/>
      <c r="R272" s="63"/>
      <c r="S272" s="63"/>
      <c r="T272" s="63"/>
      <c r="U272" s="63"/>
      <c r="V272" s="63"/>
      <c r="W272" s="63"/>
      <c r="X272" s="63"/>
      <c r="Y272" s="63"/>
      <c r="Z272" s="63"/>
      <c r="AA272" s="63"/>
      <c r="AB272" s="63"/>
      <c r="AC272" s="63"/>
      <c r="AD272" s="63"/>
      <c r="AE272" s="63"/>
      <c r="AF272" s="63"/>
    </row>
    <row r="273" spans="1:32" ht="15.75" x14ac:dyDescent="0.25">
      <c r="A273" s="63"/>
      <c r="B273" s="63"/>
      <c r="C273" s="63"/>
      <c r="D273" s="63"/>
      <c r="E273" s="63"/>
      <c r="F273" s="63"/>
      <c r="G273" s="63"/>
      <c r="H273" s="63"/>
      <c r="I273" s="63"/>
      <c r="J273" s="63"/>
      <c r="K273" s="63"/>
      <c r="L273" s="63"/>
      <c r="M273" s="63"/>
      <c r="N273" s="63"/>
      <c r="O273" s="63"/>
      <c r="P273" s="63"/>
      <c r="Q273" s="63"/>
      <c r="R273" s="63"/>
      <c r="S273" s="63"/>
      <c r="T273" s="63"/>
      <c r="U273" s="63"/>
      <c r="V273" s="63"/>
      <c r="W273" s="63"/>
      <c r="X273" s="63"/>
      <c r="Y273" s="63"/>
      <c r="Z273" s="63"/>
      <c r="AA273" s="63"/>
      <c r="AB273" s="63"/>
      <c r="AC273" s="63"/>
      <c r="AD273" s="63"/>
      <c r="AE273" s="63"/>
      <c r="AF273" s="63"/>
    </row>
    <row r="274" spans="1:32" ht="15.75" x14ac:dyDescent="0.25">
      <c r="A274" s="63"/>
      <c r="B274" s="63"/>
      <c r="C274" s="63"/>
      <c r="D274" s="63"/>
      <c r="E274" s="63"/>
      <c r="F274" s="63"/>
      <c r="G274" s="63"/>
      <c r="H274" s="63"/>
      <c r="I274" s="63"/>
      <c r="J274" s="63"/>
      <c r="K274" s="63"/>
      <c r="L274" s="63"/>
      <c r="M274" s="63"/>
      <c r="N274" s="63"/>
      <c r="O274" s="63"/>
      <c r="P274" s="63"/>
      <c r="Q274" s="63"/>
      <c r="R274" s="63"/>
      <c r="S274" s="63"/>
      <c r="T274" s="63"/>
      <c r="U274" s="63"/>
      <c r="V274" s="63"/>
      <c r="W274" s="63"/>
      <c r="X274" s="63"/>
      <c r="Y274" s="63"/>
      <c r="Z274" s="63"/>
      <c r="AA274" s="63"/>
      <c r="AB274" s="63"/>
      <c r="AC274" s="63"/>
      <c r="AD274" s="63"/>
      <c r="AE274" s="63"/>
      <c r="AF274" s="63"/>
    </row>
    <row r="275" spans="1:32" ht="15.75" x14ac:dyDescent="0.25">
      <c r="A275" s="63"/>
      <c r="B275" s="63"/>
      <c r="C275" s="63"/>
      <c r="D275" s="63"/>
      <c r="E275" s="63"/>
      <c r="F275" s="63"/>
      <c r="G275" s="63"/>
      <c r="H275" s="63"/>
      <c r="I275" s="63"/>
      <c r="J275" s="63"/>
      <c r="K275" s="63"/>
      <c r="L275" s="63"/>
      <c r="M275" s="63"/>
      <c r="N275" s="63"/>
      <c r="O275" s="63"/>
      <c r="P275" s="63"/>
      <c r="Q275" s="63"/>
      <c r="R275" s="63"/>
      <c r="S275" s="63"/>
      <c r="T275" s="63"/>
      <c r="U275" s="63"/>
      <c r="V275" s="63"/>
      <c r="W275" s="63"/>
      <c r="X275" s="63"/>
      <c r="Y275" s="63"/>
      <c r="Z275" s="63"/>
      <c r="AA275" s="63"/>
      <c r="AB275" s="63"/>
      <c r="AC275" s="63"/>
      <c r="AD275" s="63"/>
      <c r="AE275" s="63"/>
      <c r="AF275" s="63"/>
    </row>
    <row r="276" spans="1:32" ht="15.75" x14ac:dyDescent="0.25">
      <c r="A276" s="63"/>
      <c r="B276" s="63"/>
      <c r="C276" s="63"/>
      <c r="D276" s="63"/>
      <c r="E276" s="63"/>
      <c r="F276" s="63"/>
      <c r="G276" s="63" t="s">
        <v>494</v>
      </c>
      <c r="H276" s="63" t="s">
        <v>495</v>
      </c>
      <c r="I276" s="63"/>
      <c r="J276" s="63"/>
      <c r="K276" s="63"/>
      <c r="L276" s="63"/>
      <c r="M276" s="63"/>
      <c r="N276" s="63"/>
      <c r="O276" s="63"/>
      <c r="P276" s="63"/>
      <c r="Q276" s="63"/>
      <c r="R276" s="63"/>
      <c r="S276" s="63"/>
      <c r="T276" s="63"/>
      <c r="U276" s="63"/>
      <c r="V276" s="63"/>
      <c r="W276" s="63"/>
      <c r="X276" s="63"/>
      <c r="Y276" s="63"/>
      <c r="Z276" s="63"/>
      <c r="AA276" s="63"/>
      <c r="AB276" s="63"/>
      <c r="AC276" s="63"/>
      <c r="AD276" s="63"/>
      <c r="AE276" s="63"/>
      <c r="AF276" s="63"/>
    </row>
    <row r="277" spans="1:32" ht="15.75" x14ac:dyDescent="0.25">
      <c r="A277" s="64">
        <f>G5</f>
        <v>0</v>
      </c>
      <c r="B277" s="61" t="s">
        <v>17</v>
      </c>
      <c r="C277" s="63"/>
      <c r="D277" s="63"/>
      <c r="E277" s="63"/>
      <c r="F277" s="63"/>
      <c r="G277" s="63" t="s">
        <v>524</v>
      </c>
      <c r="H277" s="63"/>
      <c r="I277" s="63"/>
      <c r="J277" s="63"/>
      <c r="K277" s="63"/>
      <c r="L277" s="63"/>
      <c r="M277" s="63"/>
      <c r="N277" s="70" t="str">
        <f>IF(A277&gt;79.999,B277,"")</f>
        <v/>
      </c>
      <c r="O277" s="70" t="str">
        <f>IF(A278&gt;79.999,B278,"")</f>
        <v/>
      </c>
      <c r="P277" s="70" t="str">
        <f>IF(A279&gt;79.999,B279,"")</f>
        <v/>
      </c>
      <c r="Q277" s="70" t="str">
        <f>IF(A280&gt;79.999,B280,"")</f>
        <v/>
      </c>
      <c r="R277" s="70" t="str">
        <f>IF(A281&gt;79.999,B281,"")</f>
        <v/>
      </c>
      <c r="S277" s="70" t="str">
        <f>IF(A282&gt;79.999,B282,"")</f>
        <v/>
      </c>
      <c r="T277" s="70" t="str">
        <f>IF(A283&gt;79.999,B283,"")</f>
        <v/>
      </c>
      <c r="U277" s="70" t="str">
        <f>IF(A284&gt;79.999,B284,"")</f>
        <v/>
      </c>
      <c r="V277" s="70" t="str">
        <f>IF(A285&gt;79.999,B285,"")</f>
        <v/>
      </c>
      <c r="W277" s="70" t="str">
        <f>IF(A286&gt;79.999,B286,"")</f>
        <v/>
      </c>
      <c r="X277" s="70" t="str">
        <f>IF(A287&gt;79.999,B287,"")</f>
        <v/>
      </c>
      <c r="Y277" s="70" t="str">
        <f>IF(A288&gt;79.999,B288,"")</f>
        <v/>
      </c>
      <c r="Z277" s="70" t="str">
        <f>IF(A289&gt;79.999,B289,"")</f>
        <v/>
      </c>
      <c r="AA277" s="70" t="str">
        <f>IF(A290&gt;79.999,B290,"")</f>
        <v/>
      </c>
      <c r="AB277" s="70" t="str">
        <f>IF(A291&gt;79.999,B291,"")</f>
        <v/>
      </c>
      <c r="AC277" s="63"/>
      <c r="AD277" s="63"/>
      <c r="AE277" s="63"/>
      <c r="AF277" s="63"/>
    </row>
    <row r="278" spans="1:32" ht="15.75" x14ac:dyDescent="0.25">
      <c r="A278" s="64">
        <f>G11</f>
        <v>0</v>
      </c>
      <c r="B278" s="61" t="s">
        <v>16</v>
      </c>
      <c r="C278" s="63"/>
      <c r="D278" s="63"/>
      <c r="E278" s="63"/>
      <c r="F278" s="63"/>
      <c r="G278" s="63" t="s">
        <v>525</v>
      </c>
      <c r="H278" s="63"/>
      <c r="I278" s="63"/>
      <c r="J278" s="63"/>
      <c r="K278" s="63"/>
      <c r="L278" s="63"/>
      <c r="M278" s="63"/>
      <c r="N278" s="70" t="str">
        <f>IF(AND(A277&gt;20.000001,A277&lt;79.999998),B277,"")</f>
        <v/>
      </c>
      <c r="O278" s="70" t="str">
        <f>IF(AND($A278&gt;20.000001,$A278&lt;79.999998),$B278,"")</f>
        <v/>
      </c>
      <c r="P278" s="70" t="str">
        <f>IF(AND($A279&gt;20.000001,$A279&lt;79.999998),$B279,"")</f>
        <v/>
      </c>
      <c r="Q278" s="70" t="str">
        <f>IF(AND($A280&gt;20.000001,$A280&lt;79.999998),$B280,"")</f>
        <v/>
      </c>
      <c r="R278" s="70" t="str">
        <f>IF(AND($A281&gt;20.000001,$A281&lt;79.999998),$B281,"")</f>
        <v/>
      </c>
      <c r="S278" s="70" t="str">
        <f>IF(AND($A282&gt;20.000001,$A282&lt;79.999998),$B282,"")</f>
        <v/>
      </c>
      <c r="T278" s="70" t="str">
        <f>IF(AND($A283&gt;20.000001,$A283&lt;79.999998),$B283,"")</f>
        <v/>
      </c>
      <c r="U278" s="70" t="str">
        <f>IF(AND($A284&gt;20.000001,$A284&lt;79.999998),$B284,"")</f>
        <v/>
      </c>
      <c r="V278" s="70" t="str">
        <f>IF(AND($A285&gt;20.000001,$A285&lt;79.999998),$B285,"")</f>
        <v/>
      </c>
      <c r="W278" s="70" t="str">
        <f>IF(AND($A286&gt;20.000001,$A286&lt;79.999998),$B286,"")</f>
        <v/>
      </c>
      <c r="X278" s="70" t="str">
        <f>IF(AND($A287&gt;20.000001,$A287&lt;79.999998),$B287,"")</f>
        <v/>
      </c>
      <c r="Y278" s="70" t="str">
        <f>IF(AND($A288&gt;20.000001,$A288&lt;79.999998),$B288,"")</f>
        <v/>
      </c>
      <c r="Z278" s="70" t="str">
        <f>IF(AND($A289&gt;20.000001,$A289&lt;79.999998),$B289,"")</f>
        <v/>
      </c>
      <c r="AA278" s="70" t="str">
        <f>IF(AND($A290&gt;20.000001,$A290&lt;79.999998),$B290,"")</f>
        <v/>
      </c>
      <c r="AB278" s="70" t="str">
        <f>IF(AND($A291&gt;20.000001,$A291&lt;79.999998),$B291,"")</f>
        <v/>
      </c>
      <c r="AC278" s="63"/>
      <c r="AD278" s="63"/>
      <c r="AE278" s="63"/>
      <c r="AF278" s="63"/>
    </row>
    <row r="279" spans="1:32" ht="15.75" x14ac:dyDescent="0.25">
      <c r="A279" s="64">
        <f>G17</f>
        <v>0</v>
      </c>
      <c r="B279" s="61" t="s">
        <v>15</v>
      </c>
      <c r="C279" s="63"/>
      <c r="D279" s="63"/>
      <c r="E279" s="63"/>
      <c r="F279" s="63"/>
      <c r="G279" s="63" t="s">
        <v>526</v>
      </c>
      <c r="H279" s="63"/>
      <c r="I279" s="63"/>
      <c r="J279" s="63"/>
      <c r="K279" s="63"/>
      <c r="L279" s="63"/>
      <c r="M279" s="63"/>
      <c r="N279" s="63" t="str">
        <f>IF(AND($A277&gt;19.9,$A277&lt;20.1),$B277,"")</f>
        <v/>
      </c>
      <c r="O279" s="63" t="str">
        <f>IF(AND($A278&gt;19.9,$A278&lt;20.1),$B278,"")</f>
        <v/>
      </c>
      <c r="P279" s="63" t="str">
        <f>IF(AND($A279&gt;19.9,$A279&lt;20.1),$B279,"")</f>
        <v/>
      </c>
      <c r="Q279" s="63" t="str">
        <f>IF(AND($A280&gt;19.9,$A280&lt;20.1),$B280,"")</f>
        <v/>
      </c>
      <c r="R279" s="63" t="str">
        <f>IF(AND($A281&gt;19.9,$A281&lt;20.1),$B281,"")</f>
        <v/>
      </c>
      <c r="S279" s="63" t="str">
        <f>IF(AND($A282&gt;19.9,$A282&lt;20.1),$B282,"")</f>
        <v/>
      </c>
      <c r="T279" s="63" t="str">
        <f>IF(AND($A283&gt;19.9,$A283&lt;20.1),$B283,"")</f>
        <v/>
      </c>
      <c r="U279" s="63" t="str">
        <f>IF(AND($A284&gt;19.9,$A284&lt;20.1),$B284,"")</f>
        <v/>
      </c>
      <c r="V279" s="63" t="str">
        <f>IF(AND($A285&gt;19.9,$A285&lt;20.1),$B285,"")</f>
        <v/>
      </c>
      <c r="W279" s="63" t="str">
        <f>IF(AND($A286&gt;19.9,$A286&lt;20.1),$B286,"")</f>
        <v/>
      </c>
      <c r="X279" s="63" t="str">
        <f>IF(AND($A287&gt;19.9,$A287&lt;20.1),$B287,"")</f>
        <v/>
      </c>
      <c r="Y279" s="63" t="str">
        <f>IF(AND($A288&gt;19.9,$A288&lt;20.1),$B288,"")</f>
        <v/>
      </c>
      <c r="Z279" s="63" t="str">
        <f>IF(AND($A289&gt;19.9,$A289&lt;20.1),$B289,"")</f>
        <v/>
      </c>
      <c r="AA279" s="63" t="str">
        <f>IF(AND($A290&gt;19.9,$A290&lt;20.1),$B290,"")</f>
        <v/>
      </c>
      <c r="AB279" s="63" t="str">
        <f>IF(AND($A291&gt;19.9,$A291&lt;20.1),$B291,"")</f>
        <v/>
      </c>
      <c r="AC279" s="63"/>
      <c r="AD279" s="63"/>
      <c r="AE279" s="63"/>
      <c r="AF279" s="63"/>
    </row>
    <row r="280" spans="1:32" ht="15.75" x14ac:dyDescent="0.25">
      <c r="A280" s="64">
        <f>G23</f>
        <v>0</v>
      </c>
      <c r="B280" s="61" t="s">
        <v>14</v>
      </c>
      <c r="C280" s="63"/>
      <c r="D280" s="63"/>
      <c r="E280" s="63"/>
      <c r="F280" s="63"/>
      <c r="G280" s="63" t="s">
        <v>527</v>
      </c>
      <c r="H280" s="63"/>
      <c r="I280" s="63"/>
      <c r="J280" s="63"/>
      <c r="K280" s="63"/>
      <c r="L280" s="63"/>
      <c r="M280" s="63"/>
      <c r="N280" s="70" t="str">
        <f>IF($A277=0,$B277,"")</f>
        <v>Concepts</v>
      </c>
      <c r="O280" s="70" t="str">
        <f>IF($A278=0,$B278,"")</f>
        <v>Movement</v>
      </c>
      <c r="P280" s="70" t="str">
        <f>IF($A279=0,$B279,"")</f>
        <v>Single Room O&amp;M</v>
      </c>
      <c r="Q280" s="70" t="str">
        <f>IF($A280=0,$B280,"")</f>
        <v>Indoor O&amp;M</v>
      </c>
      <c r="R280" s="70" t="str">
        <f>IF($A281=0,$B281,"")</f>
        <v>Self Protection</v>
      </c>
      <c r="S280" s="70" t="str">
        <f>IF($A282=0,$B282,"")</f>
        <v>Guided Travel</v>
      </c>
      <c r="T280" s="70" t="str">
        <f>IF($A283=0,$B283,"")</f>
        <v>Cane Skills</v>
      </c>
      <c r="U280" s="70" t="str">
        <f>IF($A284=0,$B284,"")</f>
        <v>Sidewalk Travel</v>
      </c>
      <c r="V280" s="70" t="str">
        <f>IF($A285=0,$B285,"")</f>
        <v>Street Crossings</v>
      </c>
      <c r="W280" s="70" t="str">
        <f>IF($A286=0,$B286,"")</f>
        <v>Orientation Skills &amp; GPS</v>
      </c>
      <c r="X280" s="70" t="str">
        <f>IF($A287=0,$B287,"")</f>
        <v>Public Transportation</v>
      </c>
      <c r="Y280" s="70" t="str">
        <f>IF($A288=0,$B288,"")</f>
        <v>Atypical O&amp;M</v>
      </c>
      <c r="Z280" s="70" t="str">
        <f>IF($A289=0,$B289,"")</f>
        <v>Rural Travel</v>
      </c>
      <c r="AA280" s="70" t="str">
        <f>IF($A290=0,$B290,"")</f>
        <v>Vision Specific O&amp;M Skills</v>
      </c>
      <c r="AB280" s="70" t="str">
        <f>IF($A291=0,$B291,"")</f>
        <v xml:space="preserve">Community </v>
      </c>
      <c r="AC280" s="63"/>
      <c r="AD280" s="63"/>
      <c r="AE280" s="63"/>
      <c r="AF280" s="63"/>
    </row>
    <row r="281" spans="1:32" ht="15.75" x14ac:dyDescent="0.25">
      <c r="A281" s="64">
        <f>G29</f>
        <v>0</v>
      </c>
      <c r="B281" s="61" t="s">
        <v>13</v>
      </c>
      <c r="C281" s="63"/>
      <c r="D281" s="63"/>
      <c r="E281" s="63"/>
      <c r="F281" s="63"/>
      <c r="G281" s="63"/>
      <c r="H281" s="63"/>
      <c r="I281" s="63"/>
      <c r="J281" s="63"/>
      <c r="K281" s="63"/>
      <c r="L281" s="63"/>
      <c r="M281" s="63"/>
      <c r="N281" s="63"/>
      <c r="O281" s="63"/>
      <c r="P281" s="63"/>
      <c r="Q281" s="63"/>
      <c r="R281" s="63"/>
      <c r="S281" s="63"/>
      <c r="T281" s="63"/>
      <c r="U281" s="63"/>
      <c r="V281" s="63"/>
      <c r="W281" s="63"/>
      <c r="X281" s="63"/>
      <c r="Y281" s="63"/>
      <c r="Z281" s="63"/>
      <c r="AA281" s="63"/>
      <c r="AB281" s="63"/>
      <c r="AC281" s="63"/>
      <c r="AD281" s="63"/>
      <c r="AE281" s="63"/>
      <c r="AF281" s="63"/>
    </row>
    <row r="282" spans="1:32" ht="15.75" x14ac:dyDescent="0.25">
      <c r="A282" s="64">
        <f>G35</f>
        <v>0</v>
      </c>
      <c r="B282" s="61" t="s">
        <v>12</v>
      </c>
      <c r="C282" s="63"/>
      <c r="D282" s="63"/>
      <c r="E282" s="63"/>
      <c r="F282" s="63"/>
      <c r="G282" s="63"/>
      <c r="H282" s="63"/>
      <c r="I282" s="63"/>
      <c r="J282" s="63"/>
      <c r="K282" s="63"/>
      <c r="L282" s="63"/>
      <c r="M282" s="63"/>
      <c r="N282" s="63"/>
      <c r="O282" s="63"/>
      <c r="P282" s="63"/>
      <c r="Q282" s="63"/>
      <c r="R282" s="63"/>
      <c r="S282" s="63"/>
      <c r="T282" s="63"/>
      <c r="U282" s="63"/>
      <c r="V282" s="63"/>
      <c r="W282" s="63"/>
      <c r="X282" s="63"/>
      <c r="Y282" s="63"/>
      <c r="Z282" s="63"/>
      <c r="AA282" s="63"/>
      <c r="AB282" s="63"/>
      <c r="AC282" s="63"/>
      <c r="AD282" s="63"/>
      <c r="AE282" s="63"/>
      <c r="AF282" s="63"/>
    </row>
    <row r="283" spans="1:32" ht="15.75" x14ac:dyDescent="0.25">
      <c r="A283" s="64">
        <f>G41</f>
        <v>0</v>
      </c>
      <c r="B283" s="61" t="s">
        <v>11</v>
      </c>
      <c r="C283" s="63"/>
      <c r="D283" s="63"/>
      <c r="E283" s="63"/>
      <c r="F283" s="63"/>
      <c r="G283" s="63"/>
      <c r="H283" s="63"/>
      <c r="I283" s="63"/>
      <c r="J283" s="63"/>
      <c r="K283" s="63"/>
      <c r="L283" s="63"/>
      <c r="M283" s="63"/>
      <c r="N283" s="63"/>
      <c r="O283" s="63"/>
      <c r="P283" s="63"/>
      <c r="Q283" s="63"/>
      <c r="R283" s="63"/>
      <c r="S283" s="63"/>
      <c r="T283" s="63"/>
      <c r="U283" s="63"/>
      <c r="V283" s="63"/>
      <c r="W283" s="63"/>
      <c r="X283" s="63"/>
      <c r="Y283" s="63"/>
      <c r="Z283" s="63"/>
      <c r="AA283" s="63"/>
      <c r="AB283" s="63"/>
      <c r="AC283" s="63"/>
      <c r="AD283" s="63"/>
      <c r="AE283" s="63"/>
      <c r="AF283" s="63"/>
    </row>
    <row r="284" spans="1:32" ht="15.75" x14ac:dyDescent="0.25">
      <c r="A284" s="64">
        <f>G47</f>
        <v>0</v>
      </c>
      <c r="B284" s="61" t="s">
        <v>523</v>
      </c>
      <c r="C284" s="63"/>
      <c r="D284" s="63"/>
      <c r="E284" s="63"/>
      <c r="F284" s="63"/>
      <c r="G284" s="63"/>
      <c r="H284" s="63"/>
      <c r="I284" s="63"/>
      <c r="J284" s="63"/>
      <c r="K284" s="63"/>
      <c r="L284" s="63"/>
      <c r="M284" s="63"/>
      <c r="N284" s="63"/>
      <c r="O284" s="63"/>
      <c r="P284" s="63"/>
      <c r="Q284" s="63"/>
      <c r="R284" s="63"/>
      <c r="S284" s="63"/>
      <c r="T284" s="63"/>
      <c r="U284" s="63"/>
      <c r="V284" s="63"/>
      <c r="W284" s="63"/>
      <c r="X284" s="63"/>
      <c r="Y284" s="63"/>
      <c r="Z284" s="63"/>
      <c r="AA284" s="63"/>
      <c r="AB284" s="63"/>
      <c r="AC284" s="63"/>
      <c r="AD284" s="63"/>
      <c r="AE284" s="63"/>
      <c r="AF284" s="63"/>
    </row>
    <row r="285" spans="1:32" ht="15.75" x14ac:dyDescent="0.25">
      <c r="A285" s="64">
        <f>G53</f>
        <v>0</v>
      </c>
      <c r="B285" s="61" t="s">
        <v>10</v>
      </c>
      <c r="C285" s="63"/>
      <c r="D285" s="63"/>
      <c r="E285" s="63"/>
      <c r="F285" s="63"/>
      <c r="G285" s="63"/>
      <c r="H285" s="63"/>
      <c r="I285" s="63"/>
      <c r="J285" s="63"/>
      <c r="K285" s="63"/>
      <c r="L285" s="63"/>
      <c r="M285" s="63"/>
      <c r="N285" s="63"/>
      <c r="O285" s="63"/>
      <c r="P285" s="63"/>
      <c r="Q285" s="63"/>
      <c r="R285" s="63"/>
      <c r="S285" s="63"/>
      <c r="T285" s="63"/>
      <c r="U285" s="63"/>
      <c r="V285" s="63"/>
      <c r="W285" s="63"/>
      <c r="X285" s="63"/>
      <c r="Y285" s="63"/>
      <c r="Z285" s="63"/>
      <c r="AA285" s="63"/>
      <c r="AB285" s="63"/>
      <c r="AC285" s="63"/>
      <c r="AD285" s="63"/>
      <c r="AE285" s="63"/>
      <c r="AF285" s="63"/>
    </row>
    <row r="286" spans="1:32" ht="15.75" x14ac:dyDescent="0.25">
      <c r="A286" s="64">
        <f>G59</f>
        <v>0</v>
      </c>
      <c r="B286" s="61" t="s">
        <v>4</v>
      </c>
      <c r="C286" s="63"/>
      <c r="D286" s="63"/>
      <c r="E286" s="63"/>
      <c r="F286" s="63"/>
      <c r="G286" s="63"/>
      <c r="H286" s="63"/>
      <c r="I286" s="63"/>
      <c r="J286" s="63"/>
      <c r="K286" s="63"/>
      <c r="L286" s="63"/>
      <c r="M286" s="63"/>
      <c r="N286" s="63"/>
      <c r="O286" s="63"/>
      <c r="P286" s="63"/>
      <c r="Q286" s="63"/>
      <c r="R286" s="63"/>
      <c r="S286" s="63"/>
      <c r="T286" s="63"/>
      <c r="U286" s="63"/>
      <c r="V286" s="63"/>
      <c r="W286" s="63"/>
      <c r="X286" s="63"/>
      <c r="Y286" s="63"/>
      <c r="Z286" s="63"/>
      <c r="AA286" s="63"/>
      <c r="AB286" s="63"/>
      <c r="AC286" s="63"/>
      <c r="AD286" s="63"/>
      <c r="AE286" s="63"/>
      <c r="AF286" s="63"/>
    </row>
    <row r="287" spans="1:32" ht="15.75" x14ac:dyDescent="0.25">
      <c r="A287" s="64">
        <f>G65</f>
        <v>0</v>
      </c>
      <c r="B287" s="61" t="s">
        <v>5</v>
      </c>
      <c r="C287" s="63"/>
      <c r="D287" s="63"/>
      <c r="E287" s="63"/>
      <c r="F287" s="63"/>
      <c r="G287" s="63"/>
      <c r="H287" s="63"/>
      <c r="I287" s="63"/>
      <c r="J287" s="63"/>
      <c r="K287" s="63"/>
      <c r="L287" s="63"/>
      <c r="M287" s="63"/>
      <c r="N287" s="63"/>
      <c r="O287" s="63"/>
      <c r="P287" s="63"/>
      <c r="Q287" s="63"/>
      <c r="R287" s="63"/>
      <c r="S287" s="63"/>
      <c r="T287" s="63"/>
      <c r="U287" s="63"/>
      <c r="V287" s="63"/>
      <c r="W287" s="63"/>
      <c r="X287" s="63"/>
      <c r="Y287" s="63"/>
      <c r="Z287" s="63"/>
      <c r="AA287" s="63"/>
      <c r="AB287" s="63"/>
      <c r="AC287" s="63"/>
      <c r="AD287" s="63"/>
      <c r="AE287" s="63"/>
      <c r="AF287" s="63"/>
    </row>
    <row r="288" spans="1:32" ht="15.75" x14ac:dyDescent="0.25">
      <c r="A288" s="64">
        <f>G71</f>
        <v>0</v>
      </c>
      <c r="B288" s="61" t="s">
        <v>6</v>
      </c>
      <c r="C288" s="63"/>
      <c r="D288" s="63"/>
      <c r="E288" s="63"/>
      <c r="F288" s="63"/>
      <c r="G288" s="63"/>
      <c r="H288" s="63"/>
      <c r="I288" s="63"/>
      <c r="J288" s="63"/>
      <c r="K288" s="63"/>
      <c r="L288" s="63"/>
      <c r="M288" s="63"/>
      <c r="N288" s="63"/>
      <c r="O288" s="63"/>
      <c r="P288" s="63"/>
      <c r="Q288" s="63"/>
      <c r="R288" s="63"/>
      <c r="S288" s="63"/>
      <c r="T288" s="63"/>
      <c r="U288" s="63"/>
      <c r="V288" s="63"/>
      <c r="W288" s="63"/>
      <c r="X288" s="63"/>
      <c r="Y288" s="63"/>
      <c r="Z288" s="63"/>
      <c r="AA288" s="63"/>
      <c r="AB288" s="63"/>
      <c r="AC288" s="63"/>
      <c r="AD288" s="63"/>
      <c r="AE288" s="63"/>
      <c r="AF288" s="63"/>
    </row>
    <row r="289" spans="1:32" ht="15.75" x14ac:dyDescent="0.25">
      <c r="A289" s="64">
        <f>G77</f>
        <v>0</v>
      </c>
      <c r="B289" s="61" t="s">
        <v>7</v>
      </c>
      <c r="C289" s="63"/>
      <c r="D289" s="63"/>
      <c r="E289" s="63"/>
      <c r="F289" s="63"/>
      <c r="G289" s="63"/>
      <c r="H289" s="63"/>
      <c r="I289" s="63"/>
      <c r="J289" s="63"/>
      <c r="K289" s="63"/>
      <c r="L289" s="63"/>
      <c r="M289" s="63"/>
      <c r="N289" s="63"/>
      <c r="O289" s="63"/>
      <c r="P289" s="63"/>
      <c r="Q289" s="63"/>
      <c r="R289" s="63"/>
      <c r="S289" s="63"/>
      <c r="T289" s="63"/>
      <c r="U289" s="63"/>
      <c r="V289" s="63"/>
      <c r="W289" s="63"/>
      <c r="X289" s="63"/>
      <c r="Y289" s="63"/>
      <c r="Z289" s="63"/>
      <c r="AA289" s="63"/>
      <c r="AB289" s="63"/>
      <c r="AC289" s="63"/>
      <c r="AD289" s="63"/>
      <c r="AE289" s="63"/>
      <c r="AF289" s="63"/>
    </row>
    <row r="290" spans="1:32" ht="15.75" x14ac:dyDescent="0.25">
      <c r="A290" s="64">
        <f>G83</f>
        <v>0</v>
      </c>
      <c r="B290" s="61" t="s">
        <v>8</v>
      </c>
      <c r="C290" s="63"/>
      <c r="D290" s="63"/>
      <c r="E290" s="63"/>
      <c r="F290" s="63"/>
      <c r="G290" s="63"/>
      <c r="H290" s="63"/>
      <c r="I290" s="63"/>
      <c r="J290" s="63"/>
      <c r="K290" s="63"/>
      <c r="L290" s="63"/>
      <c r="M290" s="63"/>
      <c r="N290" s="63"/>
      <c r="O290" s="63"/>
      <c r="P290" s="63"/>
      <c r="Q290" s="63"/>
      <c r="R290" s="63"/>
      <c r="S290" s="63"/>
      <c r="T290" s="63"/>
      <c r="U290" s="63"/>
      <c r="V290" s="63"/>
      <c r="W290" s="63"/>
      <c r="X290" s="63"/>
      <c r="Y290" s="63"/>
      <c r="Z290" s="63"/>
      <c r="AA290" s="63"/>
      <c r="AB290" s="63"/>
      <c r="AC290" s="63"/>
      <c r="AD290" s="63"/>
      <c r="AE290" s="63"/>
      <c r="AF290" s="63"/>
    </row>
    <row r="291" spans="1:32" ht="15.75" x14ac:dyDescent="0.25">
      <c r="A291" s="64">
        <f>G89</f>
        <v>0</v>
      </c>
      <c r="B291" s="61" t="s">
        <v>9</v>
      </c>
      <c r="C291" s="63"/>
      <c r="D291" s="63"/>
      <c r="E291" s="63"/>
      <c r="F291" s="63"/>
      <c r="G291" s="63"/>
      <c r="H291" s="63"/>
      <c r="I291" s="63"/>
      <c r="J291" s="63"/>
      <c r="K291" s="63"/>
      <c r="L291" s="63"/>
      <c r="M291" s="63"/>
      <c r="N291" s="63"/>
      <c r="O291" s="63"/>
      <c r="P291" s="63"/>
      <c r="Q291" s="63"/>
      <c r="R291" s="63"/>
      <c r="S291" s="63"/>
      <c r="T291" s="63"/>
      <c r="U291" s="63"/>
      <c r="V291" s="63"/>
      <c r="W291" s="63"/>
      <c r="X291" s="63"/>
      <c r="Y291" s="63"/>
      <c r="Z291" s="63"/>
      <c r="AA291" s="63"/>
      <c r="AB291" s="63"/>
      <c r="AC291" s="63"/>
      <c r="AD291" s="63"/>
      <c r="AE291" s="63"/>
      <c r="AF291" s="63"/>
    </row>
    <row r="292" spans="1:32" ht="15.75" x14ac:dyDescent="0.25">
      <c r="A292" s="63"/>
      <c r="B292" s="63"/>
      <c r="C292" s="63"/>
      <c r="D292" s="63"/>
      <c r="E292" s="63"/>
      <c r="F292" s="63"/>
      <c r="G292" s="63"/>
      <c r="H292" s="63"/>
      <c r="I292" s="63"/>
      <c r="J292" s="63"/>
      <c r="K292" s="63"/>
      <c r="L292" s="63"/>
      <c r="M292" s="63"/>
      <c r="N292" s="63"/>
      <c r="O292" s="63"/>
      <c r="P292" s="63"/>
      <c r="Q292" s="63"/>
      <c r="R292" s="63"/>
      <c r="S292" s="63"/>
      <c r="T292" s="63"/>
      <c r="U292" s="63"/>
      <c r="V292" s="63"/>
      <c r="W292" s="63"/>
      <c r="X292" s="63"/>
      <c r="Y292" s="63"/>
      <c r="Z292" s="63"/>
      <c r="AA292" s="63"/>
      <c r="AB292" s="63"/>
      <c r="AC292" s="63"/>
      <c r="AD292" s="63"/>
      <c r="AE292" s="63"/>
      <c r="AF292" s="63"/>
    </row>
    <row r="293" spans="1:32" ht="15.75" x14ac:dyDescent="0.25">
      <c r="A293" s="63" t="s">
        <v>499</v>
      </c>
      <c r="B293" s="63"/>
      <c r="C293" s="63"/>
      <c r="D293" s="63"/>
      <c r="E293" s="63"/>
      <c r="F293" s="63"/>
      <c r="G293" s="63"/>
      <c r="H293" s="63"/>
      <c r="I293" s="63"/>
      <c r="J293" s="63"/>
      <c r="K293" s="63"/>
      <c r="L293" s="63"/>
      <c r="M293" s="63"/>
      <c r="N293" s="63"/>
      <c r="O293" s="63"/>
      <c r="P293" s="63"/>
      <c r="Q293" s="63"/>
      <c r="R293" s="63"/>
      <c r="S293" s="63"/>
      <c r="T293" s="63"/>
      <c r="U293" s="63"/>
      <c r="V293" s="63"/>
      <c r="W293" s="63"/>
      <c r="X293" s="63"/>
      <c r="Y293" s="63"/>
      <c r="Z293" s="63"/>
      <c r="AA293" s="63"/>
      <c r="AB293" s="63"/>
      <c r="AC293" s="63"/>
      <c r="AD293" s="63"/>
      <c r="AE293" s="63"/>
      <c r="AF293" s="63"/>
    </row>
    <row r="294" spans="1:32" ht="15.75" x14ac:dyDescent="0.25">
      <c r="A294" s="63" t="s">
        <v>500</v>
      </c>
      <c r="B294" s="63"/>
      <c r="C294" s="63"/>
      <c r="D294" s="63"/>
      <c r="E294" s="63"/>
      <c r="F294" s="63"/>
      <c r="G294" s="63"/>
      <c r="H294" s="63"/>
      <c r="I294" s="63"/>
      <c r="J294" s="63"/>
      <c r="K294" s="63"/>
      <c r="L294" s="63"/>
      <c r="M294" s="63"/>
      <c r="N294" s="63"/>
      <c r="O294" s="63"/>
      <c r="P294" s="63"/>
      <c r="Q294" s="63"/>
      <c r="R294" s="63"/>
      <c r="S294" s="63"/>
      <c r="T294" s="63"/>
      <c r="U294" s="63"/>
      <c r="V294" s="63"/>
      <c r="W294" s="63"/>
      <c r="X294" s="63"/>
      <c r="Y294" s="63"/>
      <c r="Z294" s="63"/>
      <c r="AA294" s="63"/>
      <c r="AB294" s="63"/>
      <c r="AC294" s="63"/>
      <c r="AD294" s="63"/>
      <c r="AE294" s="63"/>
      <c r="AF294" s="63"/>
    </row>
    <row r="295" spans="1:32" ht="15.75" x14ac:dyDescent="0.25">
      <c r="A295" s="63" t="s">
        <v>501</v>
      </c>
      <c r="B295" s="63"/>
      <c r="C295" s="63"/>
      <c r="D295" s="63"/>
      <c r="E295" s="63"/>
      <c r="F295" s="63"/>
      <c r="G295" s="63"/>
      <c r="H295" s="63"/>
      <c r="I295" s="63"/>
      <c r="J295" s="63"/>
      <c r="K295" s="63"/>
      <c r="L295" s="63"/>
      <c r="M295" s="63"/>
      <c r="N295" s="63"/>
      <c r="O295" s="63"/>
      <c r="P295" s="63"/>
      <c r="Q295" s="63"/>
      <c r="R295" s="63"/>
      <c r="S295" s="63"/>
      <c r="T295" s="63"/>
      <c r="U295" s="63"/>
      <c r="V295" s="63"/>
      <c r="W295" s="63"/>
      <c r="X295" s="63"/>
      <c r="Y295" s="63"/>
      <c r="Z295" s="63"/>
      <c r="AA295" s="63"/>
      <c r="AB295" s="63"/>
      <c r="AC295" s="63"/>
      <c r="AD295" s="63"/>
      <c r="AE295" s="63"/>
      <c r="AF295" s="63"/>
    </row>
    <row r="296" spans="1:32" ht="15.75" x14ac:dyDescent="0.25">
      <c r="A296" s="63" t="s">
        <v>512</v>
      </c>
      <c r="B296" s="63"/>
      <c r="C296" s="63"/>
      <c r="D296" s="63"/>
      <c r="E296" s="63"/>
      <c r="F296" s="63"/>
      <c r="G296" s="63"/>
      <c r="H296" s="63"/>
      <c r="I296" s="63"/>
      <c r="J296" s="63"/>
      <c r="K296" s="63"/>
      <c r="L296" s="63"/>
      <c r="M296" s="63"/>
      <c r="N296" s="63"/>
      <c r="O296" s="63"/>
      <c r="P296" s="63"/>
      <c r="Q296" s="63"/>
      <c r="R296" s="63"/>
      <c r="S296" s="63"/>
      <c r="T296" s="63"/>
      <c r="U296" s="63"/>
      <c r="V296" s="63"/>
      <c r="W296" s="63"/>
      <c r="X296" s="63"/>
      <c r="Y296" s="63"/>
      <c r="Z296" s="63"/>
      <c r="AA296" s="63"/>
      <c r="AB296" s="63"/>
      <c r="AC296" s="63"/>
      <c r="AD296" s="63"/>
      <c r="AE296" s="63"/>
      <c r="AF296" s="63"/>
    </row>
    <row r="297" spans="1:32" ht="15.75" x14ac:dyDescent="0.25">
      <c r="A297" s="63" t="s">
        <v>503</v>
      </c>
      <c r="B297" s="63"/>
      <c r="C297" s="63"/>
      <c r="D297" s="63"/>
      <c r="E297" s="63"/>
      <c r="F297" s="63"/>
      <c r="G297" s="63"/>
      <c r="H297" s="63"/>
      <c r="I297" s="63"/>
      <c r="J297" s="63"/>
      <c r="K297" s="63"/>
      <c r="L297" s="63"/>
      <c r="M297" s="63"/>
      <c r="N297" s="63"/>
      <c r="O297" s="63"/>
      <c r="P297" s="63"/>
      <c r="Q297" s="63"/>
      <c r="R297" s="63"/>
      <c r="S297" s="63"/>
      <c r="T297" s="63"/>
      <c r="U297" s="63"/>
      <c r="V297" s="63"/>
      <c r="W297" s="63"/>
      <c r="X297" s="63"/>
      <c r="Y297" s="63"/>
      <c r="Z297" s="63"/>
      <c r="AA297" s="63"/>
      <c r="AB297" s="63"/>
      <c r="AC297" s="63"/>
      <c r="AD297" s="63"/>
      <c r="AE297" s="63"/>
      <c r="AF297" s="63"/>
    </row>
    <row r="298" spans="1:32" ht="15.75" x14ac:dyDescent="0.25">
      <c r="A298" s="63" t="s">
        <v>504</v>
      </c>
      <c r="B298" s="63"/>
      <c r="C298" s="63"/>
      <c r="D298" s="63"/>
      <c r="E298" s="63"/>
      <c r="F298" s="63"/>
      <c r="G298" s="63"/>
      <c r="H298" s="63"/>
      <c r="I298" s="63"/>
      <c r="J298" s="63"/>
      <c r="K298" s="63"/>
      <c r="L298" s="63"/>
      <c r="M298" s="63"/>
      <c r="N298" s="63"/>
      <c r="O298" s="63"/>
      <c r="P298" s="63"/>
      <c r="Q298" s="63"/>
      <c r="R298" s="63"/>
      <c r="S298" s="63"/>
      <c r="T298" s="63"/>
      <c r="U298" s="63"/>
      <c r="V298" s="63"/>
      <c r="W298" s="63"/>
      <c r="X298" s="63"/>
      <c r="Y298" s="63"/>
      <c r="Z298" s="63"/>
      <c r="AA298" s="63"/>
      <c r="AB298" s="63"/>
      <c r="AC298" s="63"/>
      <c r="AD298" s="63"/>
      <c r="AE298" s="63"/>
      <c r="AF298" s="63"/>
    </row>
    <row r="299" spans="1:32" ht="15.75" x14ac:dyDescent="0.25">
      <c r="A299" s="63" t="s">
        <v>505</v>
      </c>
      <c r="B299" s="63"/>
      <c r="C299" s="63"/>
      <c r="D299" s="63"/>
      <c r="E299" s="63"/>
      <c r="F299" s="63"/>
      <c r="G299" s="63"/>
      <c r="H299" s="63"/>
      <c r="I299" s="63"/>
      <c r="J299" s="63"/>
      <c r="K299" s="63"/>
      <c r="L299" s="63"/>
      <c r="M299" s="63"/>
      <c r="N299" s="63"/>
      <c r="O299" s="63"/>
      <c r="P299" s="63"/>
      <c r="Q299" s="63"/>
      <c r="R299" s="63"/>
      <c r="S299" s="63"/>
      <c r="T299" s="63"/>
      <c r="U299" s="63"/>
      <c r="V299" s="63"/>
      <c r="W299" s="63"/>
      <c r="X299" s="63"/>
      <c r="Y299" s="63"/>
      <c r="Z299" s="63"/>
      <c r="AA299" s="63"/>
      <c r="AB299" s="63"/>
      <c r="AC299" s="63"/>
      <c r="AD299" s="63"/>
      <c r="AE299" s="63"/>
      <c r="AF299" s="63"/>
    </row>
    <row r="300" spans="1:32" ht="15.75" x14ac:dyDescent="0.25">
      <c r="A300" s="63" t="s">
        <v>506</v>
      </c>
      <c r="B300" s="63"/>
      <c r="C300" s="63"/>
      <c r="D300" s="63"/>
      <c r="E300" s="63"/>
      <c r="F300" s="63"/>
      <c r="G300" s="63"/>
      <c r="H300" s="63"/>
      <c r="I300" s="63"/>
      <c r="J300" s="63"/>
      <c r="K300" s="63"/>
      <c r="L300" s="63"/>
      <c r="M300" s="63"/>
      <c r="N300" s="63"/>
      <c r="O300" s="63"/>
      <c r="P300" s="63"/>
      <c r="Q300" s="63"/>
      <c r="R300" s="63"/>
      <c r="S300" s="63"/>
      <c r="T300" s="63"/>
      <c r="U300" s="63"/>
      <c r="V300" s="63"/>
      <c r="W300" s="63"/>
      <c r="X300" s="63"/>
      <c r="Y300" s="63"/>
      <c r="Z300" s="63"/>
      <c r="AA300" s="63"/>
      <c r="AB300" s="63"/>
      <c r="AC300" s="63"/>
      <c r="AD300" s="63"/>
      <c r="AE300" s="63"/>
      <c r="AF300" s="63"/>
    </row>
    <row r="301" spans="1:32" ht="15.75" x14ac:dyDescent="0.25">
      <c r="A301" s="63" t="s">
        <v>507</v>
      </c>
      <c r="B301" s="63"/>
      <c r="C301" s="63"/>
      <c r="D301" s="63"/>
      <c r="E301" s="63"/>
      <c r="F301" s="63"/>
      <c r="G301" s="63"/>
      <c r="H301" s="63"/>
      <c r="I301" s="63"/>
      <c r="J301" s="63"/>
      <c r="K301" s="63"/>
      <c r="L301" s="63"/>
      <c r="M301" s="63"/>
      <c r="N301" s="63"/>
      <c r="O301" s="63"/>
      <c r="P301" s="63"/>
      <c r="Q301" s="63"/>
      <c r="R301" s="63"/>
      <c r="S301" s="63"/>
      <c r="T301" s="63"/>
      <c r="U301" s="63"/>
      <c r="V301" s="63"/>
      <c r="W301" s="63"/>
      <c r="X301" s="63"/>
      <c r="Y301" s="63"/>
      <c r="Z301" s="63"/>
      <c r="AA301" s="63"/>
      <c r="AB301" s="63"/>
      <c r="AC301" s="63"/>
      <c r="AD301" s="63"/>
      <c r="AE301" s="63"/>
    </row>
    <row r="302" spans="1:32" ht="15.75" x14ac:dyDescent="0.25">
      <c r="A302" s="63" t="s">
        <v>528</v>
      </c>
      <c r="B302" s="63"/>
      <c r="C302" s="63"/>
      <c r="D302" s="63"/>
      <c r="E302" s="63"/>
      <c r="F302" s="63"/>
      <c r="G302" s="63"/>
      <c r="H302" s="63"/>
      <c r="I302" s="63"/>
      <c r="J302" s="63"/>
      <c r="K302" s="63"/>
      <c r="L302" s="63"/>
      <c r="M302" s="63"/>
      <c r="N302" s="63"/>
      <c r="O302" s="63"/>
      <c r="P302" s="63"/>
      <c r="Q302" s="63"/>
      <c r="R302" s="63"/>
      <c r="S302" s="63"/>
      <c r="T302" s="63"/>
      <c r="U302" s="63"/>
      <c r="V302" s="63"/>
      <c r="W302" s="63"/>
      <c r="X302" s="63"/>
      <c r="Y302" s="63"/>
      <c r="Z302" s="63"/>
      <c r="AA302" s="63"/>
      <c r="AB302" s="63"/>
      <c r="AC302" s="63"/>
      <c r="AD302" s="63"/>
      <c r="AE302" s="63"/>
    </row>
    <row r="303" spans="1:32" ht="15.75" x14ac:dyDescent="0.25">
      <c r="A303" s="70" t="str">
        <f t="shared" ref="A303:A317" si="2">IF($D303&gt;$C303,$B277,"")</f>
        <v/>
      </c>
      <c r="B303" s="63">
        <f>Front!B3</f>
        <v>0</v>
      </c>
      <c r="C303" s="63">
        <f>Front!C3</f>
        <v>0</v>
      </c>
      <c r="D303" s="63">
        <f>Front!D3</f>
        <v>0</v>
      </c>
      <c r="E303" s="63">
        <f>Front!E3</f>
        <v>0</v>
      </c>
      <c r="F303" s="63">
        <f>Front!F3</f>
        <v>0</v>
      </c>
      <c r="G303" s="63">
        <f>Front!G3</f>
        <v>0</v>
      </c>
      <c r="H303" s="63">
        <f>Front!H3</f>
        <v>0</v>
      </c>
      <c r="I303" s="63">
        <f>Front!I3</f>
        <v>0</v>
      </c>
      <c r="J303" s="63">
        <f>Front!J3</f>
        <v>0</v>
      </c>
      <c r="K303" s="63">
        <f>Front!K3</f>
        <v>0</v>
      </c>
      <c r="L303" s="63">
        <f>Front!L3</f>
        <v>0</v>
      </c>
      <c r="M303" s="63">
        <f>Front!M3</f>
        <v>0</v>
      </c>
      <c r="N303" s="63"/>
      <c r="O303" s="63"/>
      <c r="P303" s="63"/>
      <c r="Q303" s="63"/>
      <c r="R303" s="63"/>
      <c r="S303" s="63"/>
      <c r="T303" s="63"/>
      <c r="U303" s="63"/>
      <c r="V303" s="63"/>
      <c r="W303" s="63"/>
      <c r="X303" s="63"/>
      <c r="Y303" s="63"/>
      <c r="Z303" s="63"/>
      <c r="AA303" s="63"/>
      <c r="AB303" s="63"/>
      <c r="AC303" s="63"/>
      <c r="AD303" s="63"/>
      <c r="AE303" s="63"/>
    </row>
    <row r="304" spans="1:32" ht="15.75" x14ac:dyDescent="0.25">
      <c r="A304" s="70" t="str">
        <f t="shared" si="2"/>
        <v/>
      </c>
      <c r="B304" s="63">
        <f>Front!B4</f>
        <v>0</v>
      </c>
      <c r="C304" s="63">
        <f>Front!C4</f>
        <v>0</v>
      </c>
      <c r="D304" s="63">
        <f>Front!D4</f>
        <v>0</v>
      </c>
      <c r="E304" s="63">
        <f>Front!E4</f>
        <v>0</v>
      </c>
      <c r="F304" s="63">
        <f>Front!F4</f>
        <v>0</v>
      </c>
      <c r="G304" s="63">
        <f>Front!G4</f>
        <v>0</v>
      </c>
      <c r="H304" s="63">
        <f>Front!H4</f>
        <v>0</v>
      </c>
      <c r="I304" s="63">
        <f>Front!I4</f>
        <v>0</v>
      </c>
      <c r="J304" s="63">
        <f>Front!J4</f>
        <v>0</v>
      </c>
      <c r="K304" s="63">
        <f>Front!K4</f>
        <v>0</v>
      </c>
      <c r="L304" s="63">
        <f>Front!L4</f>
        <v>0</v>
      </c>
      <c r="M304" s="63">
        <f>Front!M4</f>
        <v>0</v>
      </c>
      <c r="N304" s="63"/>
      <c r="O304" s="63"/>
      <c r="P304" s="63"/>
      <c r="Q304" s="63"/>
      <c r="R304" s="63"/>
      <c r="S304" s="63"/>
      <c r="T304" s="63"/>
      <c r="U304" s="63"/>
      <c r="V304" s="63"/>
      <c r="W304" s="63"/>
      <c r="X304" s="63"/>
      <c r="Y304" s="63"/>
      <c r="Z304" s="63"/>
      <c r="AA304" s="63"/>
      <c r="AB304" s="63"/>
      <c r="AC304" s="63"/>
      <c r="AD304" s="63"/>
      <c r="AE304" s="63"/>
    </row>
    <row r="305" spans="1:31" ht="15.75" x14ac:dyDescent="0.25">
      <c r="A305" s="70" t="str">
        <f t="shared" si="2"/>
        <v/>
      </c>
      <c r="B305" s="63">
        <f>Front!B5</f>
        <v>0</v>
      </c>
      <c r="C305" s="63">
        <f>Front!C5</f>
        <v>0</v>
      </c>
      <c r="D305" s="63">
        <f>Front!D5</f>
        <v>0</v>
      </c>
      <c r="E305" s="63">
        <f>Front!E5</f>
        <v>0</v>
      </c>
      <c r="F305" s="63">
        <f>Front!F5</f>
        <v>0</v>
      </c>
      <c r="G305" s="63">
        <f>Front!G5</f>
        <v>0</v>
      </c>
      <c r="H305" s="63">
        <f>Front!H5</f>
        <v>0</v>
      </c>
      <c r="I305" s="63">
        <f>Front!I5</f>
        <v>0</v>
      </c>
      <c r="J305" s="63">
        <f>Front!J5</f>
        <v>0</v>
      </c>
      <c r="K305" s="63">
        <f>Front!K5</f>
        <v>0</v>
      </c>
      <c r="L305" s="63">
        <f>Front!L5</f>
        <v>0</v>
      </c>
      <c r="M305" s="63">
        <f>Front!M5</f>
        <v>0</v>
      </c>
      <c r="N305" s="63"/>
      <c r="O305" s="63"/>
      <c r="P305" s="63"/>
      <c r="Q305" s="63"/>
      <c r="R305" s="63"/>
      <c r="S305" s="63"/>
      <c r="T305" s="63"/>
      <c r="U305" s="63"/>
      <c r="V305" s="63"/>
      <c r="W305" s="63"/>
      <c r="X305" s="63"/>
      <c r="Y305" s="63"/>
      <c r="Z305" s="63"/>
      <c r="AA305" s="63"/>
      <c r="AB305" s="63"/>
      <c r="AC305" s="63"/>
      <c r="AD305" s="63"/>
      <c r="AE305" s="63"/>
    </row>
    <row r="306" spans="1:31" ht="15.75" x14ac:dyDescent="0.25">
      <c r="A306" s="70" t="str">
        <f t="shared" si="2"/>
        <v/>
      </c>
      <c r="B306" s="63">
        <f>Front!B6</f>
        <v>0</v>
      </c>
      <c r="C306" s="63">
        <f>Front!C6</f>
        <v>0</v>
      </c>
      <c r="D306" s="63">
        <f>Front!D6</f>
        <v>0</v>
      </c>
      <c r="E306" s="63">
        <f>Front!E6</f>
        <v>0</v>
      </c>
      <c r="F306" s="63">
        <f>Front!F6</f>
        <v>0</v>
      </c>
      <c r="G306" s="63">
        <f>Front!G6</f>
        <v>0</v>
      </c>
      <c r="H306" s="63">
        <f>Front!H6</f>
        <v>0</v>
      </c>
      <c r="I306" s="63">
        <f>Front!I6</f>
        <v>0</v>
      </c>
      <c r="J306" s="63">
        <f>Front!J6</f>
        <v>0</v>
      </c>
      <c r="K306" s="63">
        <f>Front!K6</f>
        <v>0</v>
      </c>
      <c r="L306" s="63">
        <f>Front!L6</f>
        <v>0</v>
      </c>
      <c r="M306" s="63">
        <f>Front!M6</f>
        <v>0</v>
      </c>
      <c r="N306" s="63"/>
      <c r="O306" s="63"/>
      <c r="P306" s="63"/>
      <c r="Q306" s="63"/>
      <c r="R306" s="63"/>
      <c r="S306" s="63"/>
      <c r="T306" s="63"/>
      <c r="U306" s="63"/>
      <c r="V306" s="63"/>
      <c r="W306" s="63"/>
      <c r="X306" s="63"/>
      <c r="Y306" s="63"/>
      <c r="Z306" s="63"/>
      <c r="AA306" s="63"/>
      <c r="AB306" s="63"/>
      <c r="AC306" s="63"/>
      <c r="AD306" s="63"/>
      <c r="AE306" s="63"/>
    </row>
    <row r="307" spans="1:31" ht="15.75" x14ac:dyDescent="0.25">
      <c r="A307" s="70" t="str">
        <f t="shared" si="2"/>
        <v/>
      </c>
      <c r="B307" s="63">
        <f>Front!B7</f>
        <v>0</v>
      </c>
      <c r="C307" s="63">
        <f>Front!C7</f>
        <v>0</v>
      </c>
      <c r="D307" s="63">
        <f>Front!D7</f>
        <v>0</v>
      </c>
      <c r="E307" s="63">
        <f>Front!E7</f>
        <v>0</v>
      </c>
      <c r="F307" s="63">
        <f>Front!F7</f>
        <v>0</v>
      </c>
      <c r="G307" s="63">
        <f>Front!G7</f>
        <v>0</v>
      </c>
      <c r="H307" s="63">
        <f>Front!H7</f>
        <v>0</v>
      </c>
      <c r="I307" s="63">
        <f>Front!I7</f>
        <v>0</v>
      </c>
      <c r="J307" s="63">
        <f>Front!J7</f>
        <v>0</v>
      </c>
      <c r="K307" s="63">
        <f>Front!K7</f>
        <v>0</v>
      </c>
      <c r="L307" s="63">
        <f>Front!L7</f>
        <v>0</v>
      </c>
      <c r="M307" s="63">
        <f>Front!M7</f>
        <v>0</v>
      </c>
      <c r="N307" s="63"/>
      <c r="O307" s="63"/>
      <c r="P307" s="63"/>
      <c r="Q307" s="63"/>
      <c r="R307" s="63"/>
      <c r="S307" s="63"/>
      <c r="T307" s="63"/>
      <c r="U307" s="63"/>
      <c r="V307" s="63"/>
      <c r="W307" s="63"/>
      <c r="X307" s="63"/>
      <c r="Y307" s="63"/>
      <c r="Z307" s="63"/>
      <c r="AA307" s="63"/>
      <c r="AB307" s="63"/>
      <c r="AC307" s="63"/>
      <c r="AD307" s="63"/>
      <c r="AE307" s="63"/>
    </row>
    <row r="308" spans="1:31" ht="15.75" x14ac:dyDescent="0.25">
      <c r="A308" s="70" t="str">
        <f t="shared" si="2"/>
        <v/>
      </c>
      <c r="B308" s="63">
        <f>Front!B8</f>
        <v>0</v>
      </c>
      <c r="C308" s="63">
        <f>Front!C8</f>
        <v>0</v>
      </c>
      <c r="D308" s="63">
        <f>Front!D8</f>
        <v>0</v>
      </c>
      <c r="E308" s="63">
        <f>Front!E8</f>
        <v>0</v>
      </c>
      <c r="F308" s="63">
        <f>Front!F8</f>
        <v>0</v>
      </c>
      <c r="G308" s="63">
        <f>Front!G8</f>
        <v>0</v>
      </c>
      <c r="H308" s="63">
        <f>Front!H8</f>
        <v>0</v>
      </c>
      <c r="I308" s="63">
        <f>Front!I8</f>
        <v>0</v>
      </c>
      <c r="J308" s="63">
        <f>Front!J8</f>
        <v>0</v>
      </c>
      <c r="K308" s="63">
        <f>Front!K8</f>
        <v>0</v>
      </c>
      <c r="L308" s="63">
        <f>Front!L8</f>
        <v>0</v>
      </c>
      <c r="M308" s="63">
        <f>Front!M8</f>
        <v>0</v>
      </c>
      <c r="N308" s="63"/>
      <c r="O308" s="63"/>
      <c r="P308" s="63"/>
      <c r="Q308" s="63"/>
      <c r="R308" s="63"/>
      <c r="S308" s="63"/>
      <c r="T308" s="63"/>
      <c r="U308" s="63"/>
      <c r="V308" s="63"/>
      <c r="W308" s="63"/>
      <c r="X308" s="63"/>
      <c r="Y308" s="63"/>
      <c r="Z308" s="63"/>
      <c r="AA308" s="63"/>
      <c r="AB308" s="63"/>
      <c r="AC308" s="63"/>
      <c r="AD308" s="63"/>
      <c r="AE308" s="63"/>
    </row>
    <row r="309" spans="1:31" ht="15.75" x14ac:dyDescent="0.25">
      <c r="A309" s="70" t="str">
        <f t="shared" si="2"/>
        <v/>
      </c>
      <c r="B309" s="63">
        <f>Front!B9</f>
        <v>0</v>
      </c>
      <c r="C309" s="63">
        <f>Front!C9</f>
        <v>0</v>
      </c>
      <c r="D309" s="63">
        <f>Front!D9</f>
        <v>0</v>
      </c>
      <c r="E309" s="63">
        <f>Front!E9</f>
        <v>0</v>
      </c>
      <c r="F309" s="63">
        <f>Front!F9</f>
        <v>0</v>
      </c>
      <c r="G309" s="63">
        <f>Front!G9</f>
        <v>0</v>
      </c>
      <c r="H309" s="63">
        <f>Front!H9</f>
        <v>0</v>
      </c>
      <c r="I309" s="63">
        <f>Front!I9</f>
        <v>0</v>
      </c>
      <c r="J309" s="63">
        <f>Front!J9</f>
        <v>0</v>
      </c>
      <c r="K309" s="63">
        <f>Front!K9</f>
        <v>0</v>
      </c>
      <c r="L309" s="63">
        <f>Front!L9</f>
        <v>0</v>
      </c>
      <c r="M309" s="63">
        <f>Front!M9</f>
        <v>0</v>
      </c>
      <c r="N309" s="63"/>
      <c r="O309" s="63"/>
      <c r="P309" s="63"/>
      <c r="Q309" s="63"/>
      <c r="R309" s="63"/>
      <c r="S309" s="63"/>
      <c r="T309" s="63"/>
      <c r="U309" s="63"/>
      <c r="V309" s="63"/>
      <c r="W309" s="63"/>
      <c r="X309" s="63"/>
      <c r="Y309" s="63"/>
      <c r="Z309" s="63"/>
      <c r="AA309" s="63"/>
      <c r="AB309" s="63"/>
      <c r="AC309" s="63"/>
      <c r="AD309" s="63"/>
      <c r="AE309" s="63"/>
    </row>
    <row r="310" spans="1:31" ht="15.75" x14ac:dyDescent="0.25">
      <c r="A310" s="70" t="str">
        <f t="shared" si="2"/>
        <v/>
      </c>
      <c r="B310" s="63">
        <f>Front!B10</f>
        <v>0</v>
      </c>
      <c r="C310" s="63">
        <f>Front!C10</f>
        <v>0</v>
      </c>
      <c r="D310" s="63">
        <f>Front!D10</f>
        <v>0</v>
      </c>
      <c r="E310" s="63">
        <f>Front!E10</f>
        <v>0</v>
      </c>
      <c r="F310" s="63">
        <f>Front!F10</f>
        <v>0</v>
      </c>
      <c r="G310" s="63">
        <f>Front!G10</f>
        <v>0</v>
      </c>
      <c r="H310" s="63">
        <f>Front!H10</f>
        <v>0</v>
      </c>
      <c r="I310" s="63">
        <f>Front!I10</f>
        <v>0</v>
      </c>
      <c r="J310" s="63">
        <f>Front!J10</f>
        <v>0</v>
      </c>
      <c r="K310" s="63">
        <f>Front!K10</f>
        <v>0</v>
      </c>
      <c r="L310" s="63">
        <f>Front!L10</f>
        <v>0</v>
      </c>
      <c r="M310" s="63">
        <f>Front!M10</f>
        <v>0</v>
      </c>
      <c r="N310" s="63"/>
      <c r="O310" s="63"/>
      <c r="P310" s="63"/>
      <c r="Q310" s="63"/>
      <c r="R310" s="63"/>
      <c r="S310" s="63"/>
      <c r="T310" s="63"/>
      <c r="U310" s="63"/>
      <c r="V310" s="63"/>
      <c r="W310" s="63"/>
      <c r="X310" s="63"/>
      <c r="Y310" s="63"/>
      <c r="Z310" s="63"/>
      <c r="AA310" s="63"/>
      <c r="AB310" s="63"/>
      <c r="AC310" s="63"/>
      <c r="AD310" s="63"/>
      <c r="AE310" s="63"/>
    </row>
    <row r="311" spans="1:31" ht="15.75" x14ac:dyDescent="0.25">
      <c r="A311" s="70" t="str">
        <f t="shared" si="2"/>
        <v/>
      </c>
      <c r="B311" s="63">
        <f>Front!B11</f>
        <v>0</v>
      </c>
      <c r="C311" s="63">
        <f>Front!C11</f>
        <v>0</v>
      </c>
      <c r="D311" s="63">
        <f>Front!D11</f>
        <v>0</v>
      </c>
      <c r="E311" s="63">
        <f>Front!E11</f>
        <v>0</v>
      </c>
      <c r="F311" s="63">
        <f>Front!F11</f>
        <v>0</v>
      </c>
      <c r="G311" s="63">
        <f>Front!G11</f>
        <v>0</v>
      </c>
      <c r="H311" s="63">
        <f>Front!H11</f>
        <v>0</v>
      </c>
      <c r="I311" s="63">
        <f>Front!I11</f>
        <v>0</v>
      </c>
      <c r="J311" s="63">
        <f>Front!J11</f>
        <v>0</v>
      </c>
      <c r="K311" s="63">
        <f>Front!K11</f>
        <v>0</v>
      </c>
      <c r="L311" s="63">
        <f>Front!L11</f>
        <v>0</v>
      </c>
      <c r="M311" s="63">
        <f>Front!M11</f>
        <v>0</v>
      </c>
      <c r="N311" s="63"/>
      <c r="O311" s="63"/>
      <c r="P311" s="63"/>
      <c r="Q311" s="63"/>
      <c r="R311" s="63"/>
      <c r="S311" s="63"/>
      <c r="T311" s="63"/>
      <c r="U311" s="63"/>
      <c r="V311" s="63"/>
      <c r="W311" s="63"/>
      <c r="X311" s="63"/>
      <c r="Y311" s="63"/>
      <c r="Z311" s="63"/>
      <c r="AA311" s="63"/>
      <c r="AB311" s="63"/>
      <c r="AC311" s="63"/>
      <c r="AD311" s="63"/>
      <c r="AE311" s="63"/>
    </row>
    <row r="312" spans="1:31" ht="15.75" x14ac:dyDescent="0.25">
      <c r="A312" s="70" t="str">
        <f t="shared" si="2"/>
        <v/>
      </c>
      <c r="B312" s="63">
        <f>Front!B12</f>
        <v>0</v>
      </c>
      <c r="C312" s="63">
        <f>Front!C12</f>
        <v>0</v>
      </c>
      <c r="D312" s="63">
        <f>Front!D12</f>
        <v>0</v>
      </c>
      <c r="E312" s="63">
        <f>Front!E12</f>
        <v>0</v>
      </c>
      <c r="F312" s="63">
        <f>Front!F12</f>
        <v>0</v>
      </c>
      <c r="G312" s="63">
        <f>Front!G12</f>
        <v>0</v>
      </c>
      <c r="H312" s="63">
        <f>Front!H12</f>
        <v>0</v>
      </c>
      <c r="I312" s="63">
        <f>Front!I12</f>
        <v>0</v>
      </c>
      <c r="J312" s="63">
        <f>Front!J12</f>
        <v>0</v>
      </c>
      <c r="K312" s="63">
        <f>Front!K12</f>
        <v>0</v>
      </c>
      <c r="L312" s="63">
        <f>Front!L12</f>
        <v>0</v>
      </c>
      <c r="M312" s="63">
        <f>Front!M12</f>
        <v>0</v>
      </c>
      <c r="N312" s="63"/>
      <c r="O312" s="63"/>
      <c r="P312" s="63"/>
      <c r="Q312" s="63"/>
      <c r="R312" s="63"/>
      <c r="S312" s="63"/>
      <c r="T312" s="63"/>
      <c r="U312" s="63"/>
      <c r="V312" s="63"/>
      <c r="W312" s="63"/>
      <c r="X312" s="63"/>
      <c r="Y312" s="63"/>
      <c r="Z312" s="63"/>
      <c r="AA312" s="63"/>
      <c r="AB312" s="63"/>
      <c r="AC312" s="63"/>
      <c r="AD312" s="63"/>
      <c r="AE312" s="63"/>
    </row>
    <row r="313" spans="1:31" ht="15.75" x14ac:dyDescent="0.25">
      <c r="A313" s="70" t="str">
        <f t="shared" si="2"/>
        <v/>
      </c>
      <c r="B313" s="63">
        <f>Front!B13</f>
        <v>0</v>
      </c>
      <c r="C313" s="63">
        <f>Front!C13</f>
        <v>0</v>
      </c>
      <c r="D313" s="63">
        <f>Front!D13</f>
        <v>0</v>
      </c>
      <c r="E313" s="63">
        <f>Front!E13</f>
        <v>0</v>
      </c>
      <c r="F313" s="63">
        <f>Front!F13</f>
        <v>0</v>
      </c>
      <c r="G313" s="63">
        <f>Front!G13</f>
        <v>0</v>
      </c>
      <c r="H313" s="63">
        <f>Front!H13</f>
        <v>0</v>
      </c>
      <c r="I313" s="63">
        <f>Front!I13</f>
        <v>0</v>
      </c>
      <c r="J313" s="63">
        <f>Front!J13</f>
        <v>0</v>
      </c>
      <c r="K313" s="63">
        <f>Front!K13</f>
        <v>0</v>
      </c>
      <c r="L313" s="63">
        <f>Front!L13</f>
        <v>0</v>
      </c>
      <c r="M313" s="63">
        <f>Front!M13</f>
        <v>0</v>
      </c>
      <c r="N313" s="63"/>
      <c r="O313" s="63"/>
      <c r="P313" s="63"/>
      <c r="Q313" s="63"/>
      <c r="R313" s="63"/>
      <c r="S313" s="63"/>
      <c r="T313" s="63"/>
      <c r="U313" s="63"/>
      <c r="V313" s="63"/>
      <c r="W313" s="63"/>
      <c r="X313" s="63"/>
      <c r="Y313" s="63"/>
      <c r="Z313" s="63"/>
      <c r="AA313" s="63"/>
      <c r="AB313" s="63"/>
      <c r="AC313" s="63"/>
      <c r="AD313" s="63"/>
      <c r="AE313" s="63"/>
    </row>
    <row r="314" spans="1:31" ht="15.75" x14ac:dyDescent="0.25">
      <c r="A314" s="70" t="str">
        <f t="shared" si="2"/>
        <v/>
      </c>
      <c r="B314" s="63">
        <f>Front!B14</f>
        <v>0</v>
      </c>
      <c r="C314" s="63">
        <f>Front!C14</f>
        <v>0</v>
      </c>
      <c r="D314" s="63">
        <f>Front!D14</f>
        <v>0</v>
      </c>
      <c r="E314" s="63">
        <f>Front!E14</f>
        <v>0</v>
      </c>
      <c r="F314" s="63">
        <f>Front!F14</f>
        <v>0</v>
      </c>
      <c r="G314" s="63">
        <f>Front!G14</f>
        <v>0</v>
      </c>
      <c r="H314" s="63">
        <f>Front!H14</f>
        <v>0</v>
      </c>
      <c r="I314" s="63">
        <f>Front!I14</f>
        <v>0</v>
      </c>
      <c r="J314" s="63">
        <f>Front!J14</f>
        <v>0</v>
      </c>
      <c r="K314" s="63">
        <f>Front!K14</f>
        <v>0</v>
      </c>
      <c r="L314" s="63">
        <f>Front!L14</f>
        <v>0</v>
      </c>
      <c r="M314" s="63">
        <f>Front!M14</f>
        <v>0</v>
      </c>
      <c r="N314" s="63"/>
      <c r="O314" s="63"/>
      <c r="P314" s="63"/>
      <c r="Q314" s="63"/>
      <c r="R314" s="63"/>
      <c r="S314" s="63"/>
      <c r="T314" s="63"/>
      <c r="U314" s="63"/>
      <c r="V314" s="63"/>
      <c r="W314" s="63"/>
      <c r="X314" s="63"/>
      <c r="Y314" s="63"/>
      <c r="Z314" s="63"/>
      <c r="AA314" s="63"/>
      <c r="AB314" s="63"/>
      <c r="AC314" s="63"/>
      <c r="AD314" s="63"/>
      <c r="AE314" s="63"/>
    </row>
    <row r="315" spans="1:31" ht="15.75" x14ac:dyDescent="0.25">
      <c r="A315" s="70" t="str">
        <f t="shared" si="2"/>
        <v/>
      </c>
      <c r="B315" s="63">
        <f>Front!B15</f>
        <v>0</v>
      </c>
      <c r="C315" s="63">
        <f>Front!C15</f>
        <v>0</v>
      </c>
      <c r="D315" s="63">
        <f>Front!D15</f>
        <v>0</v>
      </c>
      <c r="E315" s="63">
        <f>Front!E15</f>
        <v>0</v>
      </c>
      <c r="F315" s="63">
        <f>Front!F15</f>
        <v>0</v>
      </c>
      <c r="G315" s="63">
        <f>Front!G15</f>
        <v>0</v>
      </c>
      <c r="H315" s="63">
        <f>Front!H15</f>
        <v>0</v>
      </c>
      <c r="I315" s="63">
        <f>Front!I15</f>
        <v>0</v>
      </c>
      <c r="J315" s="63">
        <f>Front!J15</f>
        <v>0</v>
      </c>
      <c r="K315" s="63">
        <f>Front!K15</f>
        <v>0</v>
      </c>
      <c r="L315" s="63">
        <f>Front!L15</f>
        <v>0</v>
      </c>
      <c r="M315" s="63">
        <f>Front!M15</f>
        <v>0</v>
      </c>
      <c r="N315" s="63"/>
      <c r="O315" s="63"/>
      <c r="P315" s="63"/>
      <c r="Q315" s="63"/>
      <c r="R315" s="63"/>
      <c r="S315" s="63"/>
      <c r="T315" s="63"/>
      <c r="U315" s="63"/>
      <c r="V315" s="63"/>
      <c r="W315" s="63"/>
      <c r="X315" s="63"/>
      <c r="Y315" s="63"/>
      <c r="Z315" s="63"/>
      <c r="AA315" s="63"/>
      <c r="AB315" s="63"/>
      <c r="AC315" s="63"/>
      <c r="AD315" s="63"/>
      <c r="AE315" s="63"/>
    </row>
    <row r="316" spans="1:31" ht="15.75" x14ac:dyDescent="0.25">
      <c r="A316" s="70" t="str">
        <f t="shared" si="2"/>
        <v/>
      </c>
      <c r="B316" s="63">
        <f>Front!B16</f>
        <v>0</v>
      </c>
      <c r="C316" s="63">
        <f>Front!C16</f>
        <v>0</v>
      </c>
      <c r="D316" s="63">
        <f>Front!D16</f>
        <v>0</v>
      </c>
      <c r="E316" s="63">
        <f>Front!E16</f>
        <v>0</v>
      </c>
      <c r="F316" s="63">
        <f>Front!F16</f>
        <v>0</v>
      </c>
      <c r="G316" s="63">
        <f>Front!G16</f>
        <v>0</v>
      </c>
      <c r="H316" s="63">
        <f>Front!H16</f>
        <v>0</v>
      </c>
      <c r="I316" s="63">
        <f>Front!I16</f>
        <v>0</v>
      </c>
      <c r="J316" s="63">
        <f>Front!J16</f>
        <v>0</v>
      </c>
      <c r="K316" s="63">
        <f>Front!K16</f>
        <v>0</v>
      </c>
      <c r="L316" s="63">
        <f>Front!L16</f>
        <v>0</v>
      </c>
      <c r="M316" s="63">
        <f>Front!M16</f>
        <v>0</v>
      </c>
      <c r="N316" s="63"/>
      <c r="O316" s="63"/>
      <c r="P316" s="63"/>
      <c r="Q316" s="63"/>
      <c r="R316" s="63"/>
      <c r="S316" s="63"/>
      <c r="T316" s="63"/>
      <c r="U316" s="63"/>
      <c r="V316" s="63"/>
      <c r="W316" s="63"/>
      <c r="X316" s="63"/>
      <c r="Y316" s="63"/>
      <c r="Z316" s="63"/>
      <c r="AA316" s="63"/>
      <c r="AB316" s="63"/>
      <c r="AC316" s="63"/>
      <c r="AD316" s="63"/>
      <c r="AE316" s="63"/>
    </row>
    <row r="317" spans="1:31" ht="15.75" x14ac:dyDescent="0.25">
      <c r="A317" s="70" t="str">
        <f t="shared" si="2"/>
        <v/>
      </c>
      <c r="B317" s="63">
        <f>Front!B17</f>
        <v>0</v>
      </c>
      <c r="C317" s="63">
        <f>Front!C17</f>
        <v>0</v>
      </c>
      <c r="D317" s="63">
        <f>Front!D17</f>
        <v>0</v>
      </c>
      <c r="E317" s="63">
        <f>Front!E17</f>
        <v>0</v>
      </c>
      <c r="F317" s="63">
        <f>Front!F17</f>
        <v>0</v>
      </c>
      <c r="G317" s="63">
        <f>Front!G17</f>
        <v>0</v>
      </c>
      <c r="H317" s="63">
        <f>Front!H17</f>
        <v>0</v>
      </c>
      <c r="I317" s="63">
        <f>Front!I17</f>
        <v>0</v>
      </c>
      <c r="J317" s="63">
        <f>Front!J17</f>
        <v>0</v>
      </c>
      <c r="K317" s="63">
        <f>Front!K17</f>
        <v>0</v>
      </c>
      <c r="L317" s="63">
        <f>Front!L17</f>
        <v>0</v>
      </c>
      <c r="M317" s="63">
        <f>Front!M17</f>
        <v>0</v>
      </c>
      <c r="N317" s="63"/>
      <c r="O317" s="63"/>
      <c r="P317" s="63"/>
      <c r="Q317" s="63"/>
      <c r="R317" s="63"/>
      <c r="S317" s="63"/>
      <c r="T317" s="63"/>
      <c r="U317" s="63"/>
      <c r="V317" s="63"/>
      <c r="W317" s="63"/>
      <c r="X317" s="63"/>
      <c r="Y317" s="63"/>
      <c r="Z317" s="63"/>
      <c r="AA317" s="63"/>
      <c r="AB317" s="63"/>
      <c r="AC317" s="63"/>
      <c r="AD317" s="63"/>
      <c r="AE317" s="63"/>
    </row>
    <row r="318" spans="1:31" ht="15.75" x14ac:dyDescent="0.25">
      <c r="A318" s="63"/>
      <c r="B318" s="63"/>
      <c r="C318" s="63"/>
      <c r="D318" s="63"/>
      <c r="E318" s="63"/>
      <c r="F318" s="63"/>
      <c r="G318" s="63"/>
      <c r="H318" s="63"/>
      <c r="I318" s="63"/>
      <c r="J318" s="63"/>
      <c r="K318" s="63"/>
      <c r="L318" s="63"/>
      <c r="M318" s="63"/>
      <c r="N318" s="63"/>
      <c r="O318" s="63"/>
      <c r="P318" s="63"/>
      <c r="Q318" s="63"/>
      <c r="R318" s="63"/>
      <c r="S318" s="63"/>
      <c r="T318" s="63"/>
      <c r="U318" s="63"/>
      <c r="V318" s="63"/>
      <c r="W318" s="63"/>
      <c r="X318" s="63"/>
      <c r="Y318" s="63"/>
      <c r="Z318" s="63"/>
      <c r="AA318" s="63"/>
      <c r="AB318" s="63"/>
      <c r="AC318" s="63"/>
      <c r="AD318" s="63"/>
      <c r="AE318" s="63"/>
    </row>
  </sheetData>
  <sheetProtection password="DD16" sheet="1" objects="1" scenarios="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R261"/>
  <sheetViews>
    <sheetView workbookViewId="0">
      <selection activeCell="C4" sqref="C4"/>
    </sheetView>
  </sheetViews>
  <sheetFormatPr defaultColWidth="9.140625" defaultRowHeight="15" x14ac:dyDescent="0.25"/>
  <cols>
    <col min="1" max="1" width="18.7109375" style="32" customWidth="1"/>
    <col min="2" max="2" width="43.7109375" style="32" customWidth="1"/>
    <col min="3" max="3" width="6.7109375" style="15" customWidth="1"/>
    <col min="4" max="4" width="6.7109375" style="32" customWidth="1"/>
    <col min="5" max="5" width="5.7109375" style="15" customWidth="1"/>
    <col min="6" max="6" width="6.7109375" style="32" customWidth="1"/>
    <col min="7" max="7" width="5.7109375" style="15" customWidth="1"/>
    <col min="8" max="8" width="5.7109375" style="32" customWidth="1"/>
    <col min="9" max="9" width="6.7109375" style="15" customWidth="1"/>
    <col min="10" max="10" width="5.7109375" style="32" customWidth="1"/>
    <col min="11" max="11" width="5.7109375" style="15" customWidth="1"/>
    <col min="12" max="12" width="6.7109375" style="32" customWidth="1"/>
    <col min="13" max="13" width="5.7109375" style="15" customWidth="1"/>
    <col min="14" max="14" width="5.7109375" style="32" customWidth="1"/>
    <col min="15" max="15" width="150.7109375" style="15" customWidth="1"/>
    <col min="16" max="16" width="173.7109375" style="3" customWidth="1"/>
    <col min="17" max="17" width="6.7109375" style="3" customWidth="1"/>
    <col min="18" max="18" width="8.7109375" customWidth="1"/>
    <col min="19" max="16384" width="9.140625" style="3"/>
  </cols>
  <sheetData>
    <row r="1" spans="1:17" x14ac:dyDescent="0.25">
      <c r="A1" s="42" t="s">
        <v>72</v>
      </c>
      <c r="B1" s="38"/>
      <c r="C1" s="118" t="str">
        <f>Front!B1</f>
        <v>Date</v>
      </c>
      <c r="D1" s="119"/>
      <c r="E1" s="118" t="str">
        <f>Front!C1</f>
        <v>Date</v>
      </c>
      <c r="F1" s="119"/>
      <c r="G1" s="118" t="str">
        <f>Front!D1</f>
        <v>Date</v>
      </c>
      <c r="H1" s="119"/>
      <c r="I1" s="118" t="str">
        <f>Front!E1</f>
        <v>Date</v>
      </c>
      <c r="J1" s="119"/>
      <c r="K1" s="118" t="str">
        <f>Front!F1</f>
        <v>Date</v>
      </c>
      <c r="L1" s="119"/>
      <c r="M1" s="118" t="str">
        <f>Front!G1</f>
        <v>Date</v>
      </c>
      <c r="N1" s="119"/>
      <c r="O1" s="17" t="s">
        <v>67</v>
      </c>
      <c r="Q1" s="16"/>
    </row>
    <row r="2" spans="1:17" ht="30" customHeight="1" x14ac:dyDescent="0.25">
      <c r="A2" s="43"/>
      <c r="B2" s="38"/>
      <c r="C2" s="47" t="s">
        <v>19</v>
      </c>
      <c r="D2" s="35" t="s">
        <v>20</v>
      </c>
      <c r="E2" s="47" t="s">
        <v>19</v>
      </c>
      <c r="F2" s="35" t="s">
        <v>20</v>
      </c>
      <c r="G2" s="47" t="s">
        <v>19</v>
      </c>
      <c r="H2" s="35" t="s">
        <v>20</v>
      </c>
      <c r="I2" s="47" t="s">
        <v>19</v>
      </c>
      <c r="J2" s="35" t="s">
        <v>20</v>
      </c>
      <c r="K2" s="47" t="s">
        <v>19</v>
      </c>
      <c r="L2" s="35" t="s">
        <v>20</v>
      </c>
      <c r="M2" s="47" t="s">
        <v>19</v>
      </c>
      <c r="N2" s="35" t="s">
        <v>20</v>
      </c>
      <c r="O2" s="13"/>
      <c r="Q2" s="15"/>
    </row>
    <row r="3" spans="1:17" x14ac:dyDescent="0.25">
      <c r="A3" s="43" t="s">
        <v>37</v>
      </c>
      <c r="B3" s="38"/>
      <c r="C3" s="12"/>
      <c r="D3" s="36">
        <f>SUM(C4:C8)/(COUNTIF(C4:C8,"&gt;0")+0.00000001)</f>
        <v>0</v>
      </c>
      <c r="E3" s="12"/>
      <c r="F3" s="36">
        <f>SUM(E4:E8)/(COUNTIF(E4:E8,"&gt;0")+0.00000001)</f>
        <v>0</v>
      </c>
      <c r="G3" s="12"/>
      <c r="H3" s="36">
        <f>SUM(G4:G8)/(COUNTIF(G4:G8,"&gt;0")+0.00000001)</f>
        <v>0</v>
      </c>
      <c r="I3" s="12"/>
      <c r="J3" s="36">
        <f>SUM(I4:I8)/(COUNTIF(I4:I8,"&gt;0")+0.00000001)</f>
        <v>0</v>
      </c>
      <c r="K3" s="12"/>
      <c r="L3" s="36">
        <f>SUM(K4:K8)/(COUNTIF(K4:K8,"&gt;0")+0.00000001)</f>
        <v>0</v>
      </c>
      <c r="M3" s="12"/>
      <c r="N3" s="36">
        <f>SUM(M4:M8)/(COUNTIF(M4:M8,"&gt;0")+0.00000001)</f>
        <v>0</v>
      </c>
      <c r="O3" s="13"/>
      <c r="Q3" s="15"/>
    </row>
    <row r="4" spans="1:17" x14ac:dyDescent="0.25">
      <c r="A4" s="43"/>
      <c r="B4" s="39" t="s">
        <v>379</v>
      </c>
      <c r="C4" s="13"/>
      <c r="D4" s="31"/>
      <c r="E4" s="13"/>
      <c r="F4" s="31"/>
      <c r="G4" s="13"/>
      <c r="H4" s="31"/>
      <c r="I4" s="13"/>
      <c r="J4" s="31"/>
      <c r="K4" s="13"/>
      <c r="L4" s="31"/>
      <c r="M4" s="13"/>
      <c r="N4" s="31"/>
      <c r="O4" s="13"/>
      <c r="Q4" s="15"/>
    </row>
    <row r="5" spans="1:17" ht="25.5" x14ac:dyDescent="0.25">
      <c r="A5" s="43"/>
      <c r="B5" s="39" t="s">
        <v>380</v>
      </c>
      <c r="C5" s="13"/>
      <c r="D5" s="31"/>
      <c r="E5" s="13"/>
      <c r="F5" s="31"/>
      <c r="G5" s="13"/>
      <c r="H5" s="31"/>
      <c r="I5" s="13"/>
      <c r="J5" s="31"/>
      <c r="K5" s="13"/>
      <c r="L5" s="31"/>
      <c r="M5" s="13"/>
      <c r="N5" s="31"/>
      <c r="O5" s="13"/>
      <c r="Q5" s="15"/>
    </row>
    <row r="6" spans="1:17" ht="25.5" x14ac:dyDescent="0.25">
      <c r="A6" s="43"/>
      <c r="B6" s="39" t="s">
        <v>1043</v>
      </c>
      <c r="C6" s="13"/>
      <c r="D6" s="31"/>
      <c r="E6" s="13"/>
      <c r="F6" s="31"/>
      <c r="G6" s="13"/>
      <c r="H6" s="31"/>
      <c r="I6" s="13"/>
      <c r="J6" s="31"/>
      <c r="K6" s="13"/>
      <c r="L6" s="31"/>
      <c r="M6" s="13"/>
      <c r="N6" s="31"/>
      <c r="O6" s="13"/>
      <c r="Q6" s="15"/>
    </row>
    <row r="7" spans="1:17" x14ac:dyDescent="0.25">
      <c r="A7" s="43"/>
      <c r="B7" s="39" t="s">
        <v>529</v>
      </c>
      <c r="C7" s="13"/>
      <c r="D7" s="31"/>
      <c r="E7" s="13"/>
      <c r="F7" s="31"/>
      <c r="G7" s="13"/>
      <c r="H7" s="31"/>
      <c r="I7" s="13"/>
      <c r="J7" s="31"/>
      <c r="K7" s="13"/>
      <c r="L7" s="31"/>
      <c r="M7" s="13"/>
      <c r="N7" s="31"/>
      <c r="O7" s="13"/>
      <c r="Q7" s="15"/>
    </row>
    <row r="8" spans="1:17" ht="15" customHeight="1" x14ac:dyDescent="0.25">
      <c r="A8" s="43"/>
      <c r="B8" s="39" t="s">
        <v>381</v>
      </c>
      <c r="C8" s="13"/>
      <c r="D8" s="31"/>
      <c r="E8" s="13"/>
      <c r="F8" s="31"/>
      <c r="G8" s="13"/>
      <c r="H8" s="31"/>
      <c r="I8" s="13"/>
      <c r="J8" s="31"/>
      <c r="K8" s="13"/>
      <c r="L8" s="31"/>
      <c r="M8" s="13"/>
      <c r="N8" s="31"/>
      <c r="O8" s="13"/>
      <c r="Q8" s="15"/>
    </row>
    <row r="9" spans="1:17" x14ac:dyDescent="0.25">
      <c r="A9" s="43" t="s">
        <v>38</v>
      </c>
      <c r="B9" s="39"/>
      <c r="C9" s="12"/>
      <c r="D9" s="36">
        <f>SUM(C10:C17)/(COUNTIF(C10:C17,"&gt;0")+0.00000001)</f>
        <v>0</v>
      </c>
      <c r="E9" s="12"/>
      <c r="F9" s="36">
        <f>SUM(E10:E17)/(COUNTIF(E10:E17,"&gt;0")+0.00000001)</f>
        <v>0</v>
      </c>
      <c r="G9" s="12"/>
      <c r="H9" s="36">
        <f>SUM(G10:G17)/(COUNTIF(G10:G17,"&gt;0")+0.00000001)</f>
        <v>0</v>
      </c>
      <c r="I9" s="12"/>
      <c r="J9" s="36">
        <f>SUM(I10:I17)/(COUNTIF(I10:I17,"&gt;0")+0.00000001)</f>
        <v>0</v>
      </c>
      <c r="K9" s="12"/>
      <c r="L9" s="36">
        <f>SUM(K10:K17)/(COUNTIF(K10:K17,"&gt;0")+0.00000001)</f>
        <v>0</v>
      </c>
      <c r="M9" s="12"/>
      <c r="N9" s="36">
        <f>SUM(M10:M17)/(COUNTIF(M10:M17,"&gt;0")+0.00000001)</f>
        <v>0</v>
      </c>
      <c r="O9" s="13"/>
      <c r="Q9" s="15"/>
    </row>
    <row r="10" spans="1:17" x14ac:dyDescent="0.25">
      <c r="A10" s="43"/>
      <c r="B10" s="39" t="s">
        <v>382</v>
      </c>
      <c r="C10" s="13"/>
      <c r="D10" s="31"/>
      <c r="E10" s="13"/>
      <c r="F10" s="31"/>
      <c r="G10" s="13"/>
      <c r="H10" s="31"/>
      <c r="I10" s="13"/>
      <c r="J10" s="31"/>
      <c r="K10" s="13"/>
      <c r="L10" s="31"/>
      <c r="M10" s="13"/>
      <c r="N10" s="31"/>
      <c r="O10" s="13"/>
      <c r="Q10" s="15"/>
    </row>
    <row r="11" spans="1:17" x14ac:dyDescent="0.25">
      <c r="A11" s="43"/>
      <c r="B11" s="39" t="s">
        <v>383</v>
      </c>
      <c r="C11" s="13"/>
      <c r="D11" s="31"/>
      <c r="E11" s="13"/>
      <c r="F11" s="31"/>
      <c r="G11" s="13"/>
      <c r="H11" s="31"/>
      <c r="I11" s="13"/>
      <c r="J11" s="31"/>
      <c r="K11" s="13"/>
      <c r="L11" s="31"/>
      <c r="M11" s="13"/>
      <c r="N11" s="31"/>
      <c r="O11" s="13"/>
      <c r="Q11" s="15"/>
    </row>
    <row r="12" spans="1:17" x14ac:dyDescent="0.25">
      <c r="A12" s="43"/>
      <c r="B12" s="39" t="s">
        <v>384</v>
      </c>
      <c r="C12" s="13"/>
      <c r="D12" s="31"/>
      <c r="E12" s="13"/>
      <c r="F12" s="31"/>
      <c r="G12" s="13"/>
      <c r="H12" s="31"/>
      <c r="I12" s="13"/>
      <c r="J12" s="31"/>
      <c r="K12" s="13"/>
      <c r="L12" s="31"/>
      <c r="M12" s="13"/>
      <c r="N12" s="31"/>
      <c r="O12" s="13"/>
      <c r="Q12" s="15"/>
    </row>
    <row r="13" spans="1:17" x14ac:dyDescent="0.25">
      <c r="A13" s="43"/>
      <c r="B13" s="39" t="s">
        <v>385</v>
      </c>
      <c r="C13" s="13"/>
      <c r="D13" s="31"/>
      <c r="E13" s="13"/>
      <c r="F13" s="31"/>
      <c r="G13" s="13"/>
      <c r="H13" s="31"/>
      <c r="I13" s="13"/>
      <c r="J13" s="31"/>
      <c r="K13" s="13"/>
      <c r="L13" s="31"/>
      <c r="M13" s="13"/>
      <c r="N13" s="31"/>
      <c r="O13" s="13"/>
      <c r="Q13" s="15"/>
    </row>
    <row r="14" spans="1:17" ht="15" customHeight="1" x14ac:dyDescent="0.25">
      <c r="A14" s="43"/>
      <c r="B14" s="39" t="s">
        <v>386</v>
      </c>
      <c r="C14" s="13"/>
      <c r="D14" s="31"/>
      <c r="E14" s="13"/>
      <c r="F14" s="31"/>
      <c r="G14" s="13"/>
      <c r="H14" s="31"/>
      <c r="I14" s="13"/>
      <c r="J14" s="31"/>
      <c r="K14" s="13"/>
      <c r="L14" s="31"/>
      <c r="M14" s="13"/>
      <c r="N14" s="31"/>
      <c r="O14" s="13"/>
      <c r="Q14" s="15"/>
    </row>
    <row r="15" spans="1:17" ht="25.5" x14ac:dyDescent="0.25">
      <c r="A15" s="43"/>
      <c r="B15" s="39" t="s">
        <v>387</v>
      </c>
      <c r="C15" s="13"/>
      <c r="D15" s="31"/>
      <c r="E15" s="13"/>
      <c r="F15" s="31"/>
      <c r="G15" s="13"/>
      <c r="H15" s="31"/>
      <c r="I15" s="13"/>
      <c r="J15" s="31"/>
      <c r="K15" s="13"/>
      <c r="L15" s="31"/>
      <c r="M15" s="13"/>
      <c r="N15" s="31"/>
      <c r="O15" s="13"/>
      <c r="Q15" s="15"/>
    </row>
    <row r="16" spans="1:17" ht="25.5" x14ac:dyDescent="0.25">
      <c r="A16" s="43"/>
      <c r="B16" s="39" t="s">
        <v>388</v>
      </c>
      <c r="C16" s="13"/>
      <c r="D16" s="31"/>
      <c r="E16" s="13"/>
      <c r="F16" s="31"/>
      <c r="G16" s="13"/>
      <c r="H16" s="31"/>
      <c r="I16" s="13"/>
      <c r="J16" s="31"/>
      <c r="K16" s="13"/>
      <c r="L16" s="31"/>
      <c r="M16" s="13"/>
      <c r="N16" s="31"/>
      <c r="O16" s="13"/>
      <c r="Q16" s="15"/>
    </row>
    <row r="17" spans="1:17" ht="25.5" x14ac:dyDescent="0.25">
      <c r="A17" s="43"/>
      <c r="B17" s="39" t="s">
        <v>389</v>
      </c>
      <c r="C17" s="13"/>
      <c r="D17" s="31"/>
      <c r="E17" s="13"/>
      <c r="F17" s="31"/>
      <c r="G17" s="13"/>
      <c r="H17" s="31"/>
      <c r="I17" s="13"/>
      <c r="J17" s="31"/>
      <c r="K17" s="13"/>
      <c r="L17" s="31"/>
      <c r="M17" s="13"/>
      <c r="N17" s="31"/>
      <c r="O17" s="13"/>
      <c r="Q17" s="15"/>
    </row>
    <row r="18" spans="1:17" x14ac:dyDescent="0.25">
      <c r="A18" s="43" t="s">
        <v>39</v>
      </c>
      <c r="B18" s="39"/>
      <c r="C18" s="12"/>
      <c r="D18" s="36">
        <f>SUM(C19:C24)/(COUNTIF(C19:C24,"&gt;0")+0.00000001)</f>
        <v>0</v>
      </c>
      <c r="E18" s="12"/>
      <c r="F18" s="36">
        <f>SUM(E19:E24)/(COUNTIF(E19:E24,"&gt;0")+0.00000001)</f>
        <v>0</v>
      </c>
      <c r="G18" s="12"/>
      <c r="H18" s="36">
        <f>SUM(G19:G24)/(COUNTIF(G19:G24,"&gt;0")+0.00000001)</f>
        <v>0</v>
      </c>
      <c r="I18" s="12"/>
      <c r="J18" s="36">
        <f>SUM(I19:I24)/(COUNTIF(I19:I24,"&gt;0")+0.00000001)</f>
        <v>0</v>
      </c>
      <c r="K18" s="12"/>
      <c r="L18" s="36">
        <f>SUM(K19:K24)/(COUNTIF(K19:K24,"&gt;0")+0.00000001)</f>
        <v>0</v>
      </c>
      <c r="M18" s="12"/>
      <c r="N18" s="36">
        <f>SUM(M19:M24)/(COUNTIF(M19:M24,"&gt;0")+0.00000001)</f>
        <v>0</v>
      </c>
      <c r="O18" s="13"/>
      <c r="Q18" s="15"/>
    </row>
    <row r="19" spans="1:17" ht="25.5" x14ac:dyDescent="0.25">
      <c r="A19" s="43"/>
      <c r="B19" s="39" t="s">
        <v>390</v>
      </c>
      <c r="C19" s="13"/>
      <c r="D19" s="31"/>
      <c r="E19" s="13"/>
      <c r="F19" s="31"/>
      <c r="G19" s="13"/>
      <c r="H19" s="31"/>
      <c r="I19" s="13"/>
      <c r="J19" s="31"/>
      <c r="K19" s="13"/>
      <c r="L19" s="31"/>
      <c r="M19" s="13"/>
      <c r="N19" s="31"/>
      <c r="O19" s="13"/>
      <c r="Q19" s="15"/>
    </row>
    <row r="20" spans="1:17" ht="25.5" x14ac:dyDescent="0.25">
      <c r="A20" s="43"/>
      <c r="B20" s="39" t="s">
        <v>530</v>
      </c>
      <c r="C20" s="13"/>
      <c r="D20" s="31"/>
      <c r="E20" s="13"/>
      <c r="F20" s="31"/>
      <c r="G20" s="13"/>
      <c r="H20" s="31"/>
      <c r="I20" s="13"/>
      <c r="J20" s="31"/>
      <c r="K20" s="13"/>
      <c r="L20" s="31"/>
      <c r="M20" s="13"/>
      <c r="N20" s="31"/>
      <c r="O20" s="13"/>
      <c r="Q20" s="15"/>
    </row>
    <row r="21" spans="1:17" ht="25.5" x14ac:dyDescent="0.25">
      <c r="B21" s="39" t="s">
        <v>391</v>
      </c>
      <c r="C21" s="13"/>
      <c r="D21" s="31"/>
      <c r="E21" s="13"/>
      <c r="F21" s="31"/>
      <c r="G21" s="13"/>
      <c r="H21" s="31"/>
      <c r="I21" s="13"/>
      <c r="J21" s="31"/>
      <c r="K21" s="13"/>
      <c r="L21" s="31"/>
      <c r="M21" s="13"/>
      <c r="N21" s="31"/>
      <c r="O21" s="13"/>
      <c r="Q21" s="15"/>
    </row>
    <row r="22" spans="1:17" ht="26.25" x14ac:dyDescent="0.25">
      <c r="B22" s="81" t="s">
        <v>531</v>
      </c>
      <c r="C22" s="13"/>
      <c r="D22" s="31"/>
      <c r="E22" s="13"/>
      <c r="F22" s="31"/>
      <c r="G22" s="13"/>
      <c r="H22" s="31"/>
      <c r="I22" s="13"/>
      <c r="J22" s="31"/>
      <c r="K22" s="13"/>
      <c r="L22" s="31"/>
      <c r="M22" s="13"/>
      <c r="N22" s="31"/>
      <c r="O22" s="13"/>
      <c r="Q22" s="15"/>
    </row>
    <row r="23" spans="1:17" ht="26.25" x14ac:dyDescent="0.25">
      <c r="B23" s="81" t="s">
        <v>688</v>
      </c>
      <c r="C23" s="13"/>
      <c r="D23" s="31"/>
      <c r="E23" s="13"/>
      <c r="F23" s="31"/>
      <c r="G23" s="13"/>
      <c r="H23" s="31"/>
      <c r="I23" s="13"/>
      <c r="J23" s="31"/>
      <c r="K23" s="13"/>
      <c r="L23" s="31"/>
      <c r="M23" s="13"/>
      <c r="N23" s="31"/>
      <c r="O23" s="13"/>
      <c r="Q23" s="15"/>
    </row>
    <row r="24" spans="1:17" ht="26.25" x14ac:dyDescent="0.25">
      <c r="B24" s="81" t="s">
        <v>687</v>
      </c>
      <c r="C24" s="13"/>
      <c r="D24" s="31"/>
      <c r="E24" s="13"/>
      <c r="F24" s="31"/>
      <c r="G24" s="13"/>
      <c r="H24" s="31"/>
      <c r="I24" s="13"/>
      <c r="J24" s="31"/>
      <c r="K24" s="13"/>
      <c r="L24" s="31"/>
      <c r="M24" s="13"/>
      <c r="N24" s="31"/>
      <c r="O24" s="13"/>
      <c r="Q24" s="15"/>
    </row>
    <row r="25" spans="1:17" x14ac:dyDescent="0.25">
      <c r="A25" s="43" t="s">
        <v>40</v>
      </c>
      <c r="B25" s="39"/>
      <c r="C25" s="12"/>
      <c r="D25" s="36">
        <f>SUM(C26:C33)/(COUNTIF(C26:C33,"&gt;0")+0.00000001)</f>
        <v>0</v>
      </c>
      <c r="E25" s="12"/>
      <c r="F25" s="36">
        <f>SUM(E26:E33)/(COUNTIF(E26:E33,"&gt;0")+0.00000001)</f>
        <v>0</v>
      </c>
      <c r="G25" s="12"/>
      <c r="H25" s="36">
        <f>SUM(G26:G33)/(COUNTIF(G26:G33,"&gt;0")+0.00000001)</f>
        <v>0</v>
      </c>
      <c r="I25" s="12"/>
      <c r="J25" s="36">
        <f>SUM(I26:I33)/(COUNTIF(I26:I33,"&gt;0")+0.00000001)</f>
        <v>0</v>
      </c>
      <c r="K25" s="12"/>
      <c r="L25" s="36">
        <f>SUM(K26:K33)/(COUNTIF(K26:K33,"&gt;0")+0.00000001)</f>
        <v>0</v>
      </c>
      <c r="M25" s="12"/>
      <c r="N25" s="36">
        <f>SUM(M26:M33)/(COUNTIF(M26:M33,"&gt;0")+0.00000001)</f>
        <v>0</v>
      </c>
      <c r="O25" s="13"/>
      <c r="Q25" s="15"/>
    </row>
    <row r="26" spans="1:17" ht="25.5" x14ac:dyDescent="0.25">
      <c r="A26" s="43"/>
      <c r="B26" s="39" t="s">
        <v>392</v>
      </c>
      <c r="C26" s="13"/>
      <c r="D26" s="31"/>
      <c r="E26" s="13"/>
      <c r="F26" s="31"/>
      <c r="G26" s="13"/>
      <c r="H26" s="31"/>
      <c r="I26" s="13"/>
      <c r="J26" s="31"/>
      <c r="K26" s="13"/>
      <c r="L26" s="31"/>
      <c r="M26" s="13"/>
      <c r="N26" s="31"/>
      <c r="O26" s="13"/>
      <c r="Q26" s="15"/>
    </row>
    <row r="27" spans="1:17" ht="38.25" x14ac:dyDescent="0.25">
      <c r="A27" s="43"/>
      <c r="B27" s="39" t="s">
        <v>393</v>
      </c>
      <c r="C27" s="13"/>
      <c r="D27" s="31"/>
      <c r="E27" s="13"/>
      <c r="F27" s="31"/>
      <c r="G27" s="13"/>
      <c r="H27" s="31"/>
      <c r="I27" s="13"/>
      <c r="J27" s="31"/>
      <c r="K27" s="13"/>
      <c r="L27" s="31"/>
      <c r="M27" s="13"/>
      <c r="N27" s="31"/>
      <c r="O27" s="13"/>
      <c r="Q27" s="15"/>
    </row>
    <row r="28" spans="1:17" ht="26.25" x14ac:dyDescent="0.25">
      <c r="B28" s="101" t="s">
        <v>685</v>
      </c>
      <c r="C28" s="13"/>
      <c r="D28" s="31"/>
      <c r="E28" s="13"/>
      <c r="F28" s="31"/>
      <c r="G28" s="13"/>
      <c r="H28" s="31"/>
      <c r="I28" s="13"/>
      <c r="J28" s="31"/>
      <c r="K28" s="13"/>
      <c r="L28" s="31"/>
      <c r="M28" s="13"/>
      <c r="N28" s="31"/>
      <c r="O28" s="13"/>
      <c r="Q28" s="15"/>
    </row>
    <row r="29" spans="1:17" ht="38.25" x14ac:dyDescent="0.25">
      <c r="A29" s="43"/>
      <c r="B29" s="39" t="s">
        <v>395</v>
      </c>
      <c r="C29" s="13"/>
      <c r="D29" s="31"/>
      <c r="E29" s="13"/>
      <c r="F29" s="31"/>
      <c r="G29" s="13"/>
      <c r="H29" s="31"/>
      <c r="I29" s="13"/>
      <c r="J29" s="31"/>
      <c r="K29" s="13"/>
      <c r="L29" s="31"/>
      <c r="M29" s="13"/>
      <c r="N29" s="31"/>
      <c r="O29" s="13"/>
      <c r="Q29" s="15"/>
    </row>
    <row r="30" spans="1:17" ht="25.5" x14ac:dyDescent="0.25">
      <c r="B30" s="39" t="s">
        <v>394</v>
      </c>
      <c r="C30" s="13"/>
      <c r="D30" s="31"/>
      <c r="E30" s="13"/>
      <c r="F30" s="31"/>
      <c r="G30" s="13"/>
      <c r="H30" s="31"/>
      <c r="I30" s="13"/>
      <c r="J30" s="31"/>
      <c r="K30" s="13"/>
      <c r="L30" s="31"/>
      <c r="M30" s="13"/>
      <c r="N30" s="31"/>
      <c r="O30" s="13"/>
      <c r="Q30" s="15"/>
    </row>
    <row r="31" spans="1:17" ht="25.5" x14ac:dyDescent="0.25">
      <c r="A31" s="43"/>
      <c r="B31" s="39" t="s">
        <v>396</v>
      </c>
      <c r="C31" s="13"/>
      <c r="D31" s="31"/>
      <c r="E31" s="13"/>
      <c r="F31" s="31"/>
      <c r="G31" s="13"/>
      <c r="H31" s="31"/>
      <c r="I31" s="13"/>
      <c r="J31" s="31"/>
      <c r="K31" s="13"/>
      <c r="L31" s="31"/>
      <c r="M31" s="13"/>
      <c r="N31" s="31"/>
      <c r="O31" s="13"/>
      <c r="Q31" s="15"/>
    </row>
    <row r="32" spans="1:17" ht="39" x14ac:dyDescent="0.25">
      <c r="A32" s="43"/>
      <c r="B32" s="101" t="s">
        <v>686</v>
      </c>
      <c r="C32" s="13"/>
      <c r="D32" s="31"/>
      <c r="E32" s="13"/>
      <c r="F32" s="31"/>
      <c r="G32" s="13"/>
      <c r="H32" s="31"/>
      <c r="I32" s="13"/>
      <c r="J32" s="31"/>
      <c r="K32" s="13"/>
      <c r="L32" s="31"/>
      <c r="M32" s="13"/>
      <c r="N32" s="31"/>
      <c r="O32" s="13"/>
      <c r="Q32" s="15"/>
    </row>
    <row r="33" spans="1:17" ht="25.5" x14ac:dyDescent="0.25">
      <c r="A33" s="43"/>
      <c r="B33" s="39" t="s">
        <v>532</v>
      </c>
      <c r="C33" s="13"/>
      <c r="D33" s="31"/>
      <c r="E33" s="13"/>
      <c r="F33" s="31"/>
      <c r="G33" s="13"/>
      <c r="H33" s="31"/>
      <c r="I33" s="13"/>
      <c r="J33" s="31"/>
      <c r="K33" s="13"/>
      <c r="L33" s="31"/>
      <c r="M33" s="13"/>
      <c r="N33" s="31"/>
      <c r="Q33" s="15"/>
    </row>
    <row r="34" spans="1:17" x14ac:dyDescent="0.25">
      <c r="A34" s="43"/>
      <c r="B34" s="40" t="s">
        <v>83</v>
      </c>
      <c r="C34" s="14"/>
      <c r="D34" s="37">
        <f>D3+D9+D18+D25</f>
        <v>0</v>
      </c>
      <c r="E34" s="14"/>
      <c r="F34" s="37">
        <f>F3+F9+F18+F25</f>
        <v>0</v>
      </c>
      <c r="G34" s="14"/>
      <c r="H34" s="37">
        <f>H3+H9+H18+H25</f>
        <v>0</v>
      </c>
      <c r="I34" s="14"/>
      <c r="J34" s="37">
        <f>J3+J9+J18+J25</f>
        <v>0</v>
      </c>
      <c r="K34" s="14"/>
      <c r="L34" s="37">
        <f>L3+L9+L18+L25</f>
        <v>0</v>
      </c>
      <c r="M34" s="14"/>
      <c r="N34" s="37">
        <f>N3+N9+N18+N25</f>
        <v>0</v>
      </c>
      <c r="Q34" s="15"/>
    </row>
    <row r="35" spans="1:17" x14ac:dyDescent="0.25">
      <c r="A35" s="43"/>
      <c r="B35" s="40" t="s">
        <v>84</v>
      </c>
      <c r="C35" s="14"/>
      <c r="D35" s="37">
        <f>D34/(COUNTIF(D3:D25,"&gt;0")+0.00000001)</f>
        <v>0</v>
      </c>
      <c r="E35" s="14"/>
      <c r="F35" s="37">
        <f>F34/(COUNTIF(F3:F25,"&gt;0")+0.00000001)</f>
        <v>0</v>
      </c>
      <c r="G35" s="14"/>
      <c r="H35" s="37">
        <f>H34/(COUNTIF(H3:H25,"&gt;0")+0.00000001)</f>
        <v>0</v>
      </c>
      <c r="I35" s="14"/>
      <c r="J35" s="37">
        <f>J34/(COUNTIF(J3:J25,"&gt;0")+0.00000001)</f>
        <v>0</v>
      </c>
      <c r="K35" s="14"/>
      <c r="L35" s="37">
        <f>L34/(COUNTIF(L3:L25,"&gt;0")+0.00000001)</f>
        <v>0</v>
      </c>
      <c r="M35" s="14"/>
      <c r="N35" s="37">
        <f>N34/(COUNTIF(N3:N25,"&gt;0")+0.00000001)</f>
        <v>0</v>
      </c>
      <c r="Q35" s="15"/>
    </row>
    <row r="36" spans="1:17" x14ac:dyDescent="0.25">
      <c r="A36" s="43"/>
      <c r="B36" s="40" t="s">
        <v>85</v>
      </c>
      <c r="C36" s="14"/>
      <c r="D36" s="37">
        <f>D35/5*100</f>
        <v>0</v>
      </c>
      <c r="E36" s="14"/>
      <c r="F36" s="37">
        <f>F35/5*100</f>
        <v>0</v>
      </c>
      <c r="G36" s="14"/>
      <c r="H36" s="37">
        <f>H35/5*100</f>
        <v>0</v>
      </c>
      <c r="I36" s="14"/>
      <c r="J36" s="37">
        <f>J35/5*100</f>
        <v>0</v>
      </c>
      <c r="K36" s="14"/>
      <c r="L36" s="37">
        <f>L35/5*100</f>
        <v>0</v>
      </c>
      <c r="M36" s="14"/>
      <c r="N36" s="37">
        <f>N35/5*100</f>
        <v>0</v>
      </c>
      <c r="Q36" s="15"/>
    </row>
    <row r="37" spans="1:17" x14ac:dyDescent="0.25">
      <c r="A37" s="44" t="s">
        <v>41</v>
      </c>
      <c r="C37" s="32"/>
      <c r="E37" s="32"/>
      <c r="G37" s="32"/>
      <c r="I37" s="32"/>
      <c r="K37" s="32"/>
      <c r="M37" s="32"/>
      <c r="Q37" s="15"/>
    </row>
    <row r="38" spans="1:17" x14ac:dyDescent="0.25">
      <c r="A38" s="33" t="s">
        <v>71</v>
      </c>
      <c r="C38" s="32"/>
      <c r="E38" s="32"/>
      <c r="G38" s="32"/>
      <c r="I38" s="32"/>
      <c r="K38" s="32"/>
      <c r="M38" s="32"/>
      <c r="Q38" s="15"/>
    </row>
    <row r="39" spans="1:17" x14ac:dyDescent="0.25">
      <c r="A39" s="33" t="s">
        <v>42</v>
      </c>
      <c r="C39" s="32"/>
      <c r="E39" s="32"/>
      <c r="G39" s="32"/>
      <c r="I39" s="32"/>
      <c r="K39" s="32"/>
      <c r="M39" s="32"/>
      <c r="Q39" s="15"/>
    </row>
    <row r="40" spans="1:17" x14ac:dyDescent="0.25">
      <c r="A40" s="33" t="s">
        <v>43</v>
      </c>
      <c r="C40" s="32"/>
      <c r="E40" s="32"/>
      <c r="G40" s="32"/>
      <c r="I40" s="32"/>
      <c r="K40" s="32"/>
      <c r="M40" s="32"/>
      <c r="Q40" s="15"/>
    </row>
    <row r="41" spans="1:17" ht="15" customHeight="1" x14ac:dyDescent="0.25">
      <c r="A41" s="33" t="s">
        <v>44</v>
      </c>
      <c r="C41" s="32"/>
      <c r="E41" s="32"/>
      <c r="G41" s="32"/>
      <c r="I41" s="32"/>
      <c r="K41" s="32"/>
      <c r="M41" s="32"/>
      <c r="Q41" s="15"/>
    </row>
    <row r="42" spans="1:17" x14ac:dyDescent="0.25">
      <c r="A42" s="33" t="s">
        <v>45</v>
      </c>
      <c r="B42" s="41"/>
      <c r="C42" s="32"/>
      <c r="E42" s="32"/>
      <c r="G42" s="32"/>
      <c r="I42" s="32"/>
      <c r="K42" s="32"/>
      <c r="M42" s="32"/>
      <c r="Q42" s="15"/>
    </row>
    <row r="43" spans="1:17" x14ac:dyDescent="0.25">
      <c r="A43" s="33" t="s">
        <v>46</v>
      </c>
      <c r="C43" s="32"/>
      <c r="E43" s="32"/>
      <c r="G43" s="32"/>
      <c r="I43" s="32"/>
      <c r="K43" s="32"/>
      <c r="M43" s="32"/>
      <c r="Q43" s="15"/>
    </row>
    <row r="44" spans="1:17" x14ac:dyDescent="0.25">
      <c r="A44" s="45" t="s">
        <v>73</v>
      </c>
      <c r="B44" s="43"/>
      <c r="C44" s="118" t="str">
        <f>Front!H1</f>
        <v>Date</v>
      </c>
      <c r="D44" s="119"/>
      <c r="E44" s="118" t="str">
        <f>Front!I1</f>
        <v>Date</v>
      </c>
      <c r="F44" s="119"/>
      <c r="G44" s="118" t="str">
        <f>Front!J1</f>
        <v>Date</v>
      </c>
      <c r="H44" s="119"/>
      <c r="I44" s="118" t="str">
        <f>Front!K1</f>
        <v>Date</v>
      </c>
      <c r="J44" s="119"/>
      <c r="K44" s="118" t="str">
        <f>Front!L1</f>
        <v>Date</v>
      </c>
      <c r="L44" s="119"/>
      <c r="M44" s="118" t="str">
        <f>Front!M1</f>
        <v>Date</v>
      </c>
      <c r="N44" s="119"/>
      <c r="O44" s="17" t="s">
        <v>67</v>
      </c>
      <c r="Q44" s="15"/>
    </row>
    <row r="45" spans="1:17" ht="27" customHeight="1" x14ac:dyDescent="0.25">
      <c r="A45" s="43"/>
      <c r="B45" s="38"/>
      <c r="C45" s="47" t="s">
        <v>19</v>
      </c>
      <c r="D45" s="35" t="s">
        <v>20</v>
      </c>
      <c r="E45" s="47" t="s">
        <v>19</v>
      </c>
      <c r="F45" s="35" t="s">
        <v>20</v>
      </c>
      <c r="G45" s="47" t="s">
        <v>19</v>
      </c>
      <c r="H45" s="35" t="s">
        <v>20</v>
      </c>
      <c r="I45" s="47" t="s">
        <v>19</v>
      </c>
      <c r="J45" s="35" t="s">
        <v>20</v>
      </c>
      <c r="K45" s="47" t="s">
        <v>19</v>
      </c>
      <c r="L45" s="35" t="s">
        <v>20</v>
      </c>
      <c r="M45" s="47" t="s">
        <v>19</v>
      </c>
      <c r="N45" s="35" t="s">
        <v>20</v>
      </c>
      <c r="O45" s="13"/>
      <c r="Q45" s="15"/>
    </row>
    <row r="46" spans="1:17" x14ac:dyDescent="0.25">
      <c r="A46" s="43" t="s">
        <v>37</v>
      </c>
      <c r="B46" s="38"/>
      <c r="C46" s="12"/>
      <c r="D46" s="36">
        <f>SUM(C47:C51)/(COUNTIF(C47:C51,"&gt;0")+0.00000001)</f>
        <v>0</v>
      </c>
      <c r="E46" s="12"/>
      <c r="F46" s="36">
        <f>SUM(E47:E51)/(COUNTIF(E47:E51,"&gt;0")+0.00000001)</f>
        <v>0</v>
      </c>
      <c r="G46" s="12"/>
      <c r="H46" s="36">
        <f>SUM(G47:G51)/(COUNTIF(G47:G51,"&gt;0")+0.00000001)</f>
        <v>0</v>
      </c>
      <c r="I46" s="12"/>
      <c r="J46" s="36">
        <f>SUM(I47:I51)/(COUNTIF(I47:I51,"&gt;0")+0.00000001)</f>
        <v>0</v>
      </c>
      <c r="K46" s="12"/>
      <c r="L46" s="36">
        <f>SUM(K47:K51)/(COUNTIF(K47:K51,"&gt;0")+0.00000001)</f>
        <v>0</v>
      </c>
      <c r="M46" s="12"/>
      <c r="N46" s="36">
        <f>SUM(M47:M51)/(COUNTIF(M47:M51,"&gt;0")+0.00000001)</f>
        <v>0</v>
      </c>
      <c r="O46" s="13"/>
      <c r="Q46" s="15"/>
    </row>
    <row r="47" spans="1:17" ht="12.75" customHeight="1" x14ac:dyDescent="0.25">
      <c r="A47" s="43"/>
      <c r="B47" s="39" t="s">
        <v>379</v>
      </c>
      <c r="C47" s="13"/>
      <c r="D47" s="31"/>
      <c r="E47" s="13"/>
      <c r="F47" s="31"/>
      <c r="G47" s="13"/>
      <c r="H47" s="31"/>
      <c r="I47" s="13"/>
      <c r="J47" s="31"/>
      <c r="K47" s="13"/>
      <c r="L47" s="31"/>
      <c r="M47" s="13"/>
      <c r="N47" s="31"/>
      <c r="O47" s="13"/>
      <c r="Q47" s="15"/>
    </row>
    <row r="48" spans="1:17" ht="25.5" x14ac:dyDescent="0.25">
      <c r="A48" s="43"/>
      <c r="B48" s="39" t="s">
        <v>380</v>
      </c>
      <c r="C48" s="13"/>
      <c r="D48" s="31"/>
      <c r="E48" s="13"/>
      <c r="F48" s="31"/>
      <c r="G48" s="13"/>
      <c r="H48" s="31"/>
      <c r="I48" s="13"/>
      <c r="J48" s="31"/>
      <c r="K48" s="13"/>
      <c r="L48" s="31"/>
      <c r="M48" s="13"/>
      <c r="N48" s="31"/>
      <c r="O48" s="13"/>
      <c r="Q48" s="15"/>
    </row>
    <row r="49" spans="1:17" ht="29.45" customHeight="1" x14ac:dyDescent="0.25">
      <c r="A49" s="43"/>
      <c r="B49" s="39" t="s">
        <v>1043</v>
      </c>
      <c r="C49" s="13"/>
      <c r="D49" s="31"/>
      <c r="E49" s="13"/>
      <c r="F49" s="31"/>
      <c r="G49" s="13"/>
      <c r="H49" s="31"/>
      <c r="I49" s="13"/>
      <c r="J49" s="31"/>
      <c r="K49" s="13"/>
      <c r="L49" s="31"/>
      <c r="M49" s="13"/>
      <c r="N49" s="31"/>
      <c r="O49" s="13"/>
      <c r="Q49" s="15"/>
    </row>
    <row r="50" spans="1:17" x14ac:dyDescent="0.25">
      <c r="A50" s="43"/>
      <c r="B50" s="39" t="s">
        <v>529</v>
      </c>
      <c r="C50" s="13"/>
      <c r="D50" s="31"/>
      <c r="E50" s="13"/>
      <c r="F50" s="31"/>
      <c r="G50" s="13"/>
      <c r="H50" s="31"/>
      <c r="I50" s="13"/>
      <c r="J50" s="31"/>
      <c r="K50" s="13"/>
      <c r="L50" s="31"/>
      <c r="M50" s="13"/>
      <c r="N50" s="31"/>
      <c r="O50" s="13"/>
      <c r="Q50" s="15"/>
    </row>
    <row r="51" spans="1:17" x14ac:dyDescent="0.25">
      <c r="A51" s="43"/>
      <c r="B51" s="39" t="s">
        <v>381</v>
      </c>
      <c r="C51" s="13"/>
      <c r="D51" s="31"/>
      <c r="E51" s="13"/>
      <c r="F51" s="31"/>
      <c r="G51" s="13"/>
      <c r="H51" s="31"/>
      <c r="I51" s="13"/>
      <c r="J51" s="31"/>
      <c r="K51" s="13"/>
      <c r="L51" s="31"/>
      <c r="M51" s="13"/>
      <c r="N51" s="31"/>
      <c r="O51" s="13"/>
      <c r="Q51" s="15"/>
    </row>
    <row r="52" spans="1:17" x14ac:dyDescent="0.25">
      <c r="A52" s="43" t="s">
        <v>38</v>
      </c>
      <c r="B52" s="39"/>
      <c r="C52" s="12"/>
      <c r="D52" s="36">
        <f>SUM(C53:C60)/(COUNTIF(C53:C60,"&gt;0")+0.00000001)</f>
        <v>0</v>
      </c>
      <c r="E52" s="12"/>
      <c r="F52" s="36">
        <f>SUM(E53:E60)/(COUNTIF(E53:E60,"&gt;0")+0.00000001)</f>
        <v>0</v>
      </c>
      <c r="G52" s="12"/>
      <c r="H52" s="36">
        <f>SUM(G53:G60)/(COUNTIF(G53:G60,"&gt;0")+0.00000001)</f>
        <v>0</v>
      </c>
      <c r="I52" s="12"/>
      <c r="J52" s="36">
        <f>SUM(I53:I60)/(COUNTIF(I53:I60,"&gt;0")+0.00000001)</f>
        <v>0</v>
      </c>
      <c r="K52" s="12"/>
      <c r="L52" s="36">
        <f>SUM(K53:K60)/(COUNTIF(K53:K60,"&gt;0")+0.00000001)</f>
        <v>0</v>
      </c>
      <c r="M52" s="12"/>
      <c r="N52" s="36">
        <f>SUM(M53:M60)/(COUNTIF(M53:M60,"&gt;0")+0.00000001)</f>
        <v>0</v>
      </c>
      <c r="O52" s="13"/>
      <c r="Q52" s="15"/>
    </row>
    <row r="53" spans="1:17" x14ac:dyDescent="0.25">
      <c r="A53" s="43"/>
      <c r="B53" s="39" t="s">
        <v>382</v>
      </c>
      <c r="C53" s="13"/>
      <c r="D53" s="31"/>
      <c r="E53" s="13"/>
      <c r="F53" s="31"/>
      <c r="G53" s="13"/>
      <c r="H53" s="31"/>
      <c r="I53" s="13"/>
      <c r="J53" s="31"/>
      <c r="K53" s="13"/>
      <c r="L53" s="31"/>
      <c r="M53" s="13"/>
      <c r="N53" s="31"/>
      <c r="O53" s="13"/>
      <c r="Q53" s="15"/>
    </row>
    <row r="54" spans="1:17" x14ac:dyDescent="0.25">
      <c r="A54" s="43"/>
      <c r="B54" s="39" t="s">
        <v>383</v>
      </c>
      <c r="C54" s="13"/>
      <c r="D54" s="31"/>
      <c r="E54" s="13"/>
      <c r="F54" s="31"/>
      <c r="G54" s="13"/>
      <c r="H54" s="31"/>
      <c r="I54" s="13"/>
      <c r="J54" s="31"/>
      <c r="K54" s="13"/>
      <c r="L54" s="31"/>
      <c r="M54" s="13"/>
      <c r="N54" s="31"/>
      <c r="O54" s="13"/>
      <c r="Q54" s="15"/>
    </row>
    <row r="55" spans="1:17" x14ac:dyDescent="0.25">
      <c r="A55" s="43"/>
      <c r="B55" s="39" t="s">
        <v>384</v>
      </c>
      <c r="C55" s="13"/>
      <c r="D55" s="31"/>
      <c r="E55" s="13"/>
      <c r="F55" s="31"/>
      <c r="G55" s="13"/>
      <c r="H55" s="31"/>
      <c r="I55" s="13"/>
      <c r="J55" s="31"/>
      <c r="K55" s="13"/>
      <c r="L55" s="31"/>
      <c r="M55" s="13"/>
      <c r="N55" s="31"/>
      <c r="O55" s="13"/>
      <c r="Q55" s="16" t="s">
        <v>48</v>
      </c>
    </row>
    <row r="56" spans="1:17" x14ac:dyDescent="0.25">
      <c r="A56" s="43"/>
      <c r="B56" s="39" t="s">
        <v>385</v>
      </c>
      <c r="C56" s="13"/>
      <c r="D56" s="31"/>
      <c r="E56" s="13"/>
      <c r="F56" s="31"/>
      <c r="G56" s="13"/>
      <c r="H56" s="31"/>
      <c r="I56" s="13"/>
      <c r="J56" s="31"/>
      <c r="K56" s="13"/>
      <c r="L56" s="31"/>
      <c r="M56" s="13"/>
      <c r="N56" s="31"/>
      <c r="O56" s="13"/>
      <c r="Q56" s="15"/>
    </row>
    <row r="57" spans="1:17" x14ac:dyDescent="0.25">
      <c r="A57" s="43"/>
      <c r="B57" s="39" t="s">
        <v>386</v>
      </c>
      <c r="C57" s="13"/>
      <c r="D57" s="31"/>
      <c r="E57" s="13"/>
      <c r="F57" s="31"/>
      <c r="G57" s="13"/>
      <c r="H57" s="31"/>
      <c r="I57" s="13"/>
      <c r="J57" s="31"/>
      <c r="K57" s="13"/>
      <c r="L57" s="31"/>
      <c r="M57" s="13"/>
      <c r="N57" s="31"/>
      <c r="O57" s="13"/>
      <c r="Q57" s="15"/>
    </row>
    <row r="58" spans="1:17" ht="25.5" x14ac:dyDescent="0.25">
      <c r="A58" s="43"/>
      <c r="B58" s="39" t="s">
        <v>387</v>
      </c>
      <c r="C58" s="13"/>
      <c r="D58" s="31"/>
      <c r="E58" s="13"/>
      <c r="F58" s="31"/>
      <c r="G58" s="13"/>
      <c r="H58" s="31"/>
      <c r="I58" s="13"/>
      <c r="J58" s="31"/>
      <c r="K58" s="13"/>
      <c r="L58" s="31"/>
      <c r="M58" s="13"/>
      <c r="N58" s="31"/>
      <c r="O58" s="13"/>
      <c r="Q58" s="15"/>
    </row>
    <row r="59" spans="1:17" ht="25.5" x14ac:dyDescent="0.25">
      <c r="A59" s="43"/>
      <c r="B59" s="39" t="s">
        <v>388</v>
      </c>
      <c r="C59" s="13"/>
      <c r="D59" s="31"/>
      <c r="E59" s="13"/>
      <c r="F59" s="31"/>
      <c r="G59" s="13"/>
      <c r="H59" s="31"/>
      <c r="I59" s="13"/>
      <c r="J59" s="31"/>
      <c r="K59" s="13"/>
      <c r="L59" s="31"/>
      <c r="M59" s="13"/>
      <c r="N59" s="31"/>
      <c r="O59" s="13"/>
      <c r="Q59" s="15"/>
    </row>
    <row r="60" spans="1:17" ht="25.5" x14ac:dyDescent="0.25">
      <c r="A60" s="43"/>
      <c r="B60" s="39" t="s">
        <v>389</v>
      </c>
      <c r="C60" s="13"/>
      <c r="D60" s="31"/>
      <c r="E60" s="13"/>
      <c r="F60" s="31"/>
      <c r="G60" s="13"/>
      <c r="H60" s="31"/>
      <c r="I60" s="13"/>
      <c r="J60" s="31"/>
      <c r="K60" s="13"/>
      <c r="L60" s="31"/>
      <c r="M60" s="13"/>
      <c r="N60" s="31"/>
      <c r="O60" s="13"/>
      <c r="Q60" s="15"/>
    </row>
    <row r="61" spans="1:17" ht="15" customHeight="1" x14ac:dyDescent="0.25">
      <c r="A61" s="43" t="s">
        <v>39</v>
      </c>
      <c r="B61" s="39"/>
      <c r="C61" s="12"/>
      <c r="D61" s="36">
        <f>SUM(C62:C67)/(COUNTIF(C62:C67,"&gt;0")+0.00000001)</f>
        <v>0</v>
      </c>
      <c r="E61" s="12"/>
      <c r="F61" s="36">
        <f>SUM(E62:E67)/(COUNTIF(E62:E67,"&gt;0")+0.00000001)</f>
        <v>0</v>
      </c>
      <c r="G61" s="12"/>
      <c r="H61" s="36">
        <f>SUM(G62:G67)/(COUNTIF(G62:G67,"&gt;0")+0.00000001)</f>
        <v>0</v>
      </c>
      <c r="I61" s="12"/>
      <c r="J61" s="36">
        <f>SUM(I62:I67)/(COUNTIF(I62:I67,"&gt;0")+0.00000001)</f>
        <v>0</v>
      </c>
      <c r="K61" s="12"/>
      <c r="L61" s="36">
        <f>SUM(K62:K67)/(COUNTIF(K62:K67,"&gt;0")+0.00000001)</f>
        <v>0</v>
      </c>
      <c r="M61" s="12"/>
      <c r="N61" s="36">
        <f>SUM(M62:M67)/(COUNTIF(M62:M67,"&gt;0")+0.00000001)</f>
        <v>0</v>
      </c>
      <c r="O61" s="13"/>
      <c r="Q61" s="15"/>
    </row>
    <row r="62" spans="1:17" ht="25.5" x14ac:dyDescent="0.25">
      <c r="A62" s="43"/>
      <c r="B62" s="39" t="s">
        <v>390</v>
      </c>
      <c r="C62" s="13"/>
      <c r="D62" s="31"/>
      <c r="E62" s="13"/>
      <c r="F62" s="31"/>
      <c r="G62" s="13"/>
      <c r="H62" s="31"/>
      <c r="I62" s="13"/>
      <c r="J62" s="31"/>
      <c r="K62" s="13"/>
      <c r="L62" s="31"/>
      <c r="M62" s="13"/>
      <c r="N62" s="31"/>
      <c r="O62" s="13"/>
      <c r="Q62" s="15"/>
    </row>
    <row r="63" spans="1:17" ht="25.5" x14ac:dyDescent="0.25">
      <c r="A63" s="43"/>
      <c r="B63" s="39" t="s">
        <v>530</v>
      </c>
      <c r="C63" s="13"/>
      <c r="D63" s="31"/>
      <c r="E63" s="13"/>
      <c r="F63" s="31"/>
      <c r="G63" s="13"/>
      <c r="H63" s="31"/>
      <c r="I63" s="13"/>
      <c r="J63" s="31"/>
      <c r="K63" s="13"/>
      <c r="L63" s="31"/>
      <c r="M63" s="13"/>
      <c r="N63" s="31"/>
      <c r="O63" s="13"/>
      <c r="Q63" s="15"/>
    </row>
    <row r="64" spans="1:17" ht="25.5" x14ac:dyDescent="0.25">
      <c r="B64" s="39" t="s">
        <v>391</v>
      </c>
      <c r="C64" s="13"/>
      <c r="D64" s="31"/>
      <c r="E64" s="13"/>
      <c r="F64" s="31"/>
      <c r="G64" s="13"/>
      <c r="H64" s="31"/>
      <c r="I64" s="13"/>
      <c r="J64" s="31"/>
      <c r="K64" s="13"/>
      <c r="L64" s="31"/>
      <c r="M64" s="13"/>
      <c r="N64" s="31"/>
      <c r="O64" s="13"/>
      <c r="Q64" s="15"/>
    </row>
    <row r="65" spans="1:17" ht="26.25" x14ac:dyDescent="0.25">
      <c r="B65" s="81" t="s">
        <v>531</v>
      </c>
      <c r="C65" s="13"/>
      <c r="D65" s="31"/>
      <c r="E65" s="13"/>
      <c r="F65" s="31"/>
      <c r="G65" s="13"/>
      <c r="H65" s="31"/>
      <c r="I65" s="13"/>
      <c r="J65" s="31"/>
      <c r="K65" s="13"/>
      <c r="L65" s="31"/>
      <c r="M65" s="13"/>
      <c r="N65" s="31"/>
      <c r="O65" s="13"/>
      <c r="Q65" s="15"/>
    </row>
    <row r="66" spans="1:17" ht="26.25" x14ac:dyDescent="0.25">
      <c r="B66" s="81" t="s">
        <v>688</v>
      </c>
      <c r="C66" s="13"/>
      <c r="D66" s="31"/>
      <c r="E66" s="13"/>
      <c r="F66" s="31"/>
      <c r="G66" s="13"/>
      <c r="H66" s="31"/>
      <c r="I66" s="13"/>
      <c r="J66" s="31"/>
      <c r="K66" s="13"/>
      <c r="L66" s="31"/>
      <c r="M66" s="13"/>
      <c r="N66" s="31"/>
      <c r="O66" s="13"/>
      <c r="Q66" s="15"/>
    </row>
    <row r="67" spans="1:17" ht="26.25" x14ac:dyDescent="0.25">
      <c r="B67" s="81" t="s">
        <v>687</v>
      </c>
      <c r="C67" s="13"/>
      <c r="D67" s="31"/>
      <c r="E67" s="13"/>
      <c r="F67" s="31"/>
      <c r="G67" s="13"/>
      <c r="H67" s="31"/>
      <c r="I67" s="13"/>
      <c r="J67" s="31"/>
      <c r="K67" s="13"/>
      <c r="L67" s="31"/>
      <c r="M67" s="13"/>
      <c r="N67" s="31"/>
      <c r="O67" s="13"/>
      <c r="Q67" s="15"/>
    </row>
    <row r="68" spans="1:17" x14ac:dyDescent="0.25">
      <c r="A68" s="43" t="s">
        <v>40</v>
      </c>
      <c r="B68" s="39"/>
      <c r="C68" s="12"/>
      <c r="D68" s="36">
        <f>SUM(C69:C76)/(COUNTIF(C69:C76,"&gt;0")+0.00000001)</f>
        <v>0</v>
      </c>
      <c r="E68" s="12"/>
      <c r="F68" s="36">
        <f>SUM(E69:E76)/(COUNTIF(E69:E76,"&gt;0")+0.00000001)</f>
        <v>0</v>
      </c>
      <c r="G68" s="12"/>
      <c r="H68" s="36">
        <f>SUM(G69:G76)/(COUNTIF(G69:G76,"&gt;0")+0.00000001)</f>
        <v>0</v>
      </c>
      <c r="I68" s="12"/>
      <c r="J68" s="36">
        <f>SUM(I69:I76)/(COUNTIF(I69:I76,"&gt;0")+0.00000001)</f>
        <v>0</v>
      </c>
      <c r="K68" s="12"/>
      <c r="L68" s="36">
        <f>SUM(K69:K76)/(COUNTIF(K69:K76,"&gt;0")+0.00000001)</f>
        <v>0</v>
      </c>
      <c r="M68" s="12"/>
      <c r="N68" s="36">
        <f>SUM(M69:M76)/(COUNTIF(M69:M76,"&gt;0")+0.00000001)</f>
        <v>0</v>
      </c>
      <c r="O68" s="13"/>
      <c r="Q68" s="15"/>
    </row>
    <row r="69" spans="1:17" ht="25.5" x14ac:dyDescent="0.25">
      <c r="A69" s="43"/>
      <c r="B69" s="39" t="s">
        <v>392</v>
      </c>
      <c r="C69" s="13"/>
      <c r="D69" s="31"/>
      <c r="E69" s="13"/>
      <c r="F69" s="31"/>
      <c r="G69" s="13"/>
      <c r="H69" s="31"/>
      <c r="I69" s="13"/>
      <c r="J69" s="31"/>
      <c r="K69" s="13"/>
      <c r="L69" s="31"/>
      <c r="M69" s="13"/>
      <c r="N69" s="31"/>
      <c r="O69" s="13"/>
      <c r="Q69" s="15"/>
    </row>
    <row r="70" spans="1:17" ht="38.25" x14ac:dyDescent="0.25">
      <c r="A70" s="43"/>
      <c r="B70" s="39" t="s">
        <v>393</v>
      </c>
      <c r="C70" s="13"/>
      <c r="D70" s="31"/>
      <c r="E70" s="13"/>
      <c r="F70" s="31"/>
      <c r="G70" s="13"/>
      <c r="H70" s="31"/>
      <c r="I70" s="13"/>
      <c r="J70" s="31"/>
      <c r="K70" s="13"/>
      <c r="L70" s="31"/>
      <c r="M70" s="13"/>
      <c r="N70" s="31"/>
      <c r="O70" s="13"/>
      <c r="Q70" s="15"/>
    </row>
    <row r="71" spans="1:17" ht="26.25" x14ac:dyDescent="0.25">
      <c r="B71" s="101" t="s">
        <v>685</v>
      </c>
      <c r="C71" s="13"/>
      <c r="D71" s="31"/>
      <c r="E71" s="13"/>
      <c r="F71" s="31"/>
      <c r="G71" s="13"/>
      <c r="H71" s="31"/>
      <c r="I71" s="13"/>
      <c r="J71" s="31"/>
      <c r="K71" s="13"/>
      <c r="L71" s="31"/>
      <c r="M71" s="13"/>
      <c r="N71" s="31"/>
      <c r="O71" s="13"/>
      <c r="Q71" s="15"/>
    </row>
    <row r="72" spans="1:17" ht="38.25" x14ac:dyDescent="0.25">
      <c r="A72" s="43"/>
      <c r="B72" s="39" t="s">
        <v>395</v>
      </c>
      <c r="C72" s="13"/>
      <c r="D72" s="31"/>
      <c r="E72" s="13"/>
      <c r="F72" s="31"/>
      <c r="G72" s="13"/>
      <c r="H72" s="31"/>
      <c r="I72" s="13"/>
      <c r="J72" s="31"/>
      <c r="K72" s="13"/>
      <c r="L72" s="31"/>
      <c r="M72" s="13"/>
      <c r="N72" s="31"/>
      <c r="O72" s="13"/>
      <c r="Q72" s="15"/>
    </row>
    <row r="73" spans="1:17" ht="25.5" x14ac:dyDescent="0.25">
      <c r="B73" s="39" t="s">
        <v>394</v>
      </c>
      <c r="C73" s="13"/>
      <c r="D73" s="31"/>
      <c r="E73" s="13"/>
      <c r="F73" s="31"/>
      <c r="G73" s="13"/>
      <c r="H73" s="31"/>
      <c r="I73" s="13"/>
      <c r="J73" s="31"/>
      <c r="K73" s="13"/>
      <c r="L73" s="31"/>
      <c r="M73" s="13"/>
      <c r="N73" s="31"/>
      <c r="O73" s="13"/>
      <c r="Q73" s="15"/>
    </row>
    <row r="74" spans="1:17" ht="25.5" x14ac:dyDescent="0.25">
      <c r="A74" s="43"/>
      <c r="B74" s="39" t="s">
        <v>396</v>
      </c>
      <c r="C74" s="13"/>
      <c r="D74" s="31"/>
      <c r="E74" s="13"/>
      <c r="F74" s="31"/>
      <c r="G74" s="13"/>
      <c r="H74" s="31"/>
      <c r="I74" s="13"/>
      <c r="J74" s="31"/>
      <c r="K74" s="13"/>
      <c r="L74" s="31"/>
      <c r="M74" s="13"/>
      <c r="N74" s="31"/>
      <c r="O74" s="13"/>
      <c r="Q74" s="15"/>
    </row>
    <row r="75" spans="1:17" ht="39" x14ac:dyDescent="0.25">
      <c r="A75" s="43"/>
      <c r="B75" s="101" t="s">
        <v>686</v>
      </c>
      <c r="C75" s="13"/>
      <c r="D75" s="31"/>
      <c r="E75" s="13"/>
      <c r="F75" s="31"/>
      <c r="G75" s="13"/>
      <c r="H75" s="31"/>
      <c r="I75" s="13"/>
      <c r="J75" s="31"/>
      <c r="K75" s="13"/>
      <c r="L75" s="31"/>
      <c r="M75" s="13"/>
      <c r="N75" s="31"/>
      <c r="O75" s="13"/>
      <c r="Q75" s="15"/>
    </row>
    <row r="76" spans="1:17" ht="25.5" x14ac:dyDescent="0.25">
      <c r="A76" s="43"/>
      <c r="B76" s="39" t="s">
        <v>532</v>
      </c>
      <c r="C76" s="13"/>
      <c r="D76" s="31"/>
      <c r="E76" s="13"/>
      <c r="F76" s="31"/>
      <c r="G76" s="13"/>
      <c r="H76" s="31"/>
      <c r="I76" s="13"/>
      <c r="J76" s="31"/>
      <c r="K76" s="13"/>
      <c r="L76" s="31"/>
      <c r="M76" s="13"/>
      <c r="N76" s="31"/>
      <c r="Q76" s="15"/>
    </row>
    <row r="77" spans="1:17" x14ac:dyDescent="0.25">
      <c r="A77" s="43"/>
      <c r="B77" s="40" t="s">
        <v>83</v>
      </c>
      <c r="C77" s="14"/>
      <c r="D77" s="37">
        <f>D46+D52+D61+D68</f>
        <v>0</v>
      </c>
      <c r="E77" s="14"/>
      <c r="F77" s="37">
        <f>F46+F52+F61+F68</f>
        <v>0</v>
      </c>
      <c r="G77" s="14"/>
      <c r="H77" s="37">
        <f>H46+H52+H61+H68</f>
        <v>0</v>
      </c>
      <c r="I77" s="14"/>
      <c r="J77" s="37">
        <f>J46+J52+J61+J68</f>
        <v>0</v>
      </c>
      <c r="K77" s="14"/>
      <c r="L77" s="37">
        <f>L46+L52+L61+L68</f>
        <v>0</v>
      </c>
      <c r="M77" s="14"/>
      <c r="N77" s="37">
        <f>N46+N52+N61+N68</f>
        <v>0</v>
      </c>
      <c r="Q77" s="15"/>
    </row>
    <row r="78" spans="1:17" x14ac:dyDescent="0.25">
      <c r="A78" s="43"/>
      <c r="B78" s="40" t="s">
        <v>84</v>
      </c>
      <c r="C78" s="14"/>
      <c r="D78" s="37">
        <f>D77/(COUNTIF(D46:D68,"&gt;0")+0.00000001)</f>
        <v>0</v>
      </c>
      <c r="E78" s="14"/>
      <c r="F78" s="37">
        <f>F77/(COUNTIF(F46:F68,"&gt;0")+0.00000001)</f>
        <v>0</v>
      </c>
      <c r="G78" s="14"/>
      <c r="H78" s="37">
        <f>H77/(COUNTIF(H46:H68,"&gt;0")+0.00000001)</f>
        <v>0</v>
      </c>
      <c r="I78" s="14"/>
      <c r="J78" s="37">
        <f>J77/(COUNTIF(J46:J68,"&gt;0")+0.00000001)</f>
        <v>0</v>
      </c>
      <c r="K78" s="14"/>
      <c r="L78" s="37">
        <f>L77/(COUNTIF(L46:L68,"&gt;0")+0.00000001)</f>
        <v>0</v>
      </c>
      <c r="M78" s="14"/>
      <c r="N78" s="37">
        <f>N77/(COUNTIF(N46:N68,"&gt;0")+0.00000001)</f>
        <v>0</v>
      </c>
      <c r="Q78" s="15"/>
    </row>
    <row r="79" spans="1:17" x14ac:dyDescent="0.25">
      <c r="A79" s="43"/>
      <c r="B79" s="40" t="s">
        <v>85</v>
      </c>
      <c r="C79" s="14"/>
      <c r="D79" s="37">
        <f>D78/5*100</f>
        <v>0</v>
      </c>
      <c r="E79" s="14"/>
      <c r="F79" s="37">
        <f>F78/5*100</f>
        <v>0</v>
      </c>
      <c r="G79" s="14"/>
      <c r="H79" s="37">
        <f>H78/5*100</f>
        <v>0</v>
      </c>
      <c r="I79" s="14"/>
      <c r="J79" s="37">
        <f>J78/5*100</f>
        <v>0</v>
      </c>
      <c r="K79" s="14"/>
      <c r="L79" s="37">
        <f>L78/5*100</f>
        <v>0</v>
      </c>
      <c r="M79" s="14"/>
      <c r="N79" s="37">
        <f>N78/5*100</f>
        <v>0</v>
      </c>
      <c r="Q79" s="15"/>
    </row>
    <row r="80" spans="1:17" x14ac:dyDescent="0.25">
      <c r="A80" s="44" t="s">
        <v>41</v>
      </c>
      <c r="C80" s="32"/>
      <c r="E80" s="32"/>
      <c r="G80" s="32"/>
      <c r="I80" s="32"/>
      <c r="K80" s="32"/>
      <c r="M80" s="32"/>
      <c r="Q80" s="15"/>
    </row>
    <row r="81" spans="1:17" x14ac:dyDescent="0.25">
      <c r="A81" s="33" t="s">
        <v>71</v>
      </c>
      <c r="C81" s="32"/>
      <c r="E81" s="32"/>
      <c r="G81" s="32"/>
      <c r="I81" s="32"/>
      <c r="K81" s="32"/>
      <c r="M81" s="32"/>
      <c r="Q81" s="15"/>
    </row>
    <row r="82" spans="1:17" x14ac:dyDescent="0.25">
      <c r="A82" s="33" t="s">
        <v>42</v>
      </c>
      <c r="C82" s="32"/>
      <c r="E82" s="32"/>
      <c r="G82" s="32"/>
      <c r="I82" s="32"/>
      <c r="K82" s="32"/>
      <c r="M82" s="32"/>
      <c r="Q82" s="15"/>
    </row>
    <row r="83" spans="1:17" x14ac:dyDescent="0.25">
      <c r="A83" s="33" t="s">
        <v>43</v>
      </c>
      <c r="C83" s="32"/>
      <c r="E83" s="32"/>
      <c r="G83" s="32"/>
      <c r="I83" s="32"/>
      <c r="K83" s="32"/>
      <c r="M83" s="32"/>
      <c r="Q83" s="15"/>
    </row>
    <row r="84" spans="1:17" x14ac:dyDescent="0.25">
      <c r="A84" s="33" t="s">
        <v>44</v>
      </c>
      <c r="C84" s="32"/>
      <c r="E84" s="32"/>
      <c r="G84" s="32"/>
      <c r="I84" s="32"/>
      <c r="K84" s="32"/>
      <c r="M84" s="32"/>
      <c r="Q84" s="15"/>
    </row>
    <row r="85" spans="1:17" x14ac:dyDescent="0.25">
      <c r="A85" s="33" t="s">
        <v>45</v>
      </c>
      <c r="B85" s="41"/>
      <c r="C85" s="32"/>
      <c r="E85" s="32"/>
      <c r="G85" s="32"/>
      <c r="I85" s="32"/>
      <c r="K85" s="32"/>
      <c r="M85" s="32"/>
      <c r="Q85" s="15"/>
    </row>
    <row r="86" spans="1:17" x14ac:dyDescent="0.25">
      <c r="A86" s="33" t="s">
        <v>46</v>
      </c>
      <c r="C86" s="32"/>
      <c r="E86" s="32"/>
      <c r="G86" s="32"/>
      <c r="I86" s="32"/>
      <c r="K86" s="32"/>
      <c r="M86" s="32"/>
      <c r="Q86" s="15"/>
    </row>
    <row r="87" spans="1:17" x14ac:dyDescent="0.25">
      <c r="A87" s="33"/>
      <c r="B87" s="33"/>
      <c r="C87" s="34"/>
      <c r="Q87" s="15"/>
    </row>
    <row r="88" spans="1:17" x14ac:dyDescent="0.25">
      <c r="A88" s="33"/>
      <c r="B88" s="33"/>
      <c r="C88" s="34"/>
      <c r="Q88" s="15"/>
    </row>
    <row r="89" spans="1:17" x14ac:dyDescent="0.25">
      <c r="A89" s="33"/>
      <c r="B89" s="33"/>
      <c r="C89" s="34"/>
      <c r="Q89" s="15"/>
    </row>
    <row r="90" spans="1:17" x14ac:dyDescent="0.25">
      <c r="A90" s="33"/>
      <c r="B90" s="33"/>
      <c r="C90" s="34"/>
      <c r="Q90" s="15"/>
    </row>
    <row r="91" spans="1:17" x14ac:dyDescent="0.25">
      <c r="A91" s="33"/>
      <c r="B91" s="33"/>
      <c r="C91" s="34"/>
      <c r="Q91" s="15"/>
    </row>
    <row r="92" spans="1:17" x14ac:dyDescent="0.25">
      <c r="A92" s="33"/>
      <c r="B92" s="33"/>
      <c r="C92" s="34"/>
      <c r="Q92" s="15"/>
    </row>
    <row r="93" spans="1:17" x14ac:dyDescent="0.25">
      <c r="A93" s="33"/>
      <c r="B93" s="33"/>
      <c r="C93" s="34"/>
      <c r="Q93" s="15"/>
    </row>
    <row r="94" spans="1:17" x14ac:dyDescent="0.25">
      <c r="A94" s="33"/>
      <c r="B94" s="33"/>
      <c r="C94" s="34"/>
      <c r="Q94" s="15"/>
    </row>
    <row r="95" spans="1:17" x14ac:dyDescent="0.25">
      <c r="A95" s="33"/>
      <c r="B95" s="33"/>
      <c r="C95" s="34"/>
      <c r="Q95" s="15"/>
    </row>
    <row r="96" spans="1:17" x14ac:dyDescent="0.25">
      <c r="A96" s="33"/>
      <c r="B96" s="33"/>
      <c r="C96" s="34"/>
      <c r="Q96" s="15"/>
    </row>
    <row r="97" spans="1:17" x14ac:dyDescent="0.25">
      <c r="A97" s="33"/>
      <c r="B97" s="33"/>
      <c r="C97" s="34"/>
      <c r="Q97" s="15"/>
    </row>
    <row r="98" spans="1:17" x14ac:dyDescent="0.25">
      <c r="A98" s="33"/>
      <c r="B98" s="33"/>
      <c r="C98" s="34"/>
      <c r="Q98" s="15"/>
    </row>
    <row r="99" spans="1:17" x14ac:dyDescent="0.25">
      <c r="A99" s="33"/>
      <c r="B99" s="33"/>
      <c r="C99" s="34"/>
      <c r="Q99" s="15"/>
    </row>
    <row r="100" spans="1:17" x14ac:dyDescent="0.25">
      <c r="A100" s="33"/>
      <c r="B100" s="33"/>
      <c r="C100" s="34"/>
      <c r="Q100" s="15"/>
    </row>
    <row r="101" spans="1:17" x14ac:dyDescent="0.25">
      <c r="A101" s="33"/>
      <c r="B101" s="33"/>
      <c r="C101" s="34"/>
      <c r="Q101" s="15"/>
    </row>
    <row r="102" spans="1:17" x14ac:dyDescent="0.25">
      <c r="A102" s="33"/>
      <c r="B102" s="33"/>
      <c r="C102" s="34"/>
      <c r="Q102" s="15"/>
    </row>
    <row r="103" spans="1:17" x14ac:dyDescent="0.25">
      <c r="A103" s="33"/>
      <c r="B103" s="33"/>
      <c r="C103" s="34"/>
      <c r="Q103" s="15"/>
    </row>
    <row r="104" spans="1:17" x14ac:dyDescent="0.25">
      <c r="A104" s="33"/>
      <c r="B104" s="33"/>
      <c r="C104" s="34"/>
      <c r="Q104" s="15"/>
    </row>
    <row r="105" spans="1:17" x14ac:dyDescent="0.25">
      <c r="A105" s="33"/>
      <c r="B105" s="33"/>
      <c r="C105" s="34"/>
      <c r="Q105" s="15"/>
    </row>
    <row r="106" spans="1:17" x14ac:dyDescent="0.25">
      <c r="A106" s="33"/>
      <c r="B106" s="33"/>
      <c r="C106" s="34"/>
      <c r="Q106" s="15"/>
    </row>
    <row r="107" spans="1:17" x14ac:dyDescent="0.25">
      <c r="A107" s="33"/>
      <c r="B107" s="33"/>
      <c r="C107" s="34"/>
      <c r="Q107" s="15"/>
    </row>
    <row r="108" spans="1:17" x14ac:dyDescent="0.25">
      <c r="A108" s="33"/>
      <c r="B108" s="33"/>
      <c r="C108" s="34"/>
      <c r="Q108" s="15"/>
    </row>
    <row r="109" spans="1:17" x14ac:dyDescent="0.25">
      <c r="A109" s="33"/>
      <c r="B109" s="33"/>
      <c r="C109" s="34"/>
      <c r="Q109" s="16" t="s">
        <v>48</v>
      </c>
    </row>
    <row r="110" spans="1:17" x14ac:dyDescent="0.25">
      <c r="A110" s="33"/>
      <c r="B110" s="33"/>
      <c r="C110" s="34"/>
      <c r="Q110" s="15"/>
    </row>
    <row r="111" spans="1:17" x14ac:dyDescent="0.25">
      <c r="A111" s="33"/>
      <c r="B111" s="33"/>
      <c r="C111" s="34"/>
      <c r="Q111" s="15"/>
    </row>
    <row r="112" spans="1:17" x14ac:dyDescent="0.25">
      <c r="A112" s="33"/>
      <c r="B112" s="33"/>
      <c r="C112" s="34"/>
      <c r="Q112" s="15"/>
    </row>
    <row r="113" spans="1:17" x14ac:dyDescent="0.25">
      <c r="A113" s="33"/>
      <c r="B113" s="33"/>
      <c r="C113" s="34"/>
      <c r="Q113" s="15"/>
    </row>
    <row r="114" spans="1:17" x14ac:dyDescent="0.25">
      <c r="A114" s="33"/>
      <c r="B114" s="33"/>
      <c r="C114" s="34"/>
      <c r="Q114" s="15"/>
    </row>
    <row r="115" spans="1:17" x14ac:dyDescent="0.25">
      <c r="A115" s="33"/>
      <c r="B115" s="33"/>
      <c r="C115" s="34"/>
      <c r="Q115" s="15"/>
    </row>
    <row r="116" spans="1:17" x14ac:dyDescent="0.25">
      <c r="A116" s="33"/>
      <c r="B116" s="33"/>
      <c r="C116" s="34"/>
      <c r="Q116" s="15"/>
    </row>
    <row r="117" spans="1:17" x14ac:dyDescent="0.25">
      <c r="A117" s="33"/>
      <c r="B117" s="33"/>
      <c r="C117" s="34"/>
      <c r="Q117" s="15"/>
    </row>
    <row r="118" spans="1:17" x14ac:dyDescent="0.25">
      <c r="A118" s="33"/>
      <c r="B118" s="33"/>
      <c r="C118" s="34"/>
      <c r="Q118" s="15"/>
    </row>
    <row r="119" spans="1:17" x14ac:dyDescent="0.25">
      <c r="A119" s="33"/>
      <c r="B119" s="33"/>
      <c r="C119" s="34"/>
      <c r="Q119" s="15"/>
    </row>
    <row r="120" spans="1:17" x14ac:dyDescent="0.25">
      <c r="A120" s="33"/>
      <c r="B120" s="33"/>
      <c r="C120" s="34"/>
      <c r="Q120" s="15"/>
    </row>
    <row r="121" spans="1:17" x14ac:dyDescent="0.25">
      <c r="A121" s="33"/>
      <c r="B121" s="33"/>
      <c r="C121" s="34"/>
      <c r="Q121" s="15"/>
    </row>
    <row r="122" spans="1:17" x14ac:dyDescent="0.25">
      <c r="A122" s="33"/>
      <c r="B122" s="33"/>
      <c r="C122" s="34"/>
      <c r="Q122" s="15"/>
    </row>
    <row r="123" spans="1:17" x14ac:dyDescent="0.25">
      <c r="A123" s="33"/>
      <c r="B123" s="33"/>
      <c r="C123" s="34"/>
      <c r="Q123" s="15"/>
    </row>
    <row r="124" spans="1:17" x14ac:dyDescent="0.25">
      <c r="A124" s="33"/>
      <c r="B124" s="33"/>
      <c r="C124" s="34"/>
      <c r="Q124" s="15"/>
    </row>
    <row r="125" spans="1:17" x14ac:dyDescent="0.25">
      <c r="A125" s="33"/>
      <c r="B125" s="33"/>
      <c r="C125" s="34"/>
      <c r="Q125" s="15"/>
    </row>
    <row r="126" spans="1:17" x14ac:dyDescent="0.25">
      <c r="A126" s="33"/>
      <c r="B126" s="33"/>
      <c r="C126" s="34"/>
      <c r="Q126" s="15"/>
    </row>
    <row r="127" spans="1:17" x14ac:dyDescent="0.25">
      <c r="A127" s="33"/>
      <c r="B127" s="33"/>
      <c r="C127" s="34"/>
      <c r="Q127" s="15"/>
    </row>
    <row r="128" spans="1:17" x14ac:dyDescent="0.25">
      <c r="A128" s="33"/>
      <c r="B128" s="33"/>
      <c r="C128" s="34"/>
      <c r="Q128" s="15"/>
    </row>
    <row r="129" spans="1:17" x14ac:dyDescent="0.25">
      <c r="A129" s="33"/>
      <c r="B129" s="33"/>
      <c r="C129" s="34"/>
      <c r="Q129" s="15"/>
    </row>
    <row r="130" spans="1:17" x14ac:dyDescent="0.25">
      <c r="A130" s="33"/>
      <c r="B130" s="33"/>
      <c r="C130" s="34"/>
      <c r="Q130" s="15"/>
    </row>
    <row r="131" spans="1:17" x14ac:dyDescent="0.25">
      <c r="A131" s="33"/>
      <c r="B131" s="33"/>
      <c r="C131" s="34"/>
      <c r="Q131" s="15"/>
    </row>
    <row r="132" spans="1:17" x14ac:dyDescent="0.25">
      <c r="A132" s="33"/>
      <c r="B132" s="33"/>
      <c r="C132" s="34"/>
      <c r="Q132" s="15"/>
    </row>
    <row r="133" spans="1:17" x14ac:dyDescent="0.25">
      <c r="A133" s="33"/>
      <c r="B133" s="33"/>
      <c r="C133" s="34"/>
      <c r="Q133" s="15"/>
    </row>
    <row r="134" spans="1:17" x14ac:dyDescent="0.25">
      <c r="A134" s="33"/>
      <c r="B134" s="33"/>
      <c r="C134" s="34"/>
      <c r="Q134" s="15"/>
    </row>
    <row r="135" spans="1:17" x14ac:dyDescent="0.25">
      <c r="A135" s="33"/>
      <c r="B135" s="33"/>
      <c r="C135" s="34"/>
      <c r="Q135" s="15"/>
    </row>
    <row r="136" spans="1:17" x14ac:dyDescent="0.25">
      <c r="A136" s="33"/>
      <c r="B136" s="33"/>
      <c r="C136" s="34"/>
      <c r="Q136" s="15"/>
    </row>
    <row r="137" spans="1:17" x14ac:dyDescent="0.25">
      <c r="A137" s="33"/>
      <c r="B137" s="33"/>
      <c r="C137" s="34"/>
      <c r="Q137" s="15"/>
    </row>
    <row r="138" spans="1:17" x14ac:dyDescent="0.25">
      <c r="A138" s="33"/>
      <c r="B138" s="33"/>
      <c r="C138" s="34"/>
      <c r="Q138" s="15"/>
    </row>
    <row r="139" spans="1:17" x14ac:dyDescent="0.25">
      <c r="A139" s="33"/>
      <c r="B139" s="33"/>
      <c r="C139" s="34"/>
      <c r="Q139" s="15"/>
    </row>
    <row r="140" spans="1:17" x14ac:dyDescent="0.25">
      <c r="A140" s="33"/>
      <c r="B140" s="33"/>
      <c r="C140" s="34"/>
      <c r="Q140" s="15"/>
    </row>
    <row r="141" spans="1:17" x14ac:dyDescent="0.25">
      <c r="A141" s="33"/>
      <c r="B141" s="33"/>
      <c r="C141" s="34"/>
      <c r="Q141" s="15"/>
    </row>
    <row r="142" spans="1:17" x14ac:dyDescent="0.25">
      <c r="A142" s="33"/>
      <c r="B142" s="33"/>
      <c r="C142" s="34"/>
      <c r="Q142" s="15"/>
    </row>
    <row r="143" spans="1:17" x14ac:dyDescent="0.25">
      <c r="A143" s="33"/>
      <c r="B143" s="33"/>
      <c r="C143" s="34"/>
      <c r="Q143" s="15"/>
    </row>
    <row r="144" spans="1:17" x14ac:dyDescent="0.25">
      <c r="A144" s="33"/>
      <c r="B144" s="33"/>
      <c r="C144" s="34"/>
      <c r="Q144" s="15"/>
    </row>
    <row r="145" spans="1:17" x14ac:dyDescent="0.25">
      <c r="A145" s="33"/>
      <c r="B145" s="33"/>
      <c r="C145" s="34"/>
      <c r="Q145" s="15"/>
    </row>
    <row r="146" spans="1:17" x14ac:dyDescent="0.25">
      <c r="A146" s="33"/>
      <c r="B146" s="33"/>
      <c r="C146" s="34"/>
      <c r="Q146" s="15"/>
    </row>
    <row r="147" spans="1:17" x14ac:dyDescent="0.25">
      <c r="A147" s="33"/>
      <c r="B147" s="33"/>
      <c r="C147" s="34"/>
      <c r="Q147" s="15"/>
    </row>
    <row r="148" spans="1:17" x14ac:dyDescent="0.25">
      <c r="A148" s="33"/>
      <c r="B148" s="33"/>
      <c r="C148" s="34"/>
      <c r="Q148" s="15"/>
    </row>
    <row r="149" spans="1:17" x14ac:dyDescent="0.25">
      <c r="A149" s="33"/>
      <c r="B149" s="33"/>
      <c r="C149" s="34"/>
      <c r="Q149" s="15"/>
    </row>
    <row r="150" spans="1:17" x14ac:dyDescent="0.25">
      <c r="A150" s="33"/>
      <c r="B150" s="33"/>
      <c r="C150" s="34"/>
      <c r="Q150" s="15"/>
    </row>
    <row r="151" spans="1:17" x14ac:dyDescent="0.25">
      <c r="A151" s="33"/>
      <c r="B151" s="33"/>
      <c r="C151" s="34"/>
      <c r="Q151" s="15"/>
    </row>
    <row r="152" spans="1:17" x14ac:dyDescent="0.25">
      <c r="A152" s="33"/>
      <c r="B152" s="33"/>
      <c r="C152" s="34"/>
      <c r="Q152" s="15"/>
    </row>
    <row r="153" spans="1:17" x14ac:dyDescent="0.25">
      <c r="A153" s="33"/>
      <c r="B153" s="33"/>
      <c r="C153" s="34"/>
      <c r="Q153" s="15"/>
    </row>
    <row r="154" spans="1:17" x14ac:dyDescent="0.25">
      <c r="A154" s="33"/>
      <c r="B154" s="33"/>
      <c r="C154" s="34"/>
    </row>
    <row r="155" spans="1:17" x14ac:dyDescent="0.25">
      <c r="A155" s="33"/>
      <c r="B155" s="33"/>
      <c r="C155" s="34"/>
    </row>
    <row r="156" spans="1:17" x14ac:dyDescent="0.25">
      <c r="A156" s="33"/>
      <c r="B156" s="33"/>
      <c r="C156" s="34"/>
    </row>
    <row r="157" spans="1:17" x14ac:dyDescent="0.25">
      <c r="A157" s="33"/>
      <c r="B157" s="33"/>
      <c r="C157" s="34"/>
    </row>
    <row r="158" spans="1:17" x14ac:dyDescent="0.25">
      <c r="A158" s="33"/>
      <c r="B158" s="33"/>
      <c r="C158" s="34"/>
    </row>
    <row r="159" spans="1:17" x14ac:dyDescent="0.25">
      <c r="A159" s="33"/>
      <c r="B159" s="33"/>
      <c r="C159" s="34"/>
    </row>
    <row r="160" spans="1:17" x14ac:dyDescent="0.25">
      <c r="A160" s="33"/>
      <c r="B160" s="33"/>
      <c r="C160" s="34"/>
    </row>
    <row r="161" spans="1:3" x14ac:dyDescent="0.25">
      <c r="A161" s="33"/>
      <c r="B161" s="33"/>
      <c r="C161" s="34"/>
    </row>
    <row r="162" spans="1:3" x14ac:dyDescent="0.25">
      <c r="A162" s="33"/>
      <c r="B162" s="33"/>
      <c r="C162" s="34"/>
    </row>
    <row r="163" spans="1:3" x14ac:dyDescent="0.25">
      <c r="A163" s="33"/>
      <c r="B163" s="33"/>
      <c r="C163" s="34"/>
    </row>
    <row r="164" spans="1:3" x14ac:dyDescent="0.25">
      <c r="A164" s="33"/>
      <c r="B164" s="33"/>
      <c r="C164" s="34"/>
    </row>
    <row r="165" spans="1:3" x14ac:dyDescent="0.25">
      <c r="A165" s="33"/>
      <c r="B165" s="33"/>
      <c r="C165" s="34"/>
    </row>
    <row r="166" spans="1:3" x14ac:dyDescent="0.25">
      <c r="A166" s="33"/>
      <c r="B166" s="33"/>
      <c r="C166" s="34"/>
    </row>
    <row r="167" spans="1:3" x14ac:dyDescent="0.25">
      <c r="A167" s="33"/>
      <c r="B167" s="33"/>
      <c r="C167" s="34"/>
    </row>
    <row r="168" spans="1:3" x14ac:dyDescent="0.25">
      <c r="A168" s="33"/>
      <c r="B168" s="33"/>
      <c r="C168" s="34"/>
    </row>
    <row r="169" spans="1:3" x14ac:dyDescent="0.25">
      <c r="A169" s="33"/>
      <c r="B169" s="33"/>
      <c r="C169" s="34"/>
    </row>
    <row r="170" spans="1:3" x14ac:dyDescent="0.25">
      <c r="A170" s="33"/>
      <c r="B170" s="33"/>
      <c r="C170" s="34"/>
    </row>
    <row r="171" spans="1:3" x14ac:dyDescent="0.25">
      <c r="A171" s="33"/>
      <c r="B171" s="33"/>
      <c r="C171" s="34"/>
    </row>
    <row r="172" spans="1:3" x14ac:dyDescent="0.25">
      <c r="A172" s="33"/>
      <c r="B172" s="33"/>
      <c r="C172" s="34"/>
    </row>
    <row r="173" spans="1:3" x14ac:dyDescent="0.25">
      <c r="A173" s="33"/>
      <c r="B173" s="33"/>
      <c r="C173" s="34"/>
    </row>
    <row r="174" spans="1:3" x14ac:dyDescent="0.25">
      <c r="A174" s="33"/>
      <c r="B174" s="33"/>
      <c r="C174" s="34"/>
    </row>
    <row r="175" spans="1:3" x14ac:dyDescent="0.25">
      <c r="A175" s="33"/>
      <c r="B175" s="33"/>
      <c r="C175" s="34"/>
    </row>
    <row r="176" spans="1:3" x14ac:dyDescent="0.25">
      <c r="A176" s="33"/>
      <c r="B176" s="33"/>
      <c r="C176" s="34"/>
    </row>
    <row r="177" spans="1:3" x14ac:dyDescent="0.25">
      <c r="A177" s="33"/>
      <c r="B177" s="33"/>
      <c r="C177" s="34"/>
    </row>
    <row r="178" spans="1:3" x14ac:dyDescent="0.25">
      <c r="A178" s="33"/>
      <c r="B178" s="33"/>
      <c r="C178" s="34"/>
    </row>
    <row r="179" spans="1:3" x14ac:dyDescent="0.25">
      <c r="A179" s="33"/>
      <c r="B179" s="33"/>
      <c r="C179" s="34"/>
    </row>
    <row r="180" spans="1:3" x14ac:dyDescent="0.25">
      <c r="A180" s="33"/>
      <c r="B180" s="33"/>
      <c r="C180" s="34"/>
    </row>
    <row r="181" spans="1:3" x14ac:dyDescent="0.25">
      <c r="A181" s="33"/>
      <c r="B181" s="33"/>
      <c r="C181" s="34"/>
    </row>
    <row r="182" spans="1:3" x14ac:dyDescent="0.25">
      <c r="A182" s="33"/>
      <c r="B182" s="33"/>
      <c r="C182" s="34"/>
    </row>
    <row r="183" spans="1:3" x14ac:dyDescent="0.25">
      <c r="A183" s="33"/>
      <c r="B183" s="33"/>
      <c r="C183" s="34"/>
    </row>
    <row r="184" spans="1:3" x14ac:dyDescent="0.25">
      <c r="A184" s="33"/>
      <c r="B184" s="33"/>
      <c r="C184" s="34"/>
    </row>
    <row r="185" spans="1:3" x14ac:dyDescent="0.25">
      <c r="A185" s="33"/>
      <c r="B185" s="33"/>
      <c r="C185" s="34"/>
    </row>
    <row r="186" spans="1:3" x14ac:dyDescent="0.25">
      <c r="A186" s="33"/>
      <c r="B186" s="33"/>
      <c r="C186" s="34"/>
    </row>
    <row r="187" spans="1:3" x14ac:dyDescent="0.25">
      <c r="A187" s="33"/>
      <c r="B187" s="33"/>
      <c r="C187" s="34"/>
    </row>
    <row r="188" spans="1:3" x14ac:dyDescent="0.25">
      <c r="A188" s="33"/>
      <c r="B188" s="33"/>
      <c r="C188" s="34"/>
    </row>
    <row r="189" spans="1:3" x14ac:dyDescent="0.25">
      <c r="A189" s="33"/>
      <c r="B189" s="33"/>
      <c r="C189" s="34"/>
    </row>
    <row r="190" spans="1:3" x14ac:dyDescent="0.25">
      <c r="A190" s="33"/>
      <c r="B190" s="33"/>
      <c r="C190" s="34"/>
    </row>
    <row r="191" spans="1:3" x14ac:dyDescent="0.25">
      <c r="A191" s="33"/>
      <c r="B191" s="33"/>
      <c r="C191" s="34"/>
    </row>
    <row r="192" spans="1:3" x14ac:dyDescent="0.25">
      <c r="A192" s="33"/>
      <c r="B192" s="33"/>
      <c r="C192" s="34"/>
    </row>
    <row r="193" spans="1:3" x14ac:dyDescent="0.25">
      <c r="A193" s="33"/>
      <c r="B193" s="33"/>
      <c r="C193" s="34"/>
    </row>
    <row r="194" spans="1:3" x14ac:dyDescent="0.25">
      <c r="A194" s="33"/>
      <c r="B194" s="33"/>
      <c r="C194" s="34"/>
    </row>
    <row r="195" spans="1:3" x14ac:dyDescent="0.25">
      <c r="A195" s="33"/>
      <c r="B195" s="33"/>
      <c r="C195" s="34"/>
    </row>
    <row r="196" spans="1:3" x14ac:dyDescent="0.25">
      <c r="A196" s="33"/>
      <c r="B196" s="33"/>
      <c r="C196" s="34"/>
    </row>
    <row r="197" spans="1:3" x14ac:dyDescent="0.25">
      <c r="A197" s="33"/>
      <c r="B197" s="33"/>
      <c r="C197" s="34"/>
    </row>
    <row r="198" spans="1:3" x14ac:dyDescent="0.25">
      <c r="A198" s="33"/>
      <c r="B198" s="33"/>
      <c r="C198" s="34"/>
    </row>
    <row r="199" spans="1:3" x14ac:dyDescent="0.25">
      <c r="A199" s="33"/>
      <c r="B199" s="33"/>
      <c r="C199" s="34"/>
    </row>
    <row r="201" spans="1:3" x14ac:dyDescent="0.25">
      <c r="A201" s="33"/>
      <c r="B201" s="33"/>
      <c r="C201" s="34"/>
    </row>
    <row r="202" spans="1:3" x14ac:dyDescent="0.25">
      <c r="A202" s="33"/>
      <c r="B202" s="33"/>
      <c r="C202" s="34"/>
    </row>
    <row r="203" spans="1:3" x14ac:dyDescent="0.25">
      <c r="A203" s="33"/>
      <c r="B203" s="33"/>
      <c r="C203" s="34"/>
    </row>
    <row r="204" spans="1:3" x14ac:dyDescent="0.25">
      <c r="A204" s="33"/>
      <c r="B204" s="33"/>
      <c r="C204" s="34"/>
    </row>
    <row r="205" spans="1:3" x14ac:dyDescent="0.25">
      <c r="A205" s="33"/>
      <c r="B205" s="33"/>
      <c r="C205" s="34"/>
    </row>
    <row r="206" spans="1:3" x14ac:dyDescent="0.25">
      <c r="A206" s="33"/>
      <c r="B206" s="33"/>
      <c r="C206" s="34"/>
    </row>
    <row r="207" spans="1:3" x14ac:dyDescent="0.25">
      <c r="A207" s="33"/>
      <c r="B207" s="33"/>
      <c r="C207" s="34"/>
    </row>
    <row r="208" spans="1:3" x14ac:dyDescent="0.25">
      <c r="A208" s="33"/>
      <c r="B208" s="33"/>
      <c r="C208" s="34"/>
    </row>
    <row r="209" spans="1:3" x14ac:dyDescent="0.25">
      <c r="A209" s="33"/>
      <c r="B209" s="33"/>
      <c r="C209" s="34"/>
    </row>
    <row r="210" spans="1:3" x14ac:dyDescent="0.25">
      <c r="A210" s="33"/>
      <c r="B210" s="33"/>
      <c r="C210" s="34"/>
    </row>
    <row r="211" spans="1:3" x14ac:dyDescent="0.25">
      <c r="A211" s="33"/>
      <c r="B211" s="33"/>
      <c r="C211" s="34"/>
    </row>
    <row r="212" spans="1:3" x14ac:dyDescent="0.25">
      <c r="A212" s="33"/>
      <c r="B212" s="33"/>
      <c r="C212" s="34"/>
    </row>
    <row r="213" spans="1:3" x14ac:dyDescent="0.25">
      <c r="A213" s="33"/>
      <c r="B213" s="33"/>
      <c r="C213" s="34"/>
    </row>
    <row r="214" spans="1:3" x14ac:dyDescent="0.25">
      <c r="A214" s="33"/>
      <c r="B214" s="33"/>
      <c r="C214" s="34"/>
    </row>
    <row r="215" spans="1:3" x14ac:dyDescent="0.25">
      <c r="A215" s="33"/>
      <c r="B215" s="33"/>
      <c r="C215" s="34"/>
    </row>
    <row r="216" spans="1:3" x14ac:dyDescent="0.25">
      <c r="A216" s="33"/>
      <c r="B216" s="33"/>
      <c r="C216" s="34"/>
    </row>
    <row r="217" spans="1:3" x14ac:dyDescent="0.25">
      <c r="A217" s="33"/>
      <c r="B217" s="33"/>
      <c r="C217" s="34"/>
    </row>
    <row r="218" spans="1:3" x14ac:dyDescent="0.25">
      <c r="A218" s="33"/>
      <c r="B218" s="33"/>
      <c r="C218" s="34"/>
    </row>
    <row r="219" spans="1:3" x14ac:dyDescent="0.25">
      <c r="A219" s="33"/>
      <c r="B219" s="33"/>
      <c r="C219" s="34"/>
    </row>
    <row r="220" spans="1:3" x14ac:dyDescent="0.25">
      <c r="A220" s="33"/>
      <c r="B220" s="33"/>
      <c r="C220" s="34"/>
    </row>
    <row r="221" spans="1:3" x14ac:dyDescent="0.25">
      <c r="A221" s="33"/>
      <c r="B221" s="33"/>
      <c r="C221" s="34"/>
    </row>
    <row r="222" spans="1:3" x14ac:dyDescent="0.25">
      <c r="A222" s="33"/>
      <c r="B222" s="33"/>
      <c r="C222" s="34"/>
    </row>
    <row r="223" spans="1:3" x14ac:dyDescent="0.25">
      <c r="A223" s="33"/>
      <c r="B223" s="33"/>
      <c r="C223" s="34"/>
    </row>
    <row r="224" spans="1:3" x14ac:dyDescent="0.25">
      <c r="A224" s="33"/>
      <c r="B224" s="33"/>
      <c r="C224" s="34"/>
    </row>
    <row r="225" spans="1:3" x14ac:dyDescent="0.25">
      <c r="A225" s="33"/>
      <c r="B225" s="33"/>
      <c r="C225" s="34"/>
    </row>
    <row r="226" spans="1:3" x14ac:dyDescent="0.25">
      <c r="A226" s="33"/>
      <c r="B226" s="33"/>
      <c r="C226" s="34"/>
    </row>
    <row r="227" spans="1:3" x14ac:dyDescent="0.25">
      <c r="A227" s="33"/>
      <c r="B227" s="33"/>
      <c r="C227" s="34"/>
    </row>
    <row r="228" spans="1:3" x14ac:dyDescent="0.25">
      <c r="A228" s="33"/>
      <c r="B228" s="33"/>
      <c r="C228" s="34"/>
    </row>
    <row r="229" spans="1:3" x14ac:dyDescent="0.25">
      <c r="A229" s="33"/>
      <c r="B229" s="33"/>
      <c r="C229" s="34"/>
    </row>
    <row r="230" spans="1:3" x14ac:dyDescent="0.25">
      <c r="A230" s="33"/>
      <c r="B230" s="33"/>
      <c r="C230" s="34"/>
    </row>
    <row r="231" spans="1:3" x14ac:dyDescent="0.25">
      <c r="A231" s="33"/>
      <c r="B231" s="33"/>
      <c r="C231" s="34"/>
    </row>
    <row r="232" spans="1:3" x14ac:dyDescent="0.25">
      <c r="A232" s="33"/>
      <c r="B232" s="33"/>
      <c r="C232" s="34"/>
    </row>
    <row r="233" spans="1:3" x14ac:dyDescent="0.25">
      <c r="A233" s="33"/>
      <c r="B233" s="33"/>
      <c r="C233" s="34"/>
    </row>
    <row r="234" spans="1:3" x14ac:dyDescent="0.25">
      <c r="A234" s="33"/>
      <c r="B234" s="33"/>
      <c r="C234" s="34"/>
    </row>
    <row r="235" spans="1:3" x14ac:dyDescent="0.25">
      <c r="A235" s="33"/>
      <c r="B235" s="33"/>
      <c r="C235" s="34"/>
    </row>
    <row r="236" spans="1:3" x14ac:dyDescent="0.25">
      <c r="A236" s="33"/>
      <c r="B236" s="33"/>
      <c r="C236" s="34"/>
    </row>
    <row r="237" spans="1:3" x14ac:dyDescent="0.25">
      <c r="A237" s="33"/>
      <c r="B237" s="33"/>
      <c r="C237" s="34"/>
    </row>
    <row r="238" spans="1:3" x14ac:dyDescent="0.25">
      <c r="A238" s="33"/>
      <c r="B238" s="33"/>
      <c r="C238" s="34"/>
    </row>
    <row r="239" spans="1:3" x14ac:dyDescent="0.25">
      <c r="A239" s="33"/>
      <c r="B239" s="33"/>
      <c r="C239" s="34"/>
    </row>
    <row r="240" spans="1:3" x14ac:dyDescent="0.25">
      <c r="A240" s="33"/>
      <c r="B240" s="33"/>
      <c r="C240" s="34"/>
    </row>
    <row r="241" spans="1:3" x14ac:dyDescent="0.25">
      <c r="A241" s="33"/>
      <c r="B241" s="33"/>
      <c r="C241" s="34"/>
    </row>
    <row r="242" spans="1:3" x14ac:dyDescent="0.25">
      <c r="A242" s="33"/>
      <c r="B242" s="33"/>
      <c r="C242" s="34"/>
    </row>
    <row r="243" spans="1:3" x14ac:dyDescent="0.25">
      <c r="A243" s="33"/>
      <c r="B243" s="33"/>
      <c r="C243" s="34"/>
    </row>
    <row r="244" spans="1:3" x14ac:dyDescent="0.25">
      <c r="A244" s="33"/>
      <c r="B244" s="33"/>
      <c r="C244" s="34"/>
    </row>
    <row r="245" spans="1:3" x14ac:dyDescent="0.25">
      <c r="A245" s="33"/>
      <c r="B245" s="33"/>
      <c r="C245" s="34"/>
    </row>
    <row r="246" spans="1:3" x14ac:dyDescent="0.25">
      <c r="A246" s="33"/>
      <c r="B246" s="33"/>
      <c r="C246" s="34"/>
    </row>
    <row r="247" spans="1:3" x14ac:dyDescent="0.25">
      <c r="A247" s="33"/>
      <c r="B247" s="33"/>
      <c r="C247" s="34"/>
    </row>
    <row r="248" spans="1:3" x14ac:dyDescent="0.25">
      <c r="A248" s="33"/>
      <c r="B248" s="33"/>
      <c r="C248" s="34"/>
    </row>
    <row r="249" spans="1:3" x14ac:dyDescent="0.25">
      <c r="A249" s="33"/>
      <c r="B249" s="33"/>
      <c r="C249" s="34"/>
    </row>
    <row r="250" spans="1:3" x14ac:dyDescent="0.25">
      <c r="A250" s="33"/>
      <c r="B250" s="33"/>
      <c r="C250" s="34"/>
    </row>
    <row r="251" spans="1:3" x14ac:dyDescent="0.25">
      <c r="A251" s="33"/>
      <c r="B251" s="33"/>
      <c r="C251" s="34"/>
    </row>
    <row r="252" spans="1:3" x14ac:dyDescent="0.25">
      <c r="A252" s="33"/>
      <c r="B252" s="33"/>
      <c r="C252" s="34"/>
    </row>
    <row r="253" spans="1:3" x14ac:dyDescent="0.25">
      <c r="A253" s="33"/>
      <c r="B253" s="33"/>
      <c r="C253" s="34"/>
    </row>
    <row r="254" spans="1:3" x14ac:dyDescent="0.25">
      <c r="A254" s="33"/>
      <c r="B254" s="33"/>
      <c r="C254" s="34"/>
    </row>
    <row r="255" spans="1:3" x14ac:dyDescent="0.25">
      <c r="A255" s="33"/>
      <c r="B255" s="33"/>
      <c r="C255" s="34"/>
    </row>
    <row r="256" spans="1:3" x14ac:dyDescent="0.25">
      <c r="A256" s="33"/>
      <c r="B256" s="33"/>
      <c r="C256" s="34"/>
    </row>
    <row r="257" spans="1:3" x14ac:dyDescent="0.25">
      <c r="A257" s="33"/>
      <c r="B257" s="33"/>
      <c r="C257" s="34"/>
    </row>
    <row r="258" spans="1:3" x14ac:dyDescent="0.25">
      <c r="A258" s="33"/>
      <c r="B258" s="33"/>
      <c r="C258" s="34"/>
    </row>
    <row r="259" spans="1:3" x14ac:dyDescent="0.25">
      <c r="A259" s="33"/>
      <c r="B259" s="33"/>
      <c r="C259" s="34"/>
    </row>
    <row r="260" spans="1:3" x14ac:dyDescent="0.25">
      <c r="A260" s="33"/>
      <c r="B260" s="33"/>
      <c r="C260" s="34"/>
    </row>
    <row r="261" spans="1:3" x14ac:dyDescent="0.25">
      <c r="A261" s="33"/>
      <c r="B261" s="33"/>
      <c r="C261" s="34"/>
    </row>
  </sheetData>
  <sheetProtection algorithmName="SHA-512" hashValue="vIKPNRSovArjdFtXX7cF6E0nq8xIhROne3r8Wgg1iEtv8HqpyDrmmDNoVmL2YIBs7Zh/vE+6dvy6zte+kafhSA==" saltValue="gjjiXgWzOQw14daQKiwa4g==" spinCount="100000" sheet="1" objects="1" scenarios="1"/>
  <mergeCells count="12">
    <mergeCell ref="K44:L44"/>
    <mergeCell ref="M44:N44"/>
    <mergeCell ref="C1:D1"/>
    <mergeCell ref="E1:F1"/>
    <mergeCell ref="G1:H1"/>
    <mergeCell ref="I1:J1"/>
    <mergeCell ref="K1:L1"/>
    <mergeCell ref="M1:N1"/>
    <mergeCell ref="C44:D44"/>
    <mergeCell ref="E44:F44"/>
    <mergeCell ref="G44:H44"/>
    <mergeCell ref="I44:J44"/>
  </mergeCells>
  <phoneticPr fontId="0" type="noConversion"/>
  <dataValidations count="2">
    <dataValidation type="decimal" allowBlank="1" showInputMessage="1" showErrorMessage="1" sqref="M47:M76 C47:C76 K47:K76 E47:E76 G47:G76 I47:I76 C4:C33 E4:E33 G4:G33 I4:I33 M4:M33 K4:K33" xr:uid="{00000000-0002-0000-0100-000000000000}">
      <formula1>0</formula1>
      <formula2>5</formula2>
    </dataValidation>
    <dataValidation type="whole" allowBlank="1" showInputMessage="1" showErrorMessage="1" sqref="E3 E46" xr:uid="{00000000-0002-0000-0100-000001000000}">
      <formula1>0</formula1>
      <formula2>5</formula2>
    </dataValidation>
  </dataValidations>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AF318"/>
  <sheetViews>
    <sheetView workbookViewId="0"/>
  </sheetViews>
  <sheetFormatPr defaultRowHeight="15" x14ac:dyDescent="0.25"/>
  <sheetData>
    <row r="1" spans="1:32" ht="15.75" x14ac:dyDescent="0.25">
      <c r="A1" s="62">
        <f>'R1'!A1</f>
        <v>0</v>
      </c>
      <c r="B1" s="75" t="s">
        <v>515</v>
      </c>
      <c r="C1" s="75"/>
      <c r="D1" s="74"/>
      <c r="E1" s="74"/>
      <c r="F1" s="74"/>
      <c r="G1" s="63"/>
      <c r="H1" s="63"/>
      <c r="I1" s="63"/>
      <c r="J1" s="63"/>
      <c r="K1" s="63"/>
      <c r="L1" s="63"/>
      <c r="M1" s="63"/>
      <c r="N1" s="63"/>
      <c r="O1" s="72" t="s">
        <v>509</v>
      </c>
      <c r="P1" s="72" t="s">
        <v>511</v>
      </c>
      <c r="Q1" s="72" t="s">
        <v>510</v>
      </c>
      <c r="R1" s="72" t="s">
        <v>513</v>
      </c>
      <c r="S1" s="72" t="s">
        <v>508</v>
      </c>
      <c r="T1" s="63"/>
      <c r="U1" s="63"/>
      <c r="V1" s="63"/>
      <c r="W1" s="63"/>
      <c r="X1" s="63"/>
      <c r="Y1" s="63"/>
      <c r="Z1" s="63"/>
      <c r="AA1" s="63"/>
      <c r="AB1" s="63"/>
      <c r="AC1" s="63"/>
      <c r="AD1" s="63"/>
      <c r="AE1" s="63"/>
      <c r="AF1" s="63"/>
    </row>
    <row r="2" spans="1:32" ht="15.75" x14ac:dyDescent="0.25">
      <c r="A2" s="75" t="s">
        <v>519</v>
      </c>
      <c r="B2" s="75"/>
      <c r="C2" s="74"/>
      <c r="D2" s="74"/>
      <c r="E2" s="74"/>
      <c r="F2" s="74"/>
      <c r="G2" s="74"/>
      <c r="H2" s="74"/>
      <c r="I2" s="74"/>
      <c r="J2" s="74"/>
      <c r="K2" s="74"/>
      <c r="L2" s="74"/>
      <c r="M2" s="74"/>
      <c r="N2" s="74"/>
      <c r="O2" s="73">
        <f>Front!B20</f>
        <v>0</v>
      </c>
      <c r="P2" s="72">
        <f>Front!B18</f>
        <v>0</v>
      </c>
      <c r="Q2" s="72">
        <f t="shared" ref="Q2:Q13" si="0">ROUND(P2,2)</f>
        <v>0</v>
      </c>
      <c r="R2" s="73">
        <f t="shared" ref="R2:R13" si="1">ROUND(O2,2)</f>
        <v>0</v>
      </c>
      <c r="S2" s="72">
        <f>Front!B19</f>
        <v>1</v>
      </c>
      <c r="T2" s="63"/>
      <c r="U2" s="63"/>
      <c r="V2" s="63"/>
      <c r="W2" s="63"/>
      <c r="X2" s="63"/>
      <c r="Y2" s="63"/>
      <c r="Z2" s="63"/>
      <c r="AA2" s="63"/>
      <c r="AB2" s="63"/>
      <c r="AC2" s="63"/>
      <c r="AD2" s="63"/>
      <c r="AE2" s="63"/>
      <c r="AF2" s="63"/>
    </row>
    <row r="3" spans="1:32" ht="15.75" x14ac:dyDescent="0.25">
      <c r="A3" s="65" t="str">
        <f>CONCATENATE(A150," ",K3,"%")</f>
        <v>O&amp;M WHEELCHAIR INVENTORY TOTAL SCORE:  0%</v>
      </c>
      <c r="B3" s="63"/>
      <c r="C3" s="63"/>
      <c r="D3" s="63"/>
      <c r="E3" s="63"/>
      <c r="F3" s="63"/>
      <c r="G3" s="63"/>
      <c r="H3" s="63"/>
      <c r="I3" s="63"/>
      <c r="J3" s="66">
        <f>Front!E18</f>
        <v>0</v>
      </c>
      <c r="K3" s="66">
        <f>ROUND(J3,2)</f>
        <v>0</v>
      </c>
      <c r="L3" s="63"/>
      <c r="M3" s="63"/>
      <c r="N3" s="63"/>
      <c r="O3" s="73">
        <f>Front!C20</f>
        <v>0</v>
      </c>
      <c r="P3" s="72">
        <f>Front!C18</f>
        <v>0</v>
      </c>
      <c r="Q3" s="72">
        <f t="shared" si="0"/>
        <v>0</v>
      </c>
      <c r="R3" s="73">
        <f t="shared" si="1"/>
        <v>0</v>
      </c>
      <c r="S3" s="72">
        <f>Front!C19</f>
        <v>1</v>
      </c>
      <c r="T3" s="63"/>
      <c r="U3" s="63"/>
      <c r="V3" s="63"/>
      <c r="W3" s="63"/>
      <c r="X3" s="63"/>
      <c r="Y3" s="63"/>
      <c r="Z3" s="63"/>
      <c r="AA3" s="63"/>
      <c r="AB3" s="63"/>
      <c r="AC3" s="63"/>
      <c r="AD3" s="63"/>
      <c r="AE3" s="63"/>
      <c r="AF3" s="63"/>
    </row>
    <row r="4" spans="1:32" ht="15.75" x14ac:dyDescent="0.25">
      <c r="A4" s="67"/>
      <c r="B4" s="63"/>
      <c r="C4" s="63"/>
      <c r="D4" s="63"/>
      <c r="E4" s="63"/>
      <c r="F4" s="63"/>
      <c r="G4" s="63"/>
      <c r="H4" s="63"/>
      <c r="I4" s="63"/>
      <c r="J4" s="63"/>
      <c r="K4" s="63"/>
      <c r="L4" s="63"/>
      <c r="M4" s="63"/>
      <c r="N4" s="63"/>
      <c r="O4" s="73">
        <f>Front!D20</f>
        <v>0</v>
      </c>
      <c r="P4" s="72">
        <f>Front!D18</f>
        <v>0</v>
      </c>
      <c r="Q4" s="72">
        <f t="shared" si="0"/>
        <v>0</v>
      </c>
      <c r="R4" s="73">
        <f t="shared" si="1"/>
        <v>0</v>
      </c>
      <c r="S4" s="72">
        <f>Front!D19</f>
        <v>1</v>
      </c>
      <c r="T4" s="63"/>
      <c r="U4" s="63"/>
      <c r="V4" s="63"/>
      <c r="W4" s="63"/>
      <c r="X4" s="63"/>
      <c r="Y4" s="63"/>
      <c r="Z4" s="63"/>
      <c r="AA4" s="63"/>
      <c r="AB4" s="63"/>
      <c r="AC4" s="63"/>
      <c r="AD4" s="63"/>
      <c r="AE4" s="63"/>
      <c r="AF4" s="63"/>
    </row>
    <row r="5" spans="1:32" ht="15.75" x14ac:dyDescent="0.25">
      <c r="A5" s="65" t="str">
        <f>CONCATENATE(A151," ",H5,"%")</f>
        <v>Concepts Score: 0%</v>
      </c>
      <c r="B5" s="63"/>
      <c r="C5" s="63"/>
      <c r="D5" s="63"/>
      <c r="E5" s="63"/>
      <c r="F5" s="63"/>
      <c r="G5" s="68">
        <f>Front!E3</f>
        <v>0</v>
      </c>
      <c r="H5" s="69">
        <f>ROUND(G5,1)</f>
        <v>0</v>
      </c>
      <c r="I5" s="63" t="s">
        <v>517</v>
      </c>
      <c r="J5" s="63"/>
      <c r="K5" s="63"/>
      <c r="L5" s="63"/>
      <c r="M5" s="63"/>
      <c r="N5" s="63"/>
      <c r="O5" s="73">
        <f>Front!E20</f>
        <v>0</v>
      </c>
      <c r="P5" s="72">
        <f>Front!E18</f>
        <v>0</v>
      </c>
      <c r="Q5" s="72">
        <f t="shared" si="0"/>
        <v>0</v>
      </c>
      <c r="R5" s="73">
        <f t="shared" si="1"/>
        <v>0</v>
      </c>
      <c r="S5" s="72">
        <f>Front!E19</f>
        <v>1</v>
      </c>
      <c r="T5" s="63"/>
      <c r="U5" s="63"/>
      <c r="V5" s="63"/>
      <c r="W5" s="63"/>
      <c r="X5" s="63"/>
      <c r="Y5" s="63"/>
      <c r="Z5" s="63"/>
      <c r="AA5" s="63"/>
      <c r="AB5" s="63"/>
      <c r="AC5" s="63"/>
      <c r="AD5" s="63"/>
      <c r="AE5" s="63"/>
      <c r="AF5" s="63"/>
    </row>
    <row r="6" spans="1:32" ht="15.75" x14ac:dyDescent="0.25">
      <c r="A6" s="67" t="str">
        <f>CONCATENATE($A1," ",G152," ",N152,", ",O152,", ",P152,", ",Q152)</f>
        <v xml:space="preserve">0 did well with the skills that made up the area(s) of , , , </v>
      </c>
      <c r="B6" s="63"/>
      <c r="C6" s="63"/>
      <c r="D6" s="63"/>
      <c r="E6" s="63"/>
      <c r="F6" s="63"/>
      <c r="G6" s="63"/>
      <c r="H6" s="63"/>
      <c r="I6" s="63"/>
      <c r="J6" s="63"/>
      <c r="K6" s="63"/>
      <c r="L6" s="63"/>
      <c r="M6" s="63"/>
      <c r="N6" s="63"/>
      <c r="O6" s="73">
        <f>Front!F20</f>
        <v>0</v>
      </c>
      <c r="P6" s="73">
        <f>Front!F18</f>
        <v>0</v>
      </c>
      <c r="Q6" s="72">
        <f t="shared" si="0"/>
        <v>0</v>
      </c>
      <c r="R6" s="73">
        <f t="shared" si="1"/>
        <v>0</v>
      </c>
      <c r="S6" s="72">
        <f>Front!F19</f>
        <v>1</v>
      </c>
      <c r="T6" s="63"/>
      <c r="U6" s="63"/>
      <c r="V6" s="63"/>
      <c r="W6" s="63"/>
      <c r="X6" s="63"/>
      <c r="Y6" s="63"/>
      <c r="Z6" s="63"/>
      <c r="AA6" s="63"/>
      <c r="AB6" s="63"/>
      <c r="AC6" s="63"/>
      <c r="AD6" s="63"/>
      <c r="AE6" s="63"/>
      <c r="AF6" s="63"/>
    </row>
    <row r="7" spans="1:32" ht="15.75" x14ac:dyDescent="0.25">
      <c r="A7" s="67" t="str">
        <f>CONCATENATE($A1," ",G153," ",N153,", ",O153,", ",P153,", ",Q153)</f>
        <v xml:space="preserve">0 had room for improvement with the skills that made up the area(s) of , , , </v>
      </c>
      <c r="B7" s="63"/>
      <c r="C7" s="63"/>
      <c r="D7" s="63"/>
      <c r="E7" s="63"/>
      <c r="F7" s="63"/>
      <c r="G7" s="63"/>
      <c r="H7" s="63"/>
      <c r="I7" s="63"/>
      <c r="J7" s="63"/>
      <c r="K7" s="63"/>
      <c r="L7" s="63"/>
      <c r="M7" s="63"/>
      <c r="N7" s="63"/>
      <c r="O7" s="73">
        <f>Front!G20</f>
        <v>0</v>
      </c>
      <c r="P7" s="72">
        <f>Front!H18</f>
        <v>0</v>
      </c>
      <c r="Q7" s="72">
        <f t="shared" si="0"/>
        <v>0</v>
      </c>
      <c r="R7" s="73">
        <f t="shared" si="1"/>
        <v>0</v>
      </c>
      <c r="S7" s="72">
        <f>Front!G19</f>
        <v>1</v>
      </c>
      <c r="T7" s="63"/>
      <c r="U7" s="63"/>
      <c r="V7" s="63"/>
      <c r="W7" s="63"/>
      <c r="X7" s="63"/>
      <c r="Y7" s="63"/>
      <c r="Z7" s="63"/>
      <c r="AA7" s="63"/>
      <c r="AB7" s="63"/>
      <c r="AC7" s="63"/>
      <c r="AD7" s="63"/>
      <c r="AE7" s="63"/>
      <c r="AF7" s="63"/>
    </row>
    <row r="8" spans="1:32" ht="15.75" x14ac:dyDescent="0.25">
      <c r="A8" s="67" t="str">
        <f>CONCATENATE($A1," ",G154," ",N154,", ",O154,", ",P154,", ",Q154)</f>
        <v xml:space="preserve">0 hadn't had the opportunity to work on the skills in the area(s) of , , , </v>
      </c>
      <c r="B8" s="63"/>
      <c r="C8" s="63"/>
      <c r="D8" s="63"/>
      <c r="E8" s="63"/>
      <c r="F8" s="63"/>
      <c r="G8" s="63"/>
      <c r="H8" s="63"/>
      <c r="I8" s="63"/>
      <c r="J8" s="63"/>
      <c r="K8" s="63"/>
      <c r="L8" s="63"/>
      <c r="M8" s="63"/>
      <c r="N8" s="63"/>
      <c r="O8" s="73">
        <f>Front!H20</f>
        <v>0</v>
      </c>
      <c r="P8" s="72">
        <f>Front!H18</f>
        <v>0</v>
      </c>
      <c r="Q8" s="72">
        <f t="shared" si="0"/>
        <v>0</v>
      </c>
      <c r="R8" s="73">
        <f t="shared" si="1"/>
        <v>0</v>
      </c>
      <c r="S8" s="72">
        <f>Front!H19</f>
        <v>1</v>
      </c>
      <c r="T8" s="63"/>
      <c r="U8" s="63"/>
      <c r="V8" s="63"/>
      <c r="W8" s="63"/>
      <c r="X8" s="63"/>
      <c r="Y8" s="63"/>
      <c r="Z8" s="63"/>
      <c r="AA8" s="63"/>
      <c r="AB8" s="63"/>
      <c r="AC8" s="63"/>
      <c r="AD8" s="63"/>
      <c r="AE8" s="63"/>
      <c r="AF8" s="63"/>
    </row>
    <row r="9" spans="1:32" ht="15.75" x14ac:dyDescent="0.25">
      <c r="A9" s="67" t="str">
        <f>CONCATENATE($A1," ",G155," ",N155,", ",O155,", ",P155,", ",Q155)</f>
        <v>0 didn't need the skills in the area(s) of Vocabulary, Laterality, Parallel/Perpendicular, Time And Distance</v>
      </c>
      <c r="B9" s="63"/>
      <c r="C9" s="63"/>
      <c r="D9" s="63"/>
      <c r="E9" s="63"/>
      <c r="F9" s="63"/>
      <c r="G9" s="63"/>
      <c r="H9" s="63"/>
      <c r="I9" s="63"/>
      <c r="J9" s="63"/>
      <c r="K9" s="63"/>
      <c r="L9" s="63"/>
      <c r="M9" s="63"/>
      <c r="N9" s="63"/>
      <c r="O9" s="73">
        <f>Front!I20</f>
        <v>0</v>
      </c>
      <c r="P9" s="72">
        <f>Front!I18</f>
        <v>0</v>
      </c>
      <c r="Q9" s="72">
        <f t="shared" si="0"/>
        <v>0</v>
      </c>
      <c r="R9" s="73">
        <f t="shared" si="1"/>
        <v>0</v>
      </c>
      <c r="S9" s="72">
        <f>Front!I19</f>
        <v>1</v>
      </c>
      <c r="T9" s="63"/>
      <c r="U9" s="63"/>
      <c r="V9" s="63"/>
      <c r="W9" s="63"/>
      <c r="X9" s="63"/>
      <c r="Y9" s="63"/>
      <c r="Z9" s="63"/>
      <c r="AA9" s="63"/>
      <c r="AB9" s="63"/>
      <c r="AC9" s="63"/>
      <c r="AD9" s="63"/>
      <c r="AE9" s="63"/>
      <c r="AF9" s="63"/>
    </row>
    <row r="10" spans="1:32" ht="15.75" x14ac:dyDescent="0.25">
      <c r="A10" s="67"/>
      <c r="B10" s="63"/>
      <c r="C10" s="63"/>
      <c r="D10" s="63"/>
      <c r="E10" s="63"/>
      <c r="F10" s="63"/>
      <c r="G10" s="63"/>
      <c r="H10" s="63"/>
      <c r="I10" s="63"/>
      <c r="J10" s="63"/>
      <c r="K10" s="63"/>
      <c r="L10" s="63"/>
      <c r="M10" s="63"/>
      <c r="N10" s="63"/>
      <c r="O10" s="73">
        <f>Front!J20</f>
        <v>0</v>
      </c>
      <c r="P10" s="72">
        <f>Front!J18</f>
        <v>0</v>
      </c>
      <c r="Q10" s="72">
        <f t="shared" si="0"/>
        <v>0</v>
      </c>
      <c r="R10" s="73">
        <f t="shared" si="1"/>
        <v>0</v>
      </c>
      <c r="S10" s="72">
        <f>Front!J19</f>
        <v>1</v>
      </c>
      <c r="T10" s="63"/>
      <c r="U10" s="63"/>
      <c r="V10" s="63"/>
      <c r="W10" s="63"/>
      <c r="X10" s="63"/>
      <c r="Y10" s="63"/>
      <c r="Z10" s="63"/>
      <c r="AA10" s="63"/>
      <c r="AB10" s="63"/>
      <c r="AC10" s="63"/>
      <c r="AD10" s="63"/>
      <c r="AE10" s="63"/>
      <c r="AF10" s="63"/>
    </row>
    <row r="11" spans="1:32" ht="15.75" x14ac:dyDescent="0.25">
      <c r="A11" s="65" t="str">
        <f>CONCATENATE(A156," ",H11,"%")</f>
        <v>Movement Score: 0%</v>
      </c>
      <c r="B11" s="63"/>
      <c r="C11" s="63"/>
      <c r="D11" s="63"/>
      <c r="E11" s="63"/>
      <c r="F11" s="63"/>
      <c r="G11" s="68">
        <f>Front!E4</f>
        <v>0</v>
      </c>
      <c r="H11" s="69">
        <f>ROUND(G11,1)</f>
        <v>0</v>
      </c>
      <c r="I11" s="63"/>
      <c r="J11" s="63"/>
      <c r="K11" s="63"/>
      <c r="L11" s="63"/>
      <c r="M11" s="63"/>
      <c r="N11" s="63"/>
      <c r="O11" s="73">
        <f>Front!K20</f>
        <v>0</v>
      </c>
      <c r="P11" s="72">
        <f>Front!K18</f>
        <v>0</v>
      </c>
      <c r="Q11" s="72">
        <f t="shared" si="0"/>
        <v>0</v>
      </c>
      <c r="R11" s="73">
        <f t="shared" si="1"/>
        <v>0</v>
      </c>
      <c r="S11" s="72">
        <f>Front!K19</f>
        <v>1</v>
      </c>
      <c r="T11" s="63"/>
      <c r="U11" s="63"/>
      <c r="V11" s="63"/>
      <c r="W11" s="63"/>
      <c r="X11" s="63"/>
      <c r="Y11" s="63"/>
      <c r="Z11" s="63"/>
      <c r="AA11" s="63"/>
      <c r="AB11" s="63"/>
      <c r="AC11" s="63"/>
      <c r="AD11" s="63"/>
      <c r="AE11" s="63"/>
      <c r="AF11" s="63"/>
    </row>
    <row r="12" spans="1:32" ht="15.75" x14ac:dyDescent="0.25">
      <c r="A12" s="67" t="str">
        <f>CONCATENATE($A1," ",G157," ",N157,", ",O157,", ",P157,", ",Q157,", ",R157,", ",S157,", ",T157,", ",U157,", ",V157,", ",W157,", ",X157)</f>
        <v xml:space="preserve">0 did well with the skills that made up the area(s) of , , , , , , , , , , </v>
      </c>
      <c r="B12" s="63"/>
      <c r="C12" s="63"/>
      <c r="D12" s="63"/>
      <c r="E12" s="63"/>
      <c r="F12" s="63"/>
      <c r="G12" s="63"/>
      <c r="H12" s="63"/>
      <c r="I12" s="63"/>
      <c r="J12" s="63"/>
      <c r="K12" s="63"/>
      <c r="L12" s="63"/>
      <c r="M12" s="63"/>
      <c r="N12" s="63"/>
      <c r="O12" s="73">
        <f>Front!L20</f>
        <v>0</v>
      </c>
      <c r="P12" s="72">
        <f>Front!L18</f>
        <v>0</v>
      </c>
      <c r="Q12" s="72">
        <f t="shared" si="0"/>
        <v>0</v>
      </c>
      <c r="R12" s="73">
        <f t="shared" si="1"/>
        <v>0</v>
      </c>
      <c r="S12" s="72">
        <f>Front!L19</f>
        <v>1</v>
      </c>
      <c r="T12" s="63"/>
      <c r="U12" s="63"/>
      <c r="V12" s="63"/>
      <c r="W12" s="63"/>
      <c r="X12" s="63"/>
      <c r="Y12" s="63"/>
      <c r="Z12" s="63"/>
      <c r="AA12" s="63"/>
      <c r="AB12" s="63"/>
      <c r="AC12" s="63"/>
      <c r="AD12" s="63"/>
      <c r="AE12" s="63"/>
      <c r="AF12" s="63"/>
    </row>
    <row r="13" spans="1:32" ht="15.75" x14ac:dyDescent="0.25">
      <c r="A13" s="67" t="str">
        <f>CONCATENATE($A1," ",G158," ",N158,", ",O158,", ",P158,", ",Q158,", ",R158,", ",S158,", ",T158,", ",U158,", ",V158,", ",W158,", ",X158)</f>
        <v xml:space="preserve">0 had room for improvement with the skills that made up the area(s) of , , , , , , , , , , </v>
      </c>
      <c r="B13" s="63"/>
      <c r="C13" s="63"/>
      <c r="D13" s="63"/>
      <c r="E13" s="63"/>
      <c r="F13" s="63"/>
      <c r="G13" s="63"/>
      <c r="H13" s="63"/>
      <c r="I13" s="63"/>
      <c r="J13" s="63"/>
      <c r="K13" s="63"/>
      <c r="L13" s="63"/>
      <c r="M13" s="63"/>
      <c r="N13" s="63"/>
      <c r="O13" s="73">
        <f>Front!M20</f>
        <v>0</v>
      </c>
      <c r="P13" s="72">
        <f>Front!M18</f>
        <v>0</v>
      </c>
      <c r="Q13" s="72">
        <f t="shared" si="0"/>
        <v>0</v>
      </c>
      <c r="R13" s="73">
        <f t="shared" si="1"/>
        <v>0</v>
      </c>
      <c r="S13" s="72">
        <f>Front!M19</f>
        <v>1</v>
      </c>
      <c r="T13" s="63"/>
      <c r="U13" s="63"/>
      <c r="V13" s="63"/>
      <c r="W13" s="63"/>
      <c r="X13" s="63"/>
      <c r="Y13" s="63"/>
      <c r="Z13" s="63"/>
      <c r="AA13" s="63"/>
      <c r="AB13" s="63"/>
      <c r="AC13" s="63"/>
      <c r="AD13" s="63"/>
      <c r="AE13" s="63"/>
      <c r="AF13" s="63"/>
    </row>
    <row r="14" spans="1:32" ht="15.75" x14ac:dyDescent="0.25">
      <c r="A14" s="67" t="str">
        <f>CONCATENATE($A1," ",G159," ",N159,", ",O159,", ",P159,", ",Q159,", ",R159,", ",S159,", ",T159,", ",U159,", ",V159,", ",W159,", ",X159)</f>
        <v xml:space="preserve">0 hadn't had the opportunity to work on the skills in the area(s) of , , , , , , , , , , </v>
      </c>
      <c r="B14" s="63"/>
      <c r="C14" s="63"/>
      <c r="D14" s="63"/>
      <c r="E14" s="63"/>
      <c r="F14" s="63"/>
      <c r="G14" s="63"/>
      <c r="H14" s="63"/>
      <c r="I14" s="63"/>
      <c r="J14" s="63"/>
      <c r="K14" s="63"/>
      <c r="L14" s="63"/>
      <c r="M14" s="63"/>
      <c r="N14" s="63"/>
      <c r="O14" s="63" t="s">
        <v>516</v>
      </c>
      <c r="P14" s="63"/>
      <c r="Q14" s="63"/>
      <c r="R14" s="63"/>
      <c r="S14" s="63"/>
      <c r="T14" s="63"/>
      <c r="U14" s="63"/>
      <c r="V14" s="63"/>
      <c r="W14" s="63"/>
      <c r="X14" s="63"/>
      <c r="Y14" s="63"/>
      <c r="Z14" s="63"/>
      <c r="AA14" s="63"/>
      <c r="AB14" s="63"/>
      <c r="AC14" s="63"/>
      <c r="AD14" s="63"/>
      <c r="AE14" s="63"/>
      <c r="AF14" s="63"/>
    </row>
    <row r="15" spans="1:32" ht="15.75" x14ac:dyDescent="0.25">
      <c r="A15" s="67" t="str">
        <f>CONCATENATE($A1," ",G160," ",N160,", ",O160,", ",P160,", ",Q160,", ",R160,", ",S160,", ",T160,", ",U160,", ",V160,", ",W160,", ",X160)</f>
        <v>0 didn't need the skills in the area(s) of Wheelchair Basics, Maintaining Body Alignment While Propelling The Chair, Wheelchair Movement, Balance, Turns, Navigating Tight Spaces, Object Skills, Manual Chair Specific Skills, Scooter Specific Skills, Power Chair Specific Skills, Transferring</v>
      </c>
      <c r="B15" s="63"/>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row>
    <row r="16" spans="1:32" ht="15.75" x14ac:dyDescent="0.25">
      <c r="A16" s="67"/>
      <c r="B16" s="63"/>
      <c r="C16" s="63"/>
      <c r="D16" s="63"/>
      <c r="E16" s="63"/>
      <c r="F16" s="63"/>
      <c r="G16" s="75" t="s">
        <v>520</v>
      </c>
      <c r="H16" s="74"/>
      <c r="I16" s="74"/>
      <c r="J16" s="74"/>
      <c r="K16" s="74"/>
      <c r="L16" s="74"/>
      <c r="M16" s="74"/>
      <c r="N16" s="74"/>
      <c r="O16" s="74"/>
      <c r="P16" s="74"/>
      <c r="Q16" s="74"/>
      <c r="R16" s="74"/>
      <c r="S16" s="74"/>
      <c r="T16" s="63"/>
      <c r="U16" s="63"/>
      <c r="V16" s="63"/>
      <c r="W16" s="63"/>
      <c r="X16" s="63"/>
      <c r="Y16" s="63"/>
      <c r="Z16" s="63"/>
      <c r="AA16" s="63"/>
      <c r="AB16" s="63"/>
      <c r="AC16" s="63"/>
      <c r="AD16" s="63"/>
      <c r="AE16" s="63"/>
      <c r="AF16" s="63"/>
    </row>
    <row r="17" spans="1:32" ht="15.75" x14ac:dyDescent="0.25">
      <c r="A17" s="65" t="str">
        <f>CONCATENATE(A168," ",H17,"%")</f>
        <v>Single Room O&amp;M Score: 0%</v>
      </c>
      <c r="B17" s="63"/>
      <c r="C17" s="63"/>
      <c r="D17" s="63"/>
      <c r="E17" s="63"/>
      <c r="F17" s="63"/>
      <c r="G17" s="68">
        <f>Front!E5</f>
        <v>0</v>
      </c>
      <c r="H17" s="69">
        <f>ROUND(G17,1)</f>
        <v>0</v>
      </c>
      <c r="I17" s="63"/>
      <c r="J17" s="63"/>
      <c r="K17" s="63"/>
      <c r="L17" s="63"/>
      <c r="M17" s="63"/>
      <c r="N17" s="63"/>
      <c r="O17" s="63"/>
      <c r="P17" s="63"/>
      <c r="Q17" s="63"/>
      <c r="R17" s="63"/>
      <c r="S17" s="63"/>
      <c r="T17" s="63"/>
      <c r="U17" s="63"/>
      <c r="V17" s="63"/>
      <c r="W17" s="63"/>
      <c r="X17" s="63"/>
      <c r="Y17" s="63"/>
      <c r="Z17" s="63"/>
      <c r="AA17" s="63"/>
      <c r="AB17" s="63"/>
      <c r="AC17" s="63"/>
      <c r="AD17" s="63"/>
      <c r="AE17" s="63"/>
      <c r="AF17" s="63"/>
    </row>
    <row r="18" spans="1:32" ht="15.75" x14ac:dyDescent="0.25">
      <c r="A18" s="67" t="str">
        <f>CONCATENATE($A1," ",G169," ",N169,", ",O169,", ",P169,", ",Q169,", ",R169)</f>
        <v xml:space="preserve">0 did well with the skills that made up the area(s) of , , , , </v>
      </c>
      <c r="B18" s="63"/>
      <c r="C18" s="63"/>
      <c r="D18" s="63"/>
      <c r="E18" s="63"/>
      <c r="F18" s="63"/>
      <c r="G18" s="63"/>
      <c r="H18" s="63"/>
      <c r="I18" s="63"/>
      <c r="J18" s="63"/>
      <c r="K18" s="63"/>
      <c r="L18" s="63"/>
      <c r="M18" s="63"/>
      <c r="N18" s="63"/>
      <c r="O18" s="63"/>
      <c r="P18" s="63"/>
      <c r="Q18" s="63"/>
      <c r="R18" s="63"/>
      <c r="S18" s="63"/>
      <c r="T18" s="63"/>
      <c r="U18" s="63"/>
      <c r="V18" s="63"/>
      <c r="W18" s="63"/>
      <c r="X18" s="63"/>
      <c r="Y18" s="63"/>
      <c r="Z18" s="63"/>
      <c r="AA18" s="63"/>
      <c r="AB18" s="63"/>
      <c r="AC18" s="63"/>
      <c r="AD18" s="63"/>
      <c r="AE18" s="63"/>
      <c r="AF18" s="63"/>
    </row>
    <row r="19" spans="1:32" ht="15.75" x14ac:dyDescent="0.25">
      <c r="A19" s="67" t="str">
        <f>CONCATENATE($A1," ",G170," ",N170,", ",O170,", ",P170,", ",Q170,", ",R170)</f>
        <v xml:space="preserve">0 had room for improvement with the skills that made up the area(s) of , , , , </v>
      </c>
      <c r="B19" s="63"/>
      <c r="C19" s="63"/>
      <c r="D19" s="63"/>
      <c r="E19" s="63"/>
      <c r="F19" s="63"/>
      <c r="G19" s="63"/>
      <c r="H19" s="63"/>
      <c r="I19" s="63"/>
      <c r="J19" s="63"/>
      <c r="K19" s="63"/>
      <c r="L19" s="63"/>
      <c r="M19" s="63"/>
      <c r="N19" s="63"/>
      <c r="O19" s="63"/>
      <c r="P19" s="63"/>
      <c r="Q19" s="63"/>
      <c r="R19" s="63"/>
      <c r="S19" s="63"/>
      <c r="T19" s="63"/>
      <c r="U19" s="63"/>
      <c r="V19" s="63"/>
      <c r="W19" s="63"/>
      <c r="X19" s="63"/>
      <c r="Y19" s="63"/>
      <c r="Z19" s="63"/>
      <c r="AA19" s="63"/>
      <c r="AB19" s="63"/>
      <c r="AC19" s="63"/>
      <c r="AD19" s="63"/>
      <c r="AE19" s="63"/>
      <c r="AF19" s="63"/>
    </row>
    <row r="20" spans="1:32" ht="15.75" x14ac:dyDescent="0.25">
      <c r="A20" s="67" t="str">
        <f>CONCATENATE($A1," ",G171," ",N171,", ",O171,", ",P171,", ",Q171,", ",R171)</f>
        <v xml:space="preserve">0 hadn't had the opportunity to work on the skills in the area(s) of , , , , </v>
      </c>
      <c r="B20" s="63"/>
      <c r="C20" s="63"/>
      <c r="D20" s="63"/>
      <c r="E20" s="63"/>
      <c r="F20" s="63"/>
      <c r="G20" s="63"/>
      <c r="H20" s="63"/>
      <c r="I20" s="63"/>
      <c r="J20" s="63"/>
      <c r="K20" s="63"/>
      <c r="L20" s="63"/>
      <c r="M20" s="63"/>
      <c r="N20" s="63"/>
      <c r="O20" s="63"/>
      <c r="P20" s="63"/>
      <c r="Q20" s="63"/>
      <c r="R20" s="63"/>
      <c r="S20" s="63"/>
      <c r="T20" s="63"/>
      <c r="U20" s="63"/>
      <c r="V20" s="63"/>
      <c r="W20" s="63"/>
      <c r="X20" s="63"/>
      <c r="Y20" s="63"/>
      <c r="Z20" s="63"/>
      <c r="AA20" s="63"/>
      <c r="AB20" s="63"/>
      <c r="AC20" s="63"/>
      <c r="AD20" s="63"/>
      <c r="AE20" s="63"/>
      <c r="AF20" s="63"/>
    </row>
    <row r="21" spans="1:32" ht="15.75" x14ac:dyDescent="0.25">
      <c r="A21" s="67" t="str">
        <f>CONCATENATE($A1," ",G172," ",N172,", ",O172,", ",P172,", ",Q172,", ",R172)</f>
        <v>0 didn't need the skills in the area(s) of Familiar Rooms, Unfamiliar Rooms, Seating (Rows), Seating (Tables), Locating Dropped Objects</v>
      </c>
      <c r="B21" s="63"/>
      <c r="C21" s="63"/>
      <c r="D21" s="63"/>
      <c r="E21" s="63"/>
      <c r="F21" s="63"/>
      <c r="G21" s="63"/>
      <c r="H21" s="63"/>
      <c r="I21" s="63"/>
      <c r="J21" s="63"/>
      <c r="K21" s="63"/>
      <c r="L21" s="63"/>
      <c r="M21" s="63"/>
      <c r="N21" s="63"/>
      <c r="O21" s="63"/>
      <c r="P21" s="63"/>
      <c r="Q21" s="63"/>
      <c r="R21" s="63"/>
      <c r="S21" s="63"/>
      <c r="T21" s="63"/>
      <c r="U21" s="63"/>
      <c r="V21" s="63"/>
      <c r="W21" s="63"/>
      <c r="X21" s="63"/>
      <c r="Y21" s="63"/>
      <c r="Z21" s="63"/>
      <c r="AA21" s="63"/>
      <c r="AB21" s="63"/>
      <c r="AC21" s="63"/>
      <c r="AD21" s="63"/>
      <c r="AE21" s="63"/>
      <c r="AF21" s="63"/>
    </row>
    <row r="22" spans="1:32" ht="15.75" x14ac:dyDescent="0.25">
      <c r="A22" s="67"/>
      <c r="B22" s="63"/>
      <c r="C22" s="63"/>
      <c r="D22" s="63"/>
      <c r="E22" s="63"/>
      <c r="F22" s="63"/>
      <c r="G22" s="75" t="s">
        <v>521</v>
      </c>
      <c r="H22" s="74"/>
      <c r="I22" s="74"/>
      <c r="J22" s="74"/>
      <c r="K22" s="74"/>
      <c r="L22" s="74"/>
      <c r="M22" s="74"/>
      <c r="N22" s="74"/>
      <c r="O22" s="74"/>
      <c r="P22" s="74"/>
      <c r="Q22" s="74"/>
      <c r="R22" s="74"/>
      <c r="S22" s="74"/>
      <c r="T22" s="63"/>
      <c r="U22" s="63"/>
      <c r="V22" s="63"/>
      <c r="W22" s="63"/>
      <c r="X22" s="63"/>
      <c r="Y22" s="63"/>
      <c r="Z22" s="63"/>
      <c r="AA22" s="63"/>
      <c r="AB22" s="63"/>
      <c r="AC22" s="63"/>
      <c r="AD22" s="63"/>
      <c r="AE22" s="63"/>
      <c r="AF22" s="63"/>
    </row>
    <row r="23" spans="1:32" ht="15.75" x14ac:dyDescent="0.25">
      <c r="A23" s="65" t="str">
        <f>CONCATENATE(A174," ",H23,"%")</f>
        <v>Indoor O&amp;M Score: 0%</v>
      </c>
      <c r="B23" s="63"/>
      <c r="C23" s="63"/>
      <c r="D23" s="63"/>
      <c r="E23" s="63"/>
      <c r="F23" s="63"/>
      <c r="G23" s="68">
        <f>Front!E6</f>
        <v>0</v>
      </c>
      <c r="H23" s="69">
        <f>ROUND(G23,1)</f>
        <v>0</v>
      </c>
      <c r="I23" s="63"/>
      <c r="J23" s="63"/>
      <c r="K23" s="63"/>
      <c r="L23" s="63"/>
      <c r="M23" s="63"/>
      <c r="N23" s="63"/>
      <c r="O23" s="63"/>
      <c r="P23" s="63"/>
      <c r="Q23" s="63"/>
      <c r="R23" s="63"/>
      <c r="S23" s="63"/>
      <c r="T23" s="63"/>
      <c r="U23" s="63"/>
      <c r="V23" s="63"/>
      <c r="W23" s="63"/>
      <c r="X23" s="63"/>
      <c r="Y23" s="63"/>
      <c r="Z23" s="63"/>
      <c r="AA23" s="63"/>
      <c r="AB23" s="63"/>
      <c r="AC23" s="63"/>
      <c r="AD23" s="63"/>
      <c r="AE23" s="63"/>
      <c r="AF23" s="63"/>
    </row>
    <row r="24" spans="1:32" ht="15.75" x14ac:dyDescent="0.25">
      <c r="A24" s="67" t="str">
        <f>CONCATENATE($A1," ",G175," ",N175,", ",O175,", ",P175,", ",Q175,", ",R175,", ",S175,", ",T175,", ",U175)</f>
        <v xml:space="preserve">0 did well with the skills that made up the area(s) of , , , , , , , </v>
      </c>
      <c r="B24" s="63"/>
      <c r="C24" s="63"/>
      <c r="D24" s="63"/>
      <c r="E24" s="63"/>
      <c r="F24" s="63"/>
      <c r="G24" s="63"/>
      <c r="H24" s="63"/>
      <c r="I24" s="63"/>
      <c r="J24" s="63"/>
      <c r="K24" s="63"/>
      <c r="L24" s="63"/>
      <c r="M24" s="63"/>
      <c r="N24" s="63"/>
      <c r="O24" s="63"/>
      <c r="P24" s="63"/>
      <c r="Q24" s="63"/>
      <c r="R24" s="63"/>
      <c r="S24" s="63"/>
      <c r="T24" s="63"/>
      <c r="U24" s="63"/>
      <c r="V24" s="63"/>
      <c r="W24" s="63"/>
      <c r="X24" s="63"/>
      <c r="Y24" s="63"/>
      <c r="Z24" s="63"/>
      <c r="AA24" s="63"/>
      <c r="AB24" s="63"/>
      <c r="AC24" s="63"/>
      <c r="AD24" s="63"/>
      <c r="AE24" s="63"/>
      <c r="AF24" s="63"/>
    </row>
    <row r="25" spans="1:32" ht="15.75" x14ac:dyDescent="0.25">
      <c r="A25" s="67" t="str">
        <f>CONCATENATE($A1," ",G176," ",N176,", ",O176,", ",P176,", ",Q176,", ",R176,", ",S176,", ",T176,", ",U176)</f>
        <v xml:space="preserve">0 had room for improvement with the skills that made up the area(s) of , , , , , , , </v>
      </c>
      <c r="B25" s="63"/>
      <c r="C25" s="63"/>
      <c r="D25" s="63"/>
      <c r="E25" s="63"/>
      <c r="F25" s="63"/>
      <c r="G25" s="63"/>
      <c r="H25" s="63"/>
      <c r="I25" s="63"/>
      <c r="J25" s="63"/>
      <c r="K25" s="63"/>
      <c r="L25" s="63"/>
      <c r="M25" s="63"/>
      <c r="N25" s="63"/>
      <c r="O25" s="63"/>
      <c r="P25" s="63"/>
      <c r="Q25" s="63"/>
      <c r="R25" s="63"/>
      <c r="S25" s="63"/>
      <c r="T25" s="63"/>
      <c r="U25" s="63"/>
      <c r="V25" s="63"/>
      <c r="W25" s="63"/>
      <c r="X25" s="63"/>
      <c r="Y25" s="63"/>
      <c r="Z25" s="63"/>
      <c r="AA25" s="63"/>
      <c r="AB25" s="63"/>
      <c r="AC25" s="63"/>
      <c r="AD25" s="63"/>
      <c r="AE25" s="63"/>
      <c r="AF25" s="63"/>
    </row>
    <row r="26" spans="1:32" ht="15.75" x14ac:dyDescent="0.25">
      <c r="A26" s="67" t="str">
        <f>CONCATENATE($A1," ",G177," ",N177,", ",O177,", ",P177,", ",Q177,", ",R177,", ",S177,", ",T177,", ",U177)</f>
        <v xml:space="preserve">0 hadn't had the opportunity to work on the skills in the area(s) of , , , , , , , </v>
      </c>
      <c r="B26" s="63"/>
      <c r="C26" s="63"/>
      <c r="D26" s="63"/>
      <c r="E26" s="63"/>
      <c r="F26" s="63"/>
      <c r="G26" s="63"/>
      <c r="H26" s="63"/>
      <c r="I26" s="63"/>
      <c r="J26" s="63"/>
      <c r="K26" s="63"/>
      <c r="L26" s="63"/>
      <c r="M26" s="63"/>
      <c r="N26" s="63"/>
      <c r="O26" s="63"/>
      <c r="P26" s="63"/>
      <c r="Q26" s="63"/>
      <c r="R26" s="63"/>
      <c r="S26" s="63"/>
      <c r="T26" s="63"/>
      <c r="U26" s="63"/>
      <c r="V26" s="63"/>
      <c r="W26" s="63"/>
      <c r="X26" s="63"/>
      <c r="Y26" s="63"/>
      <c r="Z26" s="63"/>
      <c r="AA26" s="63"/>
      <c r="AB26" s="63"/>
      <c r="AC26" s="63"/>
      <c r="AD26" s="63"/>
      <c r="AE26" s="63"/>
      <c r="AF26" s="63"/>
    </row>
    <row r="27" spans="1:32" ht="15.75" x14ac:dyDescent="0.25">
      <c r="A27" s="67" t="str">
        <f>CONCATENATE($A1," ",G178," ",N178,", ",O178,", ",P178,", ",Q178,", ",R178,", ",S178,", ",T178,", ",U178)</f>
        <v>0 didn't need the skills in the area(s) of Hand Trailing, Navigating Open Spaces, Doors, Stairs (Emergency Use Only), Elevators, Moving Sidewalks, Turnstiles, Emergency Drills/Situations</v>
      </c>
      <c r="B27" s="63"/>
      <c r="C27" s="63"/>
      <c r="D27" s="63"/>
      <c r="E27" s="63"/>
      <c r="F27" s="63"/>
      <c r="G27" s="63"/>
      <c r="H27" s="63"/>
      <c r="I27" s="63"/>
      <c r="J27" s="63"/>
      <c r="K27" s="63"/>
      <c r="L27" s="63"/>
      <c r="M27" s="63"/>
      <c r="N27" s="63"/>
      <c r="O27" s="63"/>
      <c r="P27" s="63"/>
      <c r="Q27" s="63"/>
      <c r="R27" s="63"/>
      <c r="S27" s="63"/>
      <c r="T27" s="63"/>
      <c r="U27" s="63"/>
      <c r="V27" s="63"/>
      <c r="W27" s="63"/>
      <c r="X27" s="63"/>
      <c r="Y27" s="63"/>
      <c r="Z27" s="63"/>
      <c r="AA27" s="63"/>
      <c r="AB27" s="63"/>
      <c r="AC27" s="63"/>
      <c r="AD27" s="63"/>
      <c r="AE27" s="63"/>
      <c r="AF27" s="63"/>
    </row>
    <row r="28" spans="1:32" ht="15.75" x14ac:dyDescent="0.25">
      <c r="A28" s="67"/>
      <c r="B28" s="63"/>
      <c r="C28" s="63"/>
      <c r="D28" s="63"/>
      <c r="E28" s="63"/>
      <c r="F28" s="63"/>
      <c r="G28" s="75" t="s">
        <v>522</v>
      </c>
      <c r="H28" s="74"/>
      <c r="I28" s="74"/>
      <c r="J28" s="74"/>
      <c r="K28" s="74"/>
      <c r="L28" s="74"/>
      <c r="M28" s="74"/>
      <c r="N28" s="74"/>
      <c r="O28" s="74"/>
      <c r="P28" s="74"/>
      <c r="Q28" s="74"/>
      <c r="R28" s="74"/>
      <c r="S28" s="74"/>
      <c r="T28" s="63"/>
      <c r="U28" s="63"/>
      <c r="V28" s="63"/>
      <c r="W28" s="63"/>
      <c r="X28" s="63"/>
      <c r="Y28" s="63"/>
      <c r="Z28" s="63"/>
      <c r="AA28" s="63"/>
      <c r="AB28" s="63"/>
      <c r="AC28" s="63"/>
      <c r="AD28" s="63"/>
      <c r="AE28" s="63"/>
      <c r="AF28" s="63"/>
    </row>
    <row r="29" spans="1:32" ht="15.75" x14ac:dyDescent="0.25">
      <c r="A29" s="65" t="str">
        <f>CONCATENATE(A183," ",H29,"%")</f>
        <v>Self Protection Score: 0%</v>
      </c>
      <c r="B29" s="63"/>
      <c r="C29" s="63"/>
      <c r="D29" s="63"/>
      <c r="E29" s="63"/>
      <c r="F29" s="63"/>
      <c r="G29" s="68">
        <f>Front!E7</f>
        <v>0</v>
      </c>
      <c r="H29" s="69">
        <f>ROUND(G29,1)</f>
        <v>0</v>
      </c>
      <c r="I29" s="63"/>
      <c r="J29" s="63"/>
      <c r="K29" s="63"/>
      <c r="L29" s="63"/>
      <c r="M29" s="63"/>
      <c r="N29" s="63"/>
      <c r="O29" s="63"/>
      <c r="P29" s="63"/>
      <c r="Q29" s="63"/>
      <c r="R29" s="63"/>
      <c r="S29" s="63"/>
      <c r="T29" s="63"/>
      <c r="U29" s="63"/>
      <c r="V29" s="63"/>
      <c r="W29" s="63"/>
      <c r="X29" s="63"/>
      <c r="Y29" s="63"/>
      <c r="Z29" s="63"/>
      <c r="AA29" s="63"/>
      <c r="AB29" s="63"/>
      <c r="AC29" s="63"/>
      <c r="AD29" s="63"/>
      <c r="AE29" s="63"/>
      <c r="AF29" s="63"/>
    </row>
    <row r="30" spans="1:32" ht="15.75" x14ac:dyDescent="0.25">
      <c r="A30" s="67" t="str">
        <f>CONCATENATE($A1," ",G183," ",N183,", ",O183,", ",P183)</f>
        <v xml:space="preserve">0 did well with the skills that made up the area(s) of , , </v>
      </c>
      <c r="B30" s="63"/>
      <c r="C30" s="63"/>
      <c r="D30" s="63"/>
      <c r="E30" s="63"/>
      <c r="F30" s="63"/>
      <c r="G30" s="63"/>
      <c r="H30" s="63"/>
      <c r="I30" s="63"/>
      <c r="J30" s="63"/>
      <c r="K30" s="63"/>
      <c r="L30" s="63"/>
      <c r="M30" s="63"/>
      <c r="N30" s="63"/>
      <c r="O30" s="63"/>
      <c r="P30" s="63"/>
      <c r="Q30" s="63"/>
      <c r="R30" s="63"/>
      <c r="S30" s="63"/>
      <c r="T30" s="63"/>
      <c r="U30" s="63"/>
      <c r="V30" s="63"/>
      <c r="W30" s="63"/>
      <c r="X30" s="63"/>
      <c r="Y30" s="63"/>
      <c r="Z30" s="63"/>
      <c r="AA30" s="63"/>
      <c r="AB30" s="63"/>
      <c r="AC30" s="63"/>
      <c r="AD30" s="63"/>
      <c r="AE30" s="63"/>
      <c r="AF30" s="63"/>
    </row>
    <row r="31" spans="1:32" ht="15.75" x14ac:dyDescent="0.25">
      <c r="A31" s="67" t="str">
        <f>CONCATENATE($A1," ",G184," ",N184,", ",O184,", ",P184)</f>
        <v xml:space="preserve">0 had room for improvement with the skills that made up the area(s) of , , </v>
      </c>
      <c r="B31" s="63"/>
      <c r="C31" s="63"/>
      <c r="D31" s="63"/>
      <c r="E31" s="63"/>
      <c r="F31" s="63"/>
      <c r="G31" s="63"/>
      <c r="H31" s="63"/>
      <c r="I31" s="63"/>
      <c r="J31" s="63"/>
      <c r="K31" s="63"/>
      <c r="L31" s="63"/>
      <c r="M31" s="63"/>
      <c r="N31" s="63"/>
      <c r="O31" s="63"/>
      <c r="P31" s="63"/>
      <c r="Q31" s="63"/>
      <c r="R31" s="63"/>
      <c r="S31" s="63"/>
      <c r="T31" s="63"/>
      <c r="U31" s="63"/>
      <c r="V31" s="63"/>
      <c r="W31" s="63"/>
      <c r="X31" s="63"/>
      <c r="Y31" s="63"/>
      <c r="Z31" s="63"/>
      <c r="AA31" s="63"/>
      <c r="AB31" s="63"/>
      <c r="AC31" s="63"/>
      <c r="AD31" s="63"/>
      <c r="AE31" s="63"/>
      <c r="AF31" s="63"/>
    </row>
    <row r="32" spans="1:32" ht="15.75" x14ac:dyDescent="0.25">
      <c r="A32" s="67" t="str">
        <f>CONCATENATE($A1," ",G185," ",N185,", ",O185,", ",P185)</f>
        <v xml:space="preserve">0 hadn't had the opportunity to work on the skills in the area(s) of , , </v>
      </c>
      <c r="B32" s="63"/>
      <c r="C32" s="63"/>
      <c r="D32" s="63"/>
      <c r="E32" s="63"/>
      <c r="F32" s="63"/>
      <c r="G32" s="63"/>
      <c r="H32" s="63"/>
      <c r="I32" s="63"/>
      <c r="J32" s="63"/>
      <c r="K32" s="63"/>
      <c r="L32" s="63"/>
      <c r="M32" s="63"/>
      <c r="N32" s="63"/>
      <c r="O32" s="63"/>
      <c r="P32" s="63"/>
      <c r="Q32" s="63"/>
      <c r="R32" s="63"/>
      <c r="S32" s="63"/>
      <c r="T32" s="63"/>
      <c r="U32" s="63"/>
      <c r="V32" s="63"/>
      <c r="W32" s="63"/>
      <c r="X32" s="63"/>
      <c r="Y32" s="63"/>
      <c r="Z32" s="63"/>
      <c r="AA32" s="63"/>
      <c r="AB32" s="63"/>
      <c r="AC32" s="63"/>
      <c r="AD32" s="63"/>
      <c r="AE32" s="63"/>
      <c r="AF32" s="63"/>
    </row>
    <row r="33" spans="1:32" ht="15.75" x14ac:dyDescent="0.25">
      <c r="A33" s="67" t="str">
        <f>CONCATENATE($A1," ",G186," ",N186,", ",O186,", ",P186)</f>
        <v>0 didn't need the skills in the area(s) of Upper Hand Protective Technique, Lower Forearm Protective Technique, Protective Clothing</v>
      </c>
      <c r="B33" s="63"/>
      <c r="C33" s="63"/>
      <c r="D33" s="63"/>
      <c r="E33" s="63"/>
      <c r="F33" s="63"/>
      <c r="G33" s="63"/>
      <c r="H33" s="63"/>
      <c r="I33" s="63"/>
      <c r="J33" s="63"/>
      <c r="K33" s="63"/>
      <c r="L33" s="63"/>
      <c r="M33" s="63"/>
      <c r="N33" s="63"/>
      <c r="O33" s="63"/>
      <c r="P33" s="63"/>
      <c r="Q33" s="63"/>
      <c r="R33" s="63"/>
      <c r="S33" s="63"/>
      <c r="T33" s="63"/>
      <c r="U33" s="63"/>
      <c r="V33" s="63"/>
      <c r="W33" s="63"/>
      <c r="X33" s="63"/>
      <c r="Y33" s="63"/>
      <c r="Z33" s="63"/>
      <c r="AA33" s="63"/>
      <c r="AB33" s="63"/>
      <c r="AC33" s="63"/>
      <c r="AD33" s="63"/>
      <c r="AE33" s="63"/>
      <c r="AF33" s="63"/>
    </row>
    <row r="34" spans="1:32" ht="15.75" x14ac:dyDescent="0.25">
      <c r="A34" s="67"/>
      <c r="B34" s="63"/>
      <c r="C34" s="63"/>
      <c r="D34" s="63"/>
      <c r="E34" s="63"/>
      <c r="F34" s="63"/>
      <c r="G34" s="63"/>
      <c r="H34" s="63"/>
      <c r="I34" s="63"/>
      <c r="J34" s="63"/>
      <c r="K34" s="63"/>
      <c r="L34" s="63"/>
      <c r="M34" s="63"/>
      <c r="N34" s="63"/>
      <c r="O34" s="63"/>
      <c r="P34" s="63"/>
      <c r="Q34" s="63"/>
      <c r="R34" s="63"/>
      <c r="S34" s="63"/>
      <c r="T34" s="63"/>
      <c r="U34" s="63"/>
      <c r="V34" s="63"/>
      <c r="W34" s="63"/>
      <c r="X34" s="63"/>
      <c r="Y34" s="63"/>
      <c r="Z34" s="63"/>
      <c r="AA34" s="63"/>
      <c r="AB34" s="63"/>
      <c r="AC34" s="63"/>
      <c r="AD34" s="63"/>
      <c r="AE34" s="63"/>
      <c r="AF34" s="63"/>
    </row>
    <row r="35" spans="1:32" ht="15.75" x14ac:dyDescent="0.25">
      <c r="A35" s="65" t="str">
        <f>CONCATENATE(A187," ",H35,"%")</f>
        <v>Guided Travel Score: 0%</v>
      </c>
      <c r="B35" s="63"/>
      <c r="C35" s="63"/>
      <c r="D35" s="63"/>
      <c r="E35" s="63"/>
      <c r="F35" s="63"/>
      <c r="G35" s="68">
        <f>Front!E8</f>
        <v>0</v>
      </c>
      <c r="H35" s="69">
        <f>ROUND(G35,1)</f>
        <v>0</v>
      </c>
      <c r="I35" s="63"/>
      <c r="J35" s="63"/>
      <c r="K35" s="63"/>
      <c r="L35" s="63"/>
      <c r="M35" s="63"/>
      <c r="N35" s="63"/>
      <c r="O35" s="63"/>
      <c r="P35" s="63"/>
      <c r="Q35" s="63"/>
      <c r="R35" s="63"/>
      <c r="S35" s="63"/>
      <c r="T35" s="63"/>
      <c r="U35" s="63"/>
      <c r="V35" s="63"/>
      <c r="W35" s="63"/>
      <c r="X35" s="63"/>
      <c r="Y35" s="63"/>
      <c r="Z35" s="63"/>
      <c r="AA35" s="63"/>
      <c r="AB35" s="63"/>
      <c r="AC35" s="63"/>
      <c r="AD35" s="63"/>
      <c r="AE35" s="63"/>
      <c r="AF35" s="63"/>
    </row>
    <row r="36" spans="1:32" ht="15.75" x14ac:dyDescent="0.25">
      <c r="A36" s="67" t="str">
        <f>CONCATENATE($A1," ",G188," ",N188,", ",O188,", ",P188,", ",Q188)</f>
        <v xml:space="preserve">0 did well with the skills that made up the area(s) of , , , </v>
      </c>
      <c r="B36" s="63"/>
      <c r="C36" s="63"/>
      <c r="D36" s="63"/>
      <c r="E36" s="63"/>
      <c r="F36" s="63"/>
      <c r="G36" s="63"/>
      <c r="H36" s="63"/>
      <c r="I36" s="63"/>
      <c r="J36" s="63"/>
      <c r="K36" s="63"/>
      <c r="L36" s="63"/>
      <c r="M36" s="63"/>
      <c r="N36" s="63"/>
      <c r="O36" s="63"/>
      <c r="P36" s="63"/>
      <c r="Q36" s="63"/>
      <c r="R36" s="63"/>
      <c r="S36" s="63"/>
      <c r="T36" s="63"/>
      <c r="U36" s="63"/>
      <c r="V36" s="63"/>
      <c r="W36" s="63"/>
      <c r="X36" s="63"/>
      <c r="Y36" s="63"/>
      <c r="Z36" s="63"/>
      <c r="AA36" s="63"/>
      <c r="AB36" s="63"/>
      <c r="AC36" s="63"/>
      <c r="AD36" s="63"/>
      <c r="AE36" s="63"/>
      <c r="AF36" s="63"/>
    </row>
    <row r="37" spans="1:32" ht="15.75" x14ac:dyDescent="0.25">
      <c r="A37" s="67" t="str">
        <f>CONCATENATE($A1," ",G189," ",N189,", ",O189,", ",P189,", ",Q189)</f>
        <v xml:space="preserve">0 had room for improvement with the skills that made up the area(s) of , , , </v>
      </c>
      <c r="B37" s="63"/>
      <c r="C37" s="63"/>
      <c r="D37" s="63"/>
      <c r="E37" s="63"/>
      <c r="F37" s="63"/>
      <c r="G37" s="63"/>
      <c r="H37" s="63"/>
      <c r="I37" s="63"/>
      <c r="J37" s="63"/>
      <c r="K37" s="63"/>
      <c r="L37" s="63"/>
      <c r="M37" s="63"/>
      <c r="N37" s="63"/>
      <c r="O37" s="63"/>
      <c r="P37" s="63"/>
      <c r="Q37" s="63"/>
      <c r="R37" s="63"/>
      <c r="S37" s="63"/>
      <c r="T37" s="63"/>
      <c r="U37" s="63"/>
      <c r="V37" s="63"/>
      <c r="W37" s="63"/>
      <c r="X37" s="63"/>
      <c r="Y37" s="63"/>
      <c r="Z37" s="63"/>
      <c r="AA37" s="63"/>
      <c r="AB37" s="63"/>
      <c r="AC37" s="63"/>
      <c r="AD37" s="63"/>
      <c r="AE37" s="63"/>
      <c r="AF37" s="63"/>
    </row>
    <row r="38" spans="1:32" ht="15.75" x14ac:dyDescent="0.25">
      <c r="A38" s="67" t="str">
        <f>CONCATENATE($A1," ",G190," ",N190,", ",O190,", ",P190,", ",Q190)</f>
        <v xml:space="preserve">0 hadn't had the opportunity to work on the skills in the area(s) of , , , </v>
      </c>
      <c r="B38" s="63"/>
      <c r="C38" s="63"/>
      <c r="D38" s="63"/>
      <c r="E38" s="63"/>
      <c r="F38" s="63"/>
      <c r="G38" s="63"/>
      <c r="H38" s="63"/>
      <c r="I38" s="63"/>
      <c r="J38" s="63"/>
      <c r="K38" s="63"/>
      <c r="L38" s="63"/>
      <c r="M38" s="63"/>
      <c r="N38" s="63"/>
      <c r="O38" s="63"/>
      <c r="P38" s="63"/>
      <c r="Q38" s="63"/>
      <c r="R38" s="63"/>
      <c r="S38" s="63"/>
      <c r="T38" s="63"/>
      <c r="U38" s="63"/>
      <c r="V38" s="63"/>
      <c r="W38" s="63"/>
      <c r="X38" s="63"/>
      <c r="Y38" s="63"/>
      <c r="Z38" s="63"/>
      <c r="AA38" s="63"/>
      <c r="AB38" s="63"/>
      <c r="AC38" s="63"/>
      <c r="AD38" s="63"/>
      <c r="AE38" s="63"/>
      <c r="AF38" s="63"/>
    </row>
    <row r="39" spans="1:32" ht="15.75" x14ac:dyDescent="0.25">
      <c r="A39" s="67" t="str">
        <f>CONCATENATE($A1," ",G191," ",N191,", ",O191,", ",P191,", ",Q191)</f>
        <v>0 didn't need the skills in the area(s) of Human Guide, Staying With Another (No Direct Contact), Menus, Getting Rides</v>
      </c>
      <c r="B39" s="63"/>
      <c r="C39" s="63"/>
      <c r="D39" s="63"/>
      <c r="E39" s="63"/>
      <c r="F39" s="63"/>
      <c r="G39" s="63"/>
      <c r="H39" s="63"/>
      <c r="I39" s="63"/>
      <c r="J39" s="63"/>
      <c r="K39" s="63"/>
      <c r="L39" s="63"/>
      <c r="M39" s="63"/>
      <c r="N39" s="63"/>
      <c r="O39" s="63"/>
      <c r="P39" s="63"/>
      <c r="Q39" s="63"/>
      <c r="R39" s="63"/>
      <c r="S39" s="63"/>
      <c r="T39" s="63"/>
      <c r="U39" s="63"/>
      <c r="V39" s="63"/>
      <c r="W39" s="63"/>
      <c r="X39" s="63"/>
      <c r="Y39" s="63"/>
      <c r="Z39" s="63"/>
      <c r="AA39" s="63"/>
      <c r="AB39" s="63"/>
      <c r="AC39" s="63"/>
      <c r="AD39" s="63"/>
      <c r="AE39" s="63"/>
      <c r="AF39" s="63"/>
    </row>
    <row r="40" spans="1:32" ht="15.75" x14ac:dyDescent="0.25">
      <c r="A40" s="67"/>
      <c r="B40" s="63"/>
      <c r="C40" s="63"/>
      <c r="D40" s="63"/>
      <c r="E40" s="63"/>
      <c r="F40" s="63"/>
      <c r="G40" s="63"/>
      <c r="H40" s="63"/>
      <c r="I40" s="63"/>
      <c r="J40" s="63"/>
      <c r="K40" s="63"/>
      <c r="L40" s="63"/>
      <c r="M40" s="63"/>
      <c r="N40" s="63"/>
      <c r="O40" s="63"/>
      <c r="P40" s="63"/>
      <c r="Q40" s="63"/>
      <c r="R40" s="63"/>
      <c r="S40" s="63"/>
      <c r="T40" s="63"/>
      <c r="U40" s="63"/>
      <c r="V40" s="63"/>
      <c r="W40" s="63"/>
      <c r="X40" s="63"/>
      <c r="Y40" s="63"/>
      <c r="Z40" s="63"/>
      <c r="AA40" s="63"/>
      <c r="AB40" s="63"/>
      <c r="AC40" s="63"/>
      <c r="AD40" s="63"/>
      <c r="AE40" s="63"/>
      <c r="AF40" s="63"/>
    </row>
    <row r="41" spans="1:32" ht="15.75" x14ac:dyDescent="0.25">
      <c r="A41" s="65" t="str">
        <f>CONCATENATE(A192," ",H41,"%")</f>
        <v>Cane Skills Score: 0%</v>
      </c>
      <c r="B41" s="63"/>
      <c r="C41" s="63"/>
      <c r="D41" s="63"/>
      <c r="E41" s="63"/>
      <c r="F41" s="63"/>
      <c r="G41" s="68">
        <f>Front!E9</f>
        <v>0</v>
      </c>
      <c r="H41" s="69">
        <f>ROUND(G41,1)</f>
        <v>0</v>
      </c>
      <c r="I41" s="63"/>
      <c r="J41" s="63"/>
      <c r="K41" s="63"/>
      <c r="L41" s="63"/>
      <c r="M41" s="63"/>
      <c r="N41" s="63"/>
      <c r="O41" s="63"/>
      <c r="P41" s="63"/>
      <c r="Q41" s="63"/>
      <c r="R41" s="63"/>
      <c r="S41" s="63"/>
      <c r="T41" s="63"/>
      <c r="U41" s="63"/>
      <c r="V41" s="63"/>
      <c r="W41" s="63"/>
      <c r="X41" s="63"/>
      <c r="Y41" s="63"/>
      <c r="Z41" s="63"/>
      <c r="AA41" s="63"/>
      <c r="AB41" s="63"/>
      <c r="AC41" s="63"/>
      <c r="AD41" s="63"/>
      <c r="AE41" s="63"/>
      <c r="AF41" s="63"/>
    </row>
    <row r="42" spans="1:32" ht="15.75" x14ac:dyDescent="0.25">
      <c r="A42" s="67" t="str">
        <f>CONCATENATE($A1," ",G193," ",N193,", ",O193,", ",P193,", ",Q193,", ",R193,", ",S193,", ",T193,", ",U193,", ",V193)</f>
        <v xml:space="preserve">0 did well with the skills that made up the area(s) of , , , , , , , , </v>
      </c>
      <c r="B42" s="63"/>
      <c r="C42" s="63"/>
      <c r="D42" s="63"/>
      <c r="E42" s="63"/>
      <c r="F42" s="63"/>
      <c r="G42" s="63"/>
      <c r="H42" s="63"/>
      <c r="I42" s="63"/>
      <c r="J42" s="63"/>
      <c r="K42" s="63"/>
      <c r="L42" s="63"/>
      <c r="M42" s="63"/>
      <c r="N42" s="63"/>
      <c r="O42" s="63"/>
      <c r="P42" s="63"/>
      <c r="Q42" s="63"/>
      <c r="R42" s="63"/>
      <c r="S42" s="63"/>
      <c r="T42" s="63"/>
      <c r="U42" s="63"/>
      <c r="V42" s="63"/>
      <c r="W42" s="63"/>
      <c r="X42" s="63"/>
      <c r="Y42" s="63"/>
      <c r="Z42" s="63"/>
      <c r="AA42" s="63"/>
      <c r="AB42" s="63"/>
      <c r="AC42" s="63"/>
      <c r="AD42" s="63"/>
      <c r="AE42" s="63"/>
      <c r="AF42" s="63"/>
    </row>
    <row r="43" spans="1:32" ht="15.75" x14ac:dyDescent="0.25">
      <c r="A43" s="67" t="str">
        <f>CONCATENATE($A1," ",G194," ",N194,", ",O194,", ",P194,", ",Q194,", ",R194,", ",S194,", ",T194,", ",U194,", ",V194)</f>
        <v xml:space="preserve">0 had room for improvement with the skills that made up the area(s) of , , , , , , , , </v>
      </c>
      <c r="B43" s="63"/>
      <c r="C43" s="63"/>
      <c r="D43" s="63"/>
      <c r="E43" s="63"/>
      <c r="F43" s="63"/>
      <c r="G43" s="63"/>
      <c r="H43" s="63"/>
      <c r="I43" s="63"/>
      <c r="J43" s="63"/>
      <c r="K43" s="63"/>
      <c r="L43" s="63"/>
      <c r="M43" s="63"/>
      <c r="N43" s="63"/>
      <c r="O43" s="63"/>
      <c r="P43" s="63"/>
      <c r="Q43" s="63"/>
      <c r="R43" s="63"/>
      <c r="S43" s="63"/>
      <c r="T43" s="63"/>
      <c r="U43" s="63"/>
      <c r="V43" s="63"/>
      <c r="W43" s="63"/>
      <c r="X43" s="63"/>
      <c r="Y43" s="63"/>
      <c r="Z43" s="63"/>
      <c r="AA43" s="63"/>
      <c r="AB43" s="63"/>
      <c r="AC43" s="63"/>
      <c r="AD43" s="63"/>
      <c r="AE43" s="63"/>
      <c r="AF43" s="63"/>
    </row>
    <row r="44" spans="1:32" ht="15.75" x14ac:dyDescent="0.25">
      <c r="A44" s="67" t="str">
        <f>CONCATENATE($A1," ",G195," ",N195,", ",O195,", ",P195,", ",Q195,", ",R195,", ",S195,", ",T195,", ",U195,", ",V195)</f>
        <v xml:space="preserve">0 hadn't had the opportunity to work on the skills in the area(s) of , , , , , , , , </v>
      </c>
      <c r="B44" s="63"/>
      <c r="C44" s="63"/>
      <c r="D44" s="63"/>
      <c r="E44" s="63"/>
      <c r="F44" s="63"/>
      <c r="G44" s="63"/>
      <c r="H44" s="63"/>
      <c r="I44" s="63"/>
      <c r="J44" s="63"/>
      <c r="K44" s="63"/>
      <c r="L44" s="63"/>
      <c r="M44" s="63"/>
      <c r="N44" s="63"/>
      <c r="O44" s="63"/>
      <c r="P44" s="63"/>
      <c r="Q44" s="63"/>
      <c r="R44" s="63"/>
      <c r="S44" s="63"/>
      <c r="T44" s="63"/>
      <c r="U44" s="63"/>
      <c r="V44" s="63"/>
      <c r="W44" s="63"/>
      <c r="X44" s="63"/>
      <c r="Y44" s="63"/>
      <c r="Z44" s="63"/>
      <c r="AA44" s="63"/>
      <c r="AB44" s="63"/>
      <c r="AC44" s="63"/>
      <c r="AD44" s="63"/>
      <c r="AE44" s="63"/>
      <c r="AF44" s="63"/>
    </row>
    <row r="45" spans="1:32" ht="15.75" x14ac:dyDescent="0.25">
      <c r="A45" s="67" t="str">
        <f>CONCATENATE($A1," ",G196," ",N196,", ",O196,", ",P196,", ",Q196,", ",R196,", ",S196,", ",T196,", ",U196,", ",V196)</f>
        <v>0 didn't need the skills in the area(s) of Basic Skills, Types Of Grips, Wheelchair Specific Cane Skills, Constant Contact, Diagonal/Diagonal Trail, Two Point Touch/Touch Trail, Touch And Drag, Three Point Touch, Verification Technique</v>
      </c>
      <c r="B45" s="63"/>
      <c r="C45" s="63"/>
      <c r="D45" s="63"/>
      <c r="E45" s="63"/>
      <c r="F45" s="63"/>
      <c r="G45" s="63"/>
      <c r="H45" s="63"/>
      <c r="I45" s="63"/>
      <c r="J45" s="63"/>
      <c r="K45" s="63"/>
      <c r="L45" s="63"/>
      <c r="M45" s="63"/>
      <c r="N45" s="63"/>
      <c r="O45" s="63"/>
      <c r="P45" s="63"/>
      <c r="Q45" s="63"/>
      <c r="R45" s="63"/>
      <c r="S45" s="63"/>
      <c r="T45" s="63"/>
      <c r="U45" s="63"/>
      <c r="V45" s="63"/>
      <c r="W45" s="63"/>
      <c r="X45" s="63"/>
      <c r="Y45" s="63"/>
      <c r="Z45" s="63"/>
      <c r="AA45" s="63"/>
      <c r="AB45" s="63"/>
      <c r="AC45" s="63"/>
      <c r="AD45" s="63"/>
      <c r="AE45" s="63"/>
      <c r="AF45" s="63"/>
    </row>
    <row r="46" spans="1:32" ht="15.75" x14ac:dyDescent="0.25">
      <c r="A46" s="67"/>
      <c r="B46" s="63"/>
      <c r="C46" s="63"/>
      <c r="D46" s="63"/>
      <c r="E46" s="63"/>
      <c r="F46" s="63"/>
      <c r="G46" s="63"/>
      <c r="H46" s="63"/>
      <c r="I46" s="63"/>
      <c r="J46" s="63"/>
      <c r="K46" s="63"/>
      <c r="L46" s="63"/>
      <c r="M46" s="63"/>
      <c r="N46" s="63"/>
      <c r="O46" s="63"/>
      <c r="P46" s="63"/>
      <c r="Q46" s="63"/>
      <c r="R46" s="63"/>
      <c r="S46" s="63"/>
      <c r="T46" s="63"/>
      <c r="U46" s="63"/>
      <c r="V46" s="63"/>
      <c r="W46" s="63"/>
      <c r="X46" s="63"/>
      <c r="Y46" s="63"/>
      <c r="Z46" s="63"/>
      <c r="AA46" s="63"/>
      <c r="AB46" s="63"/>
      <c r="AC46" s="63"/>
      <c r="AD46" s="63"/>
      <c r="AE46" s="63"/>
      <c r="AF46" s="63"/>
    </row>
    <row r="47" spans="1:32" ht="15.75" x14ac:dyDescent="0.25">
      <c r="A47" s="65" t="str">
        <f>CONCATENATE(A202," ",H47,"%")</f>
        <v>Sidewalk Travel Score: 0%</v>
      </c>
      <c r="B47" s="63"/>
      <c r="C47" s="63"/>
      <c r="D47" s="63"/>
      <c r="E47" s="63"/>
      <c r="F47" s="63"/>
      <c r="G47" s="66">
        <f>Front!E10</f>
        <v>0</v>
      </c>
      <c r="H47" s="69">
        <f>ROUND(G47,1)</f>
        <v>0</v>
      </c>
      <c r="I47" s="63"/>
      <c r="J47" s="63"/>
      <c r="K47" s="63"/>
      <c r="L47" s="63"/>
      <c r="M47" s="63"/>
      <c r="N47" s="63"/>
      <c r="O47" s="63"/>
      <c r="P47" s="63"/>
      <c r="Q47" s="63"/>
      <c r="R47" s="63"/>
      <c r="S47" s="63"/>
      <c r="T47" s="63"/>
      <c r="U47" s="63"/>
      <c r="V47" s="63"/>
      <c r="W47" s="63"/>
      <c r="X47" s="63"/>
      <c r="Y47" s="63"/>
      <c r="Z47" s="63"/>
      <c r="AA47" s="63"/>
      <c r="AB47" s="63"/>
      <c r="AC47" s="63"/>
      <c r="AD47" s="63"/>
      <c r="AE47" s="63"/>
      <c r="AF47" s="63"/>
    </row>
    <row r="48" spans="1:32" ht="15.75" x14ac:dyDescent="0.25">
      <c r="A48" s="67" t="str">
        <f>CONCATENATE($A1," ",G202," ",N202,", ",O202,", ",P202,", ",Q202,", ",R202)</f>
        <v xml:space="preserve">0 did well with the skills that made up the area(s) of , , , , </v>
      </c>
      <c r="B48" s="63"/>
      <c r="C48" s="63"/>
      <c r="D48" s="63"/>
      <c r="E48" s="63"/>
      <c r="F48" s="63"/>
      <c r="G48" s="63"/>
      <c r="H48" s="63"/>
      <c r="I48" s="63"/>
      <c r="J48" s="63"/>
      <c r="K48" s="63"/>
      <c r="L48" s="63"/>
      <c r="M48" s="63"/>
      <c r="N48" s="63"/>
      <c r="O48" s="63"/>
      <c r="P48" s="63"/>
      <c r="Q48" s="63"/>
      <c r="R48" s="63"/>
      <c r="S48" s="63"/>
      <c r="T48" s="63"/>
      <c r="U48" s="63"/>
      <c r="V48" s="63"/>
      <c r="W48" s="63"/>
      <c r="X48" s="63"/>
      <c r="Y48" s="63"/>
      <c r="Z48" s="63"/>
      <c r="AA48" s="63"/>
      <c r="AB48" s="63"/>
      <c r="AC48" s="63"/>
      <c r="AD48" s="63"/>
      <c r="AE48" s="63"/>
      <c r="AF48" s="63"/>
    </row>
    <row r="49" spans="1:32" ht="15.75" x14ac:dyDescent="0.25">
      <c r="A49" s="67" t="str">
        <f>CONCATENATE($A1," ",G203," ",N203,", ",O203,", ",P203,", ",Q203,", ",R203)</f>
        <v xml:space="preserve">0 had room for improvement with the skills that made up the area(s) of , , , , </v>
      </c>
      <c r="B49" s="63"/>
      <c r="C49" s="63"/>
      <c r="D49" s="63"/>
      <c r="E49" s="63"/>
      <c r="F49" s="63"/>
      <c r="G49" s="63"/>
      <c r="H49" s="63"/>
      <c r="I49" s="63"/>
      <c r="J49" s="63"/>
      <c r="K49" s="63"/>
      <c r="L49" s="63"/>
      <c r="M49" s="63"/>
      <c r="N49" s="63"/>
      <c r="O49" s="63"/>
      <c r="P49" s="63"/>
      <c r="Q49" s="63"/>
      <c r="R49" s="63"/>
      <c r="S49" s="63"/>
      <c r="T49" s="63"/>
      <c r="U49" s="63"/>
      <c r="V49" s="63"/>
      <c r="W49" s="63"/>
      <c r="X49" s="63"/>
      <c r="Y49" s="63"/>
      <c r="Z49" s="63"/>
      <c r="AA49" s="63"/>
      <c r="AB49" s="63"/>
      <c r="AC49" s="63"/>
      <c r="AD49" s="63"/>
      <c r="AE49" s="63"/>
      <c r="AF49" s="63"/>
    </row>
    <row r="50" spans="1:32" ht="15.75" x14ac:dyDescent="0.25">
      <c r="A50" s="67" t="str">
        <f>CONCATENATE($A1," ",G204," ",N204,", ",O204,", ",P204,", ",Q204,", ",R204)</f>
        <v xml:space="preserve">0 hadn't had the opportunity to work on the skills in the area(s) of , , , , </v>
      </c>
      <c r="B50" s="63"/>
      <c r="C50" s="63"/>
      <c r="D50" s="63"/>
      <c r="E50" s="63"/>
      <c r="F50" s="63"/>
      <c r="G50" s="63"/>
      <c r="H50" s="63"/>
      <c r="I50" s="63"/>
      <c r="J50" s="63"/>
      <c r="K50" s="63"/>
      <c r="L50" s="63"/>
      <c r="M50" s="63"/>
      <c r="N50" s="63"/>
      <c r="O50" s="63"/>
      <c r="P50" s="63"/>
      <c r="Q50" s="63"/>
      <c r="R50" s="63"/>
      <c r="S50" s="63"/>
      <c r="T50" s="63"/>
      <c r="U50" s="63"/>
      <c r="V50" s="63"/>
      <c r="W50" s="63"/>
      <c r="X50" s="63"/>
      <c r="Y50" s="63"/>
      <c r="Z50" s="63"/>
      <c r="AA50" s="63"/>
      <c r="AB50" s="63"/>
      <c r="AC50" s="63"/>
      <c r="AD50" s="63"/>
      <c r="AE50" s="63"/>
      <c r="AF50" s="63"/>
    </row>
    <row r="51" spans="1:32" ht="15.75" x14ac:dyDescent="0.25">
      <c r="A51" s="67" t="str">
        <f>CONCATENATE($A1," ",G205," ",N205,", ",O205,", ",P205,", ",Q205,", ",R205)</f>
        <v>0 didn't need the skills in the area(s) of Travel On Sidewalks, Travel On Irregular Sidewalks, Negotiating Curb Ramps, Negotiating Building Ramps, Correcting for Veering On Sidewalks</v>
      </c>
      <c r="B51" s="63"/>
      <c r="C51" s="63"/>
      <c r="D51" s="63"/>
      <c r="E51" s="63"/>
      <c r="F51" s="63"/>
      <c r="G51" s="63"/>
      <c r="H51" s="63"/>
      <c r="I51" s="63"/>
      <c r="J51" s="63"/>
      <c r="K51" s="63"/>
      <c r="L51" s="63"/>
      <c r="M51" s="63"/>
      <c r="N51" s="63"/>
      <c r="O51" s="63"/>
      <c r="P51" s="63"/>
      <c r="Q51" s="63"/>
      <c r="R51" s="63"/>
      <c r="S51" s="63"/>
      <c r="T51" s="63"/>
      <c r="U51" s="63"/>
      <c r="V51" s="63"/>
      <c r="W51" s="63"/>
      <c r="X51" s="63"/>
      <c r="Y51" s="63"/>
      <c r="Z51" s="63"/>
      <c r="AA51" s="63"/>
      <c r="AB51" s="63"/>
      <c r="AC51" s="63"/>
      <c r="AD51" s="63"/>
      <c r="AE51" s="63"/>
      <c r="AF51" s="63"/>
    </row>
    <row r="52" spans="1:32" ht="15.75" x14ac:dyDescent="0.25">
      <c r="A52" s="67"/>
      <c r="B52" s="63"/>
      <c r="C52" s="63"/>
      <c r="D52" s="63"/>
      <c r="E52" s="63"/>
      <c r="F52" s="63"/>
      <c r="G52" s="63"/>
      <c r="H52" s="63"/>
      <c r="I52" s="63"/>
      <c r="J52" s="63"/>
      <c r="K52" s="63"/>
      <c r="L52" s="63"/>
      <c r="M52" s="63"/>
      <c r="N52" s="63"/>
      <c r="O52" s="63"/>
      <c r="P52" s="63"/>
      <c r="Q52" s="63"/>
      <c r="R52" s="63"/>
      <c r="S52" s="63"/>
      <c r="T52" s="63"/>
      <c r="U52" s="63"/>
      <c r="V52" s="63"/>
      <c r="W52" s="63"/>
      <c r="X52" s="63"/>
      <c r="Y52" s="63"/>
      <c r="Z52" s="63"/>
      <c r="AA52" s="63"/>
      <c r="AB52" s="63"/>
      <c r="AC52" s="63"/>
      <c r="AD52" s="63"/>
      <c r="AE52" s="63"/>
      <c r="AF52" s="63"/>
    </row>
    <row r="53" spans="1:32" ht="15.75" x14ac:dyDescent="0.25">
      <c r="A53" s="65" t="str">
        <f>CONCATENATE(A208," ",H53,"%")</f>
        <v>Street Crossings Score: 0%</v>
      </c>
      <c r="B53" s="63"/>
      <c r="C53" s="63"/>
      <c r="D53" s="63"/>
      <c r="E53" s="63"/>
      <c r="F53" s="63"/>
      <c r="G53" s="66">
        <f>Front!E11</f>
        <v>0</v>
      </c>
      <c r="H53" s="69">
        <f>ROUND(G53,1)</f>
        <v>0</v>
      </c>
      <c r="I53" s="63"/>
      <c r="J53" s="63"/>
      <c r="K53" s="63"/>
      <c r="L53" s="63"/>
      <c r="M53" s="63"/>
      <c r="N53" s="63"/>
      <c r="O53" s="63"/>
      <c r="P53" s="63"/>
      <c r="Q53" s="63"/>
      <c r="R53" s="63"/>
      <c r="S53" s="63"/>
      <c r="T53" s="63"/>
      <c r="U53" s="63"/>
      <c r="V53" s="63"/>
      <c r="W53" s="63"/>
      <c r="X53" s="63"/>
      <c r="Y53" s="63"/>
      <c r="Z53" s="63"/>
      <c r="AA53" s="63"/>
      <c r="AB53" s="63"/>
      <c r="AC53" s="63"/>
      <c r="AD53" s="63"/>
      <c r="AE53" s="63"/>
      <c r="AF53" s="63"/>
    </row>
    <row r="54" spans="1:32" ht="15.75" x14ac:dyDescent="0.25">
      <c r="A54" s="67" t="str">
        <f>CONCATENATE($A1," ",G209," ",N209,", ",O209,", ",P209,", ",Q209,", ",R209,", ",S209,", ",T209,", ",U209,", ",V209,", ",W209,", ",X209,", ",Y209,", ",Z209,", ",AA209,", ",AB209,", ",AC209,", ",AD209)</f>
        <v xml:space="preserve">0 did well with the skills that made up the area(s) of , , , , , , , , , , , , , , , , </v>
      </c>
      <c r="B54" s="63"/>
      <c r="C54" s="63"/>
      <c r="D54" s="63"/>
      <c r="E54" s="63"/>
      <c r="F54" s="63"/>
      <c r="G54" s="63"/>
      <c r="H54" s="63"/>
      <c r="I54" s="63"/>
      <c r="J54" s="63"/>
      <c r="K54" s="63"/>
      <c r="L54" s="63"/>
      <c r="M54" s="63"/>
      <c r="N54" s="63"/>
      <c r="O54" s="63"/>
      <c r="P54" s="63"/>
      <c r="Q54" s="63"/>
      <c r="R54" s="63"/>
      <c r="S54" s="63"/>
      <c r="T54" s="63"/>
      <c r="U54" s="63"/>
      <c r="V54" s="63"/>
      <c r="W54" s="63"/>
      <c r="X54" s="63"/>
      <c r="Y54" s="63"/>
      <c r="Z54" s="63"/>
      <c r="AA54" s="63"/>
      <c r="AB54" s="63"/>
      <c r="AC54" s="63"/>
      <c r="AD54" s="63"/>
      <c r="AE54" s="63"/>
      <c r="AF54" s="63"/>
    </row>
    <row r="55" spans="1:32" ht="15.75" x14ac:dyDescent="0.25">
      <c r="A55" s="67" t="str">
        <f>CONCATENATE($A1," ",G210," ",N210,", ",O210,", ",P210,", ",Q210,", ",R210,", ",S210,", ",T210,", ",U210,", ",V210,", ",W210,", ",X210,", ",Y210,", ",Z210,", ",AA210,", ",AB210,", ",AC210,", ",AD210)</f>
        <v xml:space="preserve">0 had room for improvement with the skills that made up the area(s) of , , , , , , , , , , , , , , , , </v>
      </c>
      <c r="B55" s="63"/>
      <c r="C55" s="63"/>
      <c r="D55" s="63"/>
      <c r="E55" s="63"/>
      <c r="F55" s="63"/>
      <c r="G55" s="63"/>
      <c r="H55" s="63"/>
      <c r="I55" s="63"/>
      <c r="J55" s="63"/>
      <c r="K55" s="63"/>
      <c r="L55" s="63"/>
      <c r="M55" s="63"/>
      <c r="N55" s="63"/>
      <c r="O55" s="63"/>
      <c r="P55" s="63"/>
      <c r="Q55" s="63"/>
      <c r="R55" s="63"/>
      <c r="S55" s="63"/>
      <c r="T55" s="63"/>
      <c r="U55" s="63"/>
      <c r="V55" s="63"/>
      <c r="W55" s="63"/>
      <c r="X55" s="63"/>
      <c r="Y55" s="63"/>
      <c r="Z55" s="63"/>
      <c r="AA55" s="63"/>
      <c r="AB55" s="63"/>
      <c r="AC55" s="63"/>
      <c r="AD55" s="63"/>
      <c r="AE55" s="63"/>
      <c r="AF55" s="63"/>
    </row>
    <row r="56" spans="1:32" ht="15.75" x14ac:dyDescent="0.25">
      <c r="A56" s="67" t="str">
        <f>CONCATENATE($A1," ",G211," ",N211,", ",O211,", ",P211,", ",Q211,", ",R211,", ",S211,", ",T211,", ",U211,", ",V211,", ",W211,", ",X211,", ",Y211,", ",Z211,", ",AA211,", ",AB211,", ",AC211,", ",AD211)</f>
        <v xml:space="preserve">0 hadn't had the opportunity to work on the skills in the area(s) of , , , , , , , , , , , , , , , , </v>
      </c>
      <c r="B56" s="63"/>
      <c r="C56" s="63"/>
      <c r="D56" s="63"/>
      <c r="E56" s="63"/>
      <c r="F56" s="63"/>
      <c r="G56" s="63"/>
      <c r="H56" s="63"/>
      <c r="I56" s="63"/>
      <c r="J56" s="63"/>
      <c r="K56" s="63"/>
      <c r="L56" s="63"/>
      <c r="M56" s="63"/>
      <c r="N56" s="63"/>
      <c r="O56" s="63"/>
      <c r="P56" s="63"/>
      <c r="Q56" s="63"/>
      <c r="R56" s="63"/>
      <c r="S56" s="63"/>
      <c r="T56" s="63"/>
      <c r="U56" s="63"/>
      <c r="V56" s="63"/>
      <c r="W56" s="63"/>
      <c r="X56" s="63"/>
      <c r="Y56" s="63"/>
      <c r="Z56" s="63"/>
      <c r="AA56" s="63"/>
      <c r="AB56" s="63"/>
      <c r="AC56" s="63"/>
      <c r="AD56" s="63"/>
      <c r="AE56" s="63"/>
      <c r="AF56" s="63"/>
    </row>
    <row r="57" spans="1:32" ht="15.75" x14ac:dyDescent="0.25">
      <c r="A57" s="67" t="str">
        <f>CONCATENATE($A1," ",G212," ",N212,", ",O212,", ",P212,", ",Q212,", ",R212,", ",S212,", ",T212,", ",U212,", ",V212,", ",W212,", ",X212,", ",Y212,", ",Z212,", ",AA212,", ",AB212,", ",AC212,", ",AD212)</f>
        <v xml:space="preserve">0 didn't need the skills in the area(s) of Anticipating Street Crossings, Wheelchair Specific Street Crossing Skills, Maintaining Line Of Travel &amp; Body Alignment, Re-establishing Body Alignment, Analyzing Intersections, Plus Intersections, T Intersections, Y Intersections, Roundabouts, Significantly Offset Intersections, Atypical Intersections, Newly Developed Intersections, Channelized Right Turn Lanes, Veering, Understanding Drivers’ Perspectives, Pedestrian Signals, </v>
      </c>
      <c r="B57" s="63"/>
      <c r="C57" s="63"/>
      <c r="D57" s="63"/>
      <c r="E57" s="63"/>
      <c r="F57" s="63"/>
      <c r="G57" s="63"/>
      <c r="H57" s="63"/>
      <c r="I57" s="63"/>
      <c r="J57" s="63"/>
      <c r="K57" s="63"/>
      <c r="L57" s="63"/>
      <c r="M57" s="63"/>
      <c r="N57" s="63"/>
      <c r="O57" s="63"/>
      <c r="P57" s="63"/>
      <c r="Q57" s="63"/>
      <c r="R57" s="63"/>
      <c r="S57" s="63"/>
      <c r="T57" s="63"/>
      <c r="U57" s="63"/>
      <c r="V57" s="63"/>
      <c r="W57" s="63"/>
      <c r="X57" s="63"/>
      <c r="Y57" s="63"/>
      <c r="Z57" s="63"/>
      <c r="AA57" s="63"/>
      <c r="AB57" s="63"/>
      <c r="AC57" s="63"/>
      <c r="AD57" s="63"/>
      <c r="AE57" s="63"/>
      <c r="AF57" s="63"/>
    </row>
    <row r="58" spans="1:32" ht="15.75" x14ac:dyDescent="0.25">
      <c r="A58" s="67"/>
      <c r="B58" s="63"/>
      <c r="C58" s="63"/>
      <c r="D58" s="63"/>
      <c r="E58" s="63"/>
      <c r="F58" s="63"/>
      <c r="G58" s="63"/>
      <c r="H58" s="63"/>
      <c r="I58" s="63"/>
      <c r="J58" s="63"/>
      <c r="K58" s="63"/>
      <c r="L58" s="63"/>
      <c r="M58" s="63"/>
      <c r="N58" s="63"/>
      <c r="O58" s="63"/>
      <c r="P58" s="63"/>
      <c r="Q58" s="63"/>
      <c r="R58" s="63"/>
      <c r="S58" s="63"/>
      <c r="T58" s="63"/>
      <c r="U58" s="63"/>
      <c r="V58" s="63"/>
      <c r="W58" s="63"/>
      <c r="X58" s="63"/>
      <c r="Y58" s="63"/>
      <c r="Z58" s="63"/>
      <c r="AA58" s="63"/>
      <c r="AB58" s="63"/>
      <c r="AC58" s="63"/>
      <c r="AD58" s="63"/>
      <c r="AE58" s="63"/>
      <c r="AF58" s="63"/>
    </row>
    <row r="59" spans="1:32" ht="15.75" x14ac:dyDescent="0.25">
      <c r="A59" s="65" t="str">
        <f>CONCATENATE(A226," ",H59,"%")</f>
        <v>Orientation Skills and GPS Score: 0%</v>
      </c>
      <c r="B59" s="63"/>
      <c r="C59" s="63"/>
      <c r="D59" s="63"/>
      <c r="E59" s="63"/>
      <c r="F59" s="63"/>
      <c r="G59" s="66">
        <f>Front!E12</f>
        <v>0</v>
      </c>
      <c r="H59" s="69">
        <f>ROUND(G59,1)</f>
        <v>0</v>
      </c>
      <c r="I59" s="63"/>
      <c r="J59" s="63"/>
      <c r="K59" s="63"/>
      <c r="L59" s="63"/>
      <c r="M59" s="63"/>
      <c r="N59" s="63"/>
      <c r="O59" s="63"/>
      <c r="P59" s="63"/>
      <c r="Q59" s="63"/>
      <c r="R59" s="63"/>
      <c r="S59" s="63"/>
      <c r="T59" s="63"/>
      <c r="U59" s="63"/>
      <c r="V59" s="63"/>
      <c r="W59" s="63"/>
      <c r="X59" s="63"/>
      <c r="Y59" s="63"/>
      <c r="Z59" s="63"/>
      <c r="AA59" s="63"/>
      <c r="AB59" s="63"/>
      <c r="AC59" s="63"/>
      <c r="AD59" s="63"/>
      <c r="AE59" s="63"/>
      <c r="AF59" s="63"/>
    </row>
    <row r="60" spans="1:32" ht="15.75" x14ac:dyDescent="0.25">
      <c r="A60" s="67" t="str">
        <f>CONCATENATE($A1," ",G227," ",N227,", ",O227,", ",P227,", ",Q227,", ",R227,", ",S227,", ",T227,", ",U227,", ",V227,", ",W227,", ",X227)</f>
        <v xml:space="preserve">0 did well with the skills that made up the area(s) of , , , , , , , , , , </v>
      </c>
      <c r="B60" s="63"/>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row>
    <row r="61" spans="1:32" ht="15.75" x14ac:dyDescent="0.25">
      <c r="A61" s="67" t="str">
        <f>CONCATENATE($A1," ",G228," ",N228,", ",O228,", ",P228,", ",Q228,", ",R228,", ",S228,", ",T228,", ",U228,", ",V228,", ",W228,", ",X228)</f>
        <v xml:space="preserve">0 had room for improvement with the skills that made up the area(s) of , , , , , , , , , , </v>
      </c>
      <c r="B61" s="63"/>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row>
    <row r="62" spans="1:32" ht="15.75" x14ac:dyDescent="0.25">
      <c r="A62" s="67" t="str">
        <f>CONCATENATE($A1," ",G229," ",N229,", ",O229,", ",P229,", ",Q229,", ",R229,", ",S229,", ",T229,", ",U229,", ",V229,", ",W229,", ",X229)</f>
        <v xml:space="preserve">0 hadn't had the opportunity to work on the skills in the area(s) of , , , , , , , , , , </v>
      </c>
      <c r="B62" s="63"/>
      <c r="C62" s="63"/>
      <c r="D62" s="63"/>
      <c r="E62" s="63"/>
      <c r="F62" s="63"/>
      <c r="G62" s="63"/>
      <c r="H62" s="63"/>
      <c r="I62" s="63"/>
      <c r="J62" s="63"/>
      <c r="K62" s="63"/>
      <c r="L62" s="63"/>
      <c r="M62" s="63"/>
      <c r="N62" s="63"/>
      <c r="O62" s="63"/>
      <c r="P62" s="63"/>
      <c r="Q62" s="63"/>
      <c r="R62" s="63"/>
      <c r="S62" s="63"/>
      <c r="T62" s="63"/>
      <c r="U62" s="63"/>
      <c r="V62" s="63"/>
      <c r="W62" s="63"/>
      <c r="X62" s="63"/>
      <c r="Y62" s="63"/>
      <c r="Z62" s="63"/>
      <c r="AA62" s="63"/>
      <c r="AB62" s="63"/>
      <c r="AC62" s="63"/>
      <c r="AD62" s="63"/>
      <c r="AE62" s="63"/>
      <c r="AF62" s="63"/>
    </row>
    <row r="63" spans="1:32" ht="15.75" x14ac:dyDescent="0.25">
      <c r="A63" s="67" t="str">
        <f>CONCATENATE($A1," ",G230," ",N230,", ",O230,", ",P230,", ",Q230,", ",R230,", ",S230,", ",T230,", ",U230,", ",V230,", ",W230,", ",X230)</f>
        <v>0 didn't need the skills in the area(s) of Cardinality, Landmarks, Clues, Indoor Numbering Systems, Outdoor Numbering Systems, Route Creation, Grid System, Divisors And Block Numbering, Transferability, GPS, Maps</v>
      </c>
      <c r="B63" s="63"/>
      <c r="C63" s="63"/>
      <c r="D63" s="63"/>
      <c r="E63" s="63"/>
      <c r="F63" s="63"/>
      <c r="G63" s="63"/>
      <c r="H63" s="63"/>
      <c r="I63" s="63"/>
      <c r="J63" s="63"/>
      <c r="K63" s="63"/>
      <c r="L63" s="63"/>
      <c r="M63" s="63"/>
      <c r="N63" s="63"/>
      <c r="O63" s="63"/>
      <c r="P63" s="63"/>
      <c r="Q63" s="63"/>
      <c r="R63" s="63"/>
      <c r="S63" s="63"/>
      <c r="T63" s="63"/>
      <c r="U63" s="63"/>
      <c r="V63" s="63"/>
      <c r="W63" s="63"/>
      <c r="X63" s="63"/>
      <c r="Y63" s="63"/>
      <c r="Z63" s="63"/>
      <c r="AA63" s="63"/>
      <c r="AB63" s="63"/>
      <c r="AC63" s="63"/>
      <c r="AD63" s="63"/>
      <c r="AE63" s="63"/>
      <c r="AF63" s="63"/>
    </row>
    <row r="64" spans="1:32" ht="15.75" x14ac:dyDescent="0.25">
      <c r="A64" s="67"/>
      <c r="B64" s="63"/>
      <c r="C64" s="63"/>
      <c r="D64" s="63"/>
      <c r="E64" s="63"/>
      <c r="F64" s="63"/>
      <c r="G64" s="63"/>
      <c r="H64" s="63"/>
      <c r="I64" s="63"/>
      <c r="J64" s="63"/>
      <c r="K64" s="63"/>
      <c r="L64" s="63"/>
      <c r="M64" s="63"/>
      <c r="N64" s="63"/>
      <c r="O64" s="63"/>
      <c r="P64" s="63"/>
      <c r="Q64" s="63"/>
      <c r="R64" s="63"/>
      <c r="S64" s="63"/>
      <c r="T64" s="63"/>
      <c r="U64" s="63"/>
      <c r="V64" s="63"/>
      <c r="W64" s="63"/>
      <c r="X64" s="63"/>
      <c r="Y64" s="63"/>
      <c r="Z64" s="63"/>
      <c r="AA64" s="63"/>
      <c r="AB64" s="63"/>
      <c r="AC64" s="63"/>
      <c r="AD64" s="63"/>
      <c r="AE64" s="63"/>
      <c r="AF64" s="63"/>
    </row>
    <row r="65" spans="1:32" ht="15.75" x14ac:dyDescent="0.25">
      <c r="A65" s="65" t="str">
        <f>CONCATENATE(A238," ",H65,"%")</f>
        <v>Public Transportation Score: 0%</v>
      </c>
      <c r="B65" s="63"/>
      <c r="C65" s="63"/>
      <c r="D65" s="63"/>
      <c r="E65" s="63"/>
      <c r="F65" s="63"/>
      <c r="G65" s="66">
        <f>Front!E13</f>
        <v>0</v>
      </c>
      <c r="H65" s="69">
        <f>ROUND(G65,1)</f>
        <v>0</v>
      </c>
      <c r="I65" s="63"/>
      <c r="J65" s="63"/>
      <c r="K65" s="63"/>
      <c r="L65" s="63"/>
      <c r="M65" s="63"/>
      <c r="N65" s="63"/>
      <c r="O65" s="63"/>
      <c r="P65" s="63"/>
      <c r="Q65" s="63"/>
      <c r="R65" s="63"/>
      <c r="S65" s="63"/>
      <c r="T65" s="63"/>
      <c r="U65" s="63"/>
      <c r="V65" s="63"/>
      <c r="W65" s="63"/>
      <c r="X65" s="63"/>
      <c r="Y65" s="63"/>
      <c r="Z65" s="63"/>
      <c r="AA65" s="63"/>
      <c r="AB65" s="63"/>
      <c r="AC65" s="63"/>
      <c r="AD65" s="63"/>
      <c r="AE65" s="63"/>
      <c r="AF65" s="63"/>
    </row>
    <row r="66" spans="1:32" ht="15.75" x14ac:dyDescent="0.25">
      <c r="A66" s="67" t="str">
        <f>CONCATENATE($A1," ",G239," ",N239,", ",O239,", ",P239,", ",Q239,", ",R239,", ",S239,", ",T239,", ",U239)</f>
        <v xml:space="preserve">0 did well with the skills that made up the area(s) of , , , , , , , </v>
      </c>
      <c r="B66" s="63"/>
      <c r="C66" s="63"/>
      <c r="D66" s="63"/>
      <c r="E66" s="63"/>
      <c r="F66" s="63"/>
      <c r="G66" s="63"/>
      <c r="H66" s="63"/>
      <c r="I66" s="63"/>
      <c r="J66" s="63"/>
      <c r="K66" s="63"/>
      <c r="L66" s="63"/>
      <c r="M66" s="63"/>
      <c r="N66" s="63"/>
      <c r="O66" s="63"/>
      <c r="P66" s="63"/>
      <c r="Q66" s="63"/>
      <c r="R66" s="63"/>
      <c r="S66" s="63"/>
      <c r="T66" s="63"/>
      <c r="U66" s="63"/>
      <c r="V66" s="63"/>
      <c r="W66" s="63"/>
      <c r="X66" s="63"/>
      <c r="Y66" s="63"/>
      <c r="Z66" s="63"/>
      <c r="AA66" s="63"/>
      <c r="AB66" s="63"/>
      <c r="AC66" s="63"/>
      <c r="AD66" s="63"/>
      <c r="AE66" s="63"/>
      <c r="AF66" s="63"/>
    </row>
    <row r="67" spans="1:32" ht="15.75" x14ac:dyDescent="0.25">
      <c r="A67" s="67" t="str">
        <f>CONCATENATE($A1," ",G240," ",N240,", ",O240,", ",P240,", ",Q240,", ",R240,", ",S240,", ",T240,", ",U240)</f>
        <v xml:space="preserve">0 had room for improvement with the skills that made up the area(s) of , , , , , , , </v>
      </c>
      <c r="B67" s="63"/>
      <c r="C67" s="63"/>
      <c r="D67" s="63"/>
      <c r="E67" s="63"/>
      <c r="F67" s="63"/>
      <c r="G67" s="63"/>
      <c r="H67" s="63"/>
      <c r="I67" s="63"/>
      <c r="J67" s="63"/>
      <c r="K67" s="63"/>
      <c r="L67" s="63"/>
      <c r="M67" s="63"/>
      <c r="N67" s="63"/>
      <c r="O67" s="63"/>
      <c r="P67" s="63"/>
      <c r="Q67" s="63"/>
      <c r="R67" s="63"/>
      <c r="S67" s="63"/>
      <c r="T67" s="63"/>
      <c r="U67" s="63"/>
      <c r="V67" s="63"/>
      <c r="W67" s="63"/>
      <c r="X67" s="63"/>
      <c r="Y67" s="63"/>
      <c r="Z67" s="63"/>
      <c r="AA67" s="63"/>
      <c r="AB67" s="63"/>
      <c r="AC67" s="63"/>
      <c r="AD67" s="63"/>
      <c r="AE67" s="63"/>
      <c r="AF67" s="63"/>
    </row>
    <row r="68" spans="1:32" ht="15.75" x14ac:dyDescent="0.25">
      <c r="A68" s="67" t="str">
        <f>CONCATENATE($A1," ",G241," ",N241,", ",O241,", ",P241,", ",Q241,", ",R241,", ",S241,", ",T241,", ",U241)</f>
        <v xml:space="preserve">0 hadn't had the opportunity to work on the skills in the area(s) of , , , , , , , </v>
      </c>
      <c r="B68" s="63"/>
      <c r="C68" s="63"/>
      <c r="D68" s="63"/>
      <c r="E68" s="63"/>
      <c r="F68" s="63"/>
      <c r="G68" s="63"/>
      <c r="H68" s="63"/>
      <c r="I68" s="63"/>
      <c r="J68" s="63"/>
      <c r="K68" s="63"/>
      <c r="L68" s="63"/>
      <c r="M68" s="63"/>
      <c r="N68" s="63"/>
      <c r="O68" s="63"/>
      <c r="P68" s="63"/>
      <c r="Q68" s="63"/>
      <c r="R68" s="63"/>
      <c r="S68" s="63"/>
      <c r="T68" s="63"/>
      <c r="U68" s="63"/>
      <c r="V68" s="63"/>
      <c r="W68" s="63"/>
      <c r="X68" s="63"/>
      <c r="Y68" s="63"/>
      <c r="Z68" s="63"/>
      <c r="AA68" s="63"/>
      <c r="AB68" s="63"/>
      <c r="AC68" s="63"/>
      <c r="AD68" s="63"/>
      <c r="AE68" s="63"/>
      <c r="AF68" s="63"/>
    </row>
    <row r="69" spans="1:32" ht="15.75" x14ac:dyDescent="0.25">
      <c r="A69" s="67" t="str">
        <f>CONCATENATE($A1," ",G242," ",N242,", ",O242,", ",P242,", ",Q242,", ",R242,", ",S242,", ",T242,", ",U242)</f>
        <v>0 didn't need the skills in the area(s) of Identifying Common Public Transportation Options, Lifts (vehicle, stage/porch), Intra-City Bus Travel, Inter-City Bus Travel, Taxi/Ride Service, Para Transit, Air Travel, Subway/Light Rail</v>
      </c>
      <c r="B69" s="63"/>
      <c r="C69" s="63"/>
      <c r="D69" s="63"/>
      <c r="E69" s="63"/>
      <c r="F69" s="63"/>
      <c r="G69" s="63"/>
      <c r="H69" s="63"/>
      <c r="I69" s="63"/>
      <c r="J69" s="63"/>
      <c r="K69" s="63"/>
      <c r="L69" s="63"/>
      <c r="M69" s="63"/>
      <c r="N69" s="63"/>
      <c r="O69" s="63"/>
      <c r="P69" s="63"/>
      <c r="Q69" s="63"/>
      <c r="R69" s="63"/>
      <c r="S69" s="63"/>
      <c r="T69" s="63"/>
      <c r="U69" s="63"/>
      <c r="V69" s="63"/>
      <c r="W69" s="63"/>
      <c r="X69" s="63"/>
      <c r="Y69" s="63"/>
      <c r="Z69" s="63"/>
      <c r="AA69" s="63"/>
      <c r="AB69" s="63"/>
      <c r="AC69" s="63"/>
      <c r="AD69" s="63"/>
      <c r="AE69" s="63"/>
      <c r="AF69" s="63"/>
    </row>
    <row r="70" spans="1:32" ht="15.75" x14ac:dyDescent="0.25">
      <c r="A70" s="67"/>
      <c r="B70" s="63"/>
      <c r="C70" s="63"/>
      <c r="D70" s="63"/>
      <c r="E70" s="63"/>
      <c r="F70" s="63"/>
      <c r="G70" s="63"/>
      <c r="H70" s="63"/>
      <c r="I70" s="63"/>
      <c r="J70" s="63"/>
      <c r="K70" s="63"/>
      <c r="L70" s="63"/>
      <c r="M70" s="63"/>
      <c r="N70" s="63"/>
      <c r="O70" s="63"/>
      <c r="P70" s="63"/>
      <c r="Q70" s="63"/>
      <c r="R70" s="63"/>
      <c r="S70" s="63"/>
      <c r="T70" s="63"/>
      <c r="U70" s="63"/>
      <c r="V70" s="63"/>
      <c r="W70" s="63"/>
      <c r="X70" s="63"/>
      <c r="Y70" s="63"/>
      <c r="Z70" s="63"/>
      <c r="AA70" s="63"/>
      <c r="AB70" s="63"/>
      <c r="AC70" s="63"/>
      <c r="AD70" s="63"/>
      <c r="AE70" s="63"/>
      <c r="AF70" s="63"/>
    </row>
    <row r="71" spans="1:32" ht="15.75" x14ac:dyDescent="0.25">
      <c r="A71" s="65" t="str">
        <f>CONCATENATE(A247," ",H71,"%")</f>
        <v>Atypical O&amp;M Score: 0%</v>
      </c>
      <c r="B71" s="63"/>
      <c r="C71" s="63"/>
      <c r="D71" s="63"/>
      <c r="E71" s="63"/>
      <c r="F71" s="63"/>
      <c r="G71" s="66">
        <f>Front!E14</f>
        <v>0</v>
      </c>
      <c r="H71" s="69">
        <f>ROUND(G71,1)</f>
        <v>0</v>
      </c>
      <c r="I71" s="63"/>
      <c r="J71" s="63"/>
      <c r="K71" s="63"/>
      <c r="L71" s="63"/>
      <c r="M71" s="63"/>
      <c r="N71" s="63"/>
      <c r="O71" s="63"/>
      <c r="P71" s="63"/>
      <c r="Q71" s="63"/>
      <c r="R71" s="63"/>
      <c r="S71" s="63"/>
      <c r="T71" s="63"/>
      <c r="U71" s="63"/>
      <c r="V71" s="63"/>
      <c r="W71" s="63"/>
      <c r="X71" s="63"/>
      <c r="Y71" s="63"/>
      <c r="Z71" s="63"/>
      <c r="AA71" s="63"/>
      <c r="AB71" s="63"/>
      <c r="AC71" s="63"/>
      <c r="AD71" s="63"/>
      <c r="AE71" s="63"/>
      <c r="AF71" s="63"/>
    </row>
    <row r="72" spans="1:32" ht="15.75" x14ac:dyDescent="0.25">
      <c r="A72" s="67" t="str">
        <f>CONCATENATE($A1," ",G248," ",N248,", ",O248,", ",P248,", ",Q248,", ",R248)</f>
        <v xml:space="preserve">0 did well with the skills that made up the area(s) of , , , , </v>
      </c>
      <c r="B72" s="63"/>
      <c r="C72" s="63"/>
      <c r="D72" s="63"/>
      <c r="E72" s="63"/>
      <c r="F72" s="63"/>
      <c r="G72" s="63"/>
      <c r="H72" s="63"/>
      <c r="I72" s="63"/>
      <c r="J72" s="63"/>
      <c r="K72" s="63"/>
      <c r="L72" s="63"/>
      <c r="M72" s="63"/>
      <c r="N72" s="63"/>
      <c r="O72" s="63"/>
      <c r="P72" s="63"/>
      <c r="Q72" s="63"/>
      <c r="R72" s="63"/>
      <c r="S72" s="63"/>
      <c r="T72" s="63"/>
      <c r="U72" s="63"/>
      <c r="V72" s="63"/>
      <c r="W72" s="63"/>
      <c r="X72" s="63"/>
      <c r="Y72" s="63"/>
      <c r="Z72" s="63"/>
      <c r="AA72" s="63"/>
      <c r="AB72" s="63"/>
      <c r="AC72" s="63"/>
      <c r="AD72" s="63"/>
      <c r="AE72" s="63"/>
      <c r="AF72" s="63"/>
    </row>
    <row r="73" spans="1:32" ht="15.75" x14ac:dyDescent="0.25">
      <c r="A73" s="67" t="str">
        <f>CONCATENATE($A1," ",G249," ",N249,", ",O249,", ",P249,", ",Q249,", ",R249)</f>
        <v xml:space="preserve">0 had room for improvement with the skills that made up the area(s) of , , , , </v>
      </c>
      <c r="B73" s="63"/>
      <c r="C73" s="63"/>
      <c r="D73" s="63"/>
      <c r="E73" s="63"/>
      <c r="F73" s="63"/>
      <c r="G73" s="63"/>
      <c r="H73" s="63"/>
      <c r="I73" s="63"/>
      <c r="J73" s="63"/>
      <c r="K73" s="63"/>
      <c r="L73" s="63"/>
      <c r="M73" s="63"/>
      <c r="N73" s="63"/>
      <c r="O73" s="63"/>
      <c r="P73" s="63"/>
      <c r="Q73" s="63"/>
      <c r="R73" s="63"/>
      <c r="S73" s="63"/>
      <c r="T73" s="63"/>
      <c r="U73" s="63"/>
      <c r="V73" s="63"/>
      <c r="W73" s="63"/>
      <c r="X73" s="63"/>
      <c r="Y73" s="63"/>
      <c r="Z73" s="63"/>
      <c r="AA73" s="63"/>
      <c r="AB73" s="63"/>
      <c r="AC73" s="63"/>
      <c r="AD73" s="63"/>
      <c r="AE73" s="63"/>
      <c r="AF73" s="63"/>
    </row>
    <row r="74" spans="1:32" ht="15.75" x14ac:dyDescent="0.25">
      <c r="A74" s="67" t="str">
        <f>CONCATENATE($A1," ",G250," ",N250,", ",O250,", ",P250,", ",Q250,", ",R250)</f>
        <v xml:space="preserve">0 hadn't had the opportunity to work on the skills in the area(s) of , , , , </v>
      </c>
      <c r="B74" s="63"/>
      <c r="C74" s="63"/>
      <c r="D74" s="63"/>
      <c r="E74" s="63"/>
      <c r="F74" s="63"/>
      <c r="G74" s="63"/>
      <c r="H74" s="63"/>
      <c r="I74" s="63"/>
      <c r="J74" s="63"/>
      <c r="K74" s="63"/>
      <c r="L74" s="63"/>
      <c r="M74" s="63"/>
      <c r="N74" s="63"/>
      <c r="O74" s="63"/>
      <c r="P74" s="63"/>
      <c r="Q74" s="63"/>
      <c r="R74" s="63"/>
      <c r="S74" s="63"/>
      <c r="T74" s="63"/>
      <c r="U74" s="63"/>
      <c r="V74" s="63"/>
      <c r="W74" s="63"/>
      <c r="X74" s="63"/>
      <c r="Y74" s="63"/>
      <c r="Z74" s="63"/>
      <c r="AA74" s="63"/>
      <c r="AB74" s="63"/>
      <c r="AC74" s="63"/>
      <c r="AD74" s="63"/>
      <c r="AE74" s="63"/>
      <c r="AF74" s="63"/>
    </row>
    <row r="75" spans="1:32" ht="15.75" x14ac:dyDescent="0.25">
      <c r="A75" s="67" t="str">
        <f>CONCATENATE($A1," ",G251," ",N251,", ",O251,", ",P251,", ",Q251,", ",R251)</f>
        <v>0 didn't need the skills in the area(s) of Fences, Fields (Urban), Parks/Playgrounds, Outdoor Recreation, Inclement Weather</v>
      </c>
      <c r="B75" s="63"/>
      <c r="C75" s="63"/>
      <c r="D75" s="63"/>
      <c r="E75" s="63"/>
      <c r="F75" s="63"/>
      <c r="G75" s="63"/>
      <c r="H75" s="63"/>
      <c r="I75" s="63"/>
      <c r="J75" s="63"/>
      <c r="K75" s="63"/>
      <c r="L75" s="63"/>
      <c r="M75" s="63"/>
      <c r="N75" s="63"/>
      <c r="O75" s="63"/>
      <c r="P75" s="63"/>
      <c r="Q75" s="63"/>
      <c r="R75" s="63"/>
      <c r="S75" s="63"/>
      <c r="T75" s="63"/>
      <c r="U75" s="63"/>
      <c r="V75" s="63"/>
      <c r="W75" s="63"/>
      <c r="X75" s="63"/>
      <c r="Y75" s="63"/>
      <c r="Z75" s="63"/>
      <c r="AA75" s="63"/>
      <c r="AB75" s="63"/>
      <c r="AC75" s="63"/>
      <c r="AD75" s="63"/>
      <c r="AE75" s="63"/>
      <c r="AF75" s="63"/>
    </row>
    <row r="76" spans="1:32" ht="15.75" x14ac:dyDescent="0.25">
      <c r="A76" s="67"/>
      <c r="B76" s="63"/>
      <c r="C76" s="63"/>
      <c r="D76" s="63"/>
      <c r="E76" s="63"/>
      <c r="F76" s="63"/>
      <c r="G76" s="63"/>
      <c r="H76" s="63"/>
      <c r="I76" s="63"/>
      <c r="J76" s="63"/>
      <c r="K76" s="63"/>
      <c r="L76" s="63"/>
      <c r="M76" s="63"/>
      <c r="N76" s="63"/>
      <c r="O76" s="63"/>
      <c r="P76" s="63"/>
      <c r="Q76" s="63"/>
      <c r="R76" s="63"/>
      <c r="S76" s="63"/>
      <c r="T76" s="63"/>
      <c r="U76" s="63"/>
      <c r="V76" s="63"/>
      <c r="W76" s="63"/>
      <c r="X76" s="63"/>
      <c r="Y76" s="63"/>
      <c r="Z76" s="63"/>
      <c r="AA76" s="63"/>
      <c r="AB76" s="63"/>
      <c r="AC76" s="63"/>
      <c r="AD76" s="63"/>
      <c r="AE76" s="63"/>
      <c r="AF76" s="63"/>
    </row>
    <row r="77" spans="1:32" ht="15.75" x14ac:dyDescent="0.25">
      <c r="A77" s="65" t="str">
        <f>CONCATENATE(A253," ",H77,"%")</f>
        <v>Rural Travel Score: 0%</v>
      </c>
      <c r="B77" s="63"/>
      <c r="C77" s="63"/>
      <c r="D77" s="63"/>
      <c r="E77" s="63"/>
      <c r="F77" s="63"/>
      <c r="G77" s="66">
        <f>Front!E15</f>
        <v>0</v>
      </c>
      <c r="H77" s="69">
        <f>ROUND(G77,1)</f>
        <v>0</v>
      </c>
      <c r="I77" s="63"/>
      <c r="J77" s="63"/>
      <c r="K77" s="63"/>
      <c r="L77" s="63"/>
      <c r="M77" s="63"/>
      <c r="N77" s="63"/>
      <c r="O77" s="63"/>
      <c r="P77" s="63"/>
      <c r="Q77" s="63"/>
      <c r="R77" s="63"/>
      <c r="S77" s="63"/>
      <c r="T77" s="63"/>
      <c r="U77" s="63"/>
      <c r="V77" s="63"/>
      <c r="W77" s="63"/>
      <c r="X77" s="63"/>
      <c r="Y77" s="63"/>
      <c r="Z77" s="63"/>
      <c r="AA77" s="63"/>
      <c r="AB77" s="63"/>
      <c r="AC77" s="63"/>
      <c r="AD77" s="63"/>
      <c r="AE77" s="63"/>
      <c r="AF77" s="63"/>
    </row>
    <row r="78" spans="1:32" ht="15.75" x14ac:dyDescent="0.25">
      <c r="A78" s="67" t="str">
        <f>CONCATENATE($A1," ",G254," ",N254,", ",O254,", ",P254,", ",Q254,", ",R254)</f>
        <v xml:space="preserve">0 did well with the skills that made up the area(s) of , , , , </v>
      </c>
      <c r="B78" s="63"/>
      <c r="C78" s="63"/>
      <c r="D78" s="63"/>
      <c r="E78" s="63"/>
      <c r="F78" s="63"/>
      <c r="G78" s="63"/>
      <c r="H78" s="63"/>
      <c r="I78" s="63"/>
      <c r="J78" s="63"/>
      <c r="K78" s="63"/>
      <c r="L78" s="63"/>
      <c r="M78" s="63"/>
      <c r="N78" s="63"/>
      <c r="O78" s="63"/>
      <c r="P78" s="63"/>
      <c r="Q78" s="63"/>
      <c r="R78" s="63"/>
      <c r="S78" s="63"/>
      <c r="T78" s="63"/>
      <c r="U78" s="63"/>
      <c r="V78" s="63"/>
      <c r="W78" s="63"/>
      <c r="X78" s="63"/>
      <c r="Y78" s="63"/>
      <c r="Z78" s="63"/>
      <c r="AA78" s="63"/>
      <c r="AB78" s="63"/>
      <c r="AC78" s="63"/>
      <c r="AD78" s="63"/>
      <c r="AE78" s="63"/>
      <c r="AF78" s="63"/>
    </row>
    <row r="79" spans="1:32" ht="15.75" x14ac:dyDescent="0.25">
      <c r="A79" s="67" t="str">
        <f>CONCATENATE($A1," ",G255," ",N255,", ",O255,", ",P255,", ",Q255,", ",R255)</f>
        <v xml:space="preserve">0 had room for improvement with the skills that made up the area(s) of , , , , </v>
      </c>
      <c r="B79" s="63"/>
      <c r="C79" s="63"/>
      <c r="D79" s="63"/>
      <c r="E79" s="63"/>
      <c r="F79" s="63"/>
      <c r="G79" s="63"/>
      <c r="H79" s="63"/>
      <c r="I79" s="63"/>
      <c r="J79" s="63"/>
      <c r="K79" s="63"/>
      <c r="L79" s="63"/>
      <c r="M79" s="63"/>
      <c r="N79" s="63"/>
      <c r="O79" s="63"/>
      <c r="P79" s="63"/>
      <c r="Q79" s="63"/>
      <c r="R79" s="63"/>
      <c r="S79" s="63"/>
      <c r="T79" s="63"/>
      <c r="U79" s="63"/>
      <c r="V79" s="63"/>
      <c r="W79" s="63"/>
      <c r="X79" s="63"/>
      <c r="Y79" s="63"/>
      <c r="Z79" s="63"/>
      <c r="AA79" s="63"/>
      <c r="AB79" s="63"/>
      <c r="AC79" s="63"/>
      <c r="AD79" s="63"/>
      <c r="AE79" s="63"/>
      <c r="AF79" s="63"/>
    </row>
    <row r="80" spans="1:32" ht="15.75" x14ac:dyDescent="0.25">
      <c r="A80" s="67" t="str">
        <f>CONCATENATE($A1," ",G256," ",N256,", ",O256,", ",P256,", ",Q256,", ",R256)</f>
        <v xml:space="preserve">0 hadn't had the opportunity to work on the skills in the area(s) of , , , , </v>
      </c>
      <c r="B80" s="63"/>
      <c r="C80" s="63"/>
      <c r="D80" s="63"/>
      <c r="E80" s="63"/>
      <c r="F80" s="63"/>
      <c r="G80" s="63"/>
      <c r="H80" s="63"/>
      <c r="I80" s="63"/>
      <c r="J80" s="63"/>
      <c r="K80" s="63"/>
      <c r="L80" s="63"/>
      <c r="M80" s="63"/>
      <c r="N80" s="63"/>
      <c r="O80" s="63"/>
      <c r="P80" s="63"/>
      <c r="Q80" s="63"/>
      <c r="R80" s="63"/>
      <c r="S80" s="63"/>
      <c r="T80" s="63"/>
      <c r="U80" s="63"/>
      <c r="V80" s="63"/>
      <c r="W80" s="63"/>
      <c r="X80" s="63"/>
      <c r="Y80" s="63"/>
      <c r="Z80" s="63"/>
      <c r="AA80" s="63"/>
      <c r="AB80" s="63"/>
      <c r="AC80" s="63"/>
      <c r="AD80" s="63"/>
      <c r="AE80" s="63"/>
      <c r="AF80" s="63"/>
    </row>
    <row r="81" spans="1:32" ht="15.75" x14ac:dyDescent="0.25">
      <c r="A81" s="67" t="str">
        <f>CONCATENATE($A1," ",G257," ",N257,", ",O257,", ",P257,", ",Q257,", ",R257)</f>
        <v>0 didn't need the skills in the area(s) of Understanding Unique Dangers Related To Rural Travel, Travel Along Rural Roads, Environmental Factors, Identifying And Going Around Items In Rural Areas, Rural Street Crossings</v>
      </c>
      <c r="B81" s="63"/>
      <c r="C81" s="63"/>
      <c r="D81" s="63"/>
      <c r="E81" s="63"/>
      <c r="F81" s="63"/>
      <c r="G81" s="63"/>
      <c r="H81" s="63"/>
      <c r="I81" s="63"/>
      <c r="J81" s="63"/>
      <c r="K81" s="63"/>
      <c r="L81" s="63"/>
      <c r="M81" s="63"/>
      <c r="N81" s="63"/>
      <c r="O81" s="63"/>
      <c r="P81" s="63"/>
      <c r="Q81" s="63"/>
      <c r="R81" s="63"/>
      <c r="S81" s="63"/>
      <c r="T81" s="63"/>
      <c r="U81" s="63"/>
      <c r="V81" s="63"/>
      <c r="W81" s="63"/>
      <c r="X81" s="63"/>
      <c r="Y81" s="63"/>
      <c r="Z81" s="63"/>
      <c r="AA81" s="63"/>
      <c r="AB81" s="63"/>
      <c r="AC81" s="63"/>
      <c r="AD81" s="63"/>
      <c r="AE81" s="63"/>
      <c r="AF81" s="63"/>
    </row>
    <row r="82" spans="1:32" ht="15.75" x14ac:dyDescent="0.25">
      <c r="A82" s="67"/>
      <c r="B82" s="63"/>
      <c r="C82" s="63"/>
      <c r="D82" s="63"/>
      <c r="E82" s="63"/>
      <c r="F82" s="63"/>
      <c r="G82" s="63"/>
      <c r="H82" s="63"/>
      <c r="I82" s="63"/>
      <c r="J82" s="63"/>
      <c r="K82" s="63"/>
      <c r="L82" s="63"/>
      <c r="M82" s="63"/>
      <c r="N82" s="63"/>
      <c r="O82" s="63"/>
      <c r="P82" s="63"/>
      <c r="Q82" s="63"/>
      <c r="R82" s="63"/>
      <c r="S82" s="63"/>
      <c r="T82" s="63"/>
      <c r="U82" s="63"/>
      <c r="V82" s="63"/>
      <c r="W82" s="63"/>
      <c r="X82" s="63"/>
      <c r="Y82" s="63"/>
      <c r="Z82" s="63"/>
      <c r="AA82" s="63"/>
      <c r="AB82" s="63"/>
      <c r="AC82" s="63"/>
      <c r="AD82" s="63"/>
      <c r="AE82" s="63"/>
      <c r="AF82" s="63"/>
    </row>
    <row r="83" spans="1:32" ht="15.75" x14ac:dyDescent="0.25">
      <c r="A83" s="65" t="str">
        <f>CONCATENATE(A259," ",H83,"%")</f>
        <v>Vision Specific O&amp;M Skills Score: 0%</v>
      </c>
      <c r="B83" s="63"/>
      <c r="C83" s="63"/>
      <c r="D83" s="63"/>
      <c r="E83" s="63"/>
      <c r="F83" s="63"/>
      <c r="G83" s="66">
        <f>Front!E16</f>
        <v>0</v>
      </c>
      <c r="H83" s="69">
        <f>ROUND(G83,1)</f>
        <v>0</v>
      </c>
      <c r="I83" s="63"/>
      <c r="J83" s="63"/>
      <c r="K83" s="63"/>
      <c r="L83" s="63"/>
      <c r="M83" s="63"/>
      <c r="N83" s="63"/>
      <c r="O83" s="63"/>
      <c r="P83" s="63"/>
      <c r="Q83" s="63"/>
      <c r="R83" s="63"/>
      <c r="S83" s="63"/>
      <c r="T83" s="63"/>
      <c r="U83" s="63"/>
      <c r="V83" s="63"/>
      <c r="W83" s="63"/>
      <c r="X83" s="63"/>
      <c r="Y83" s="63"/>
      <c r="Z83" s="63"/>
      <c r="AA83" s="63"/>
      <c r="AB83" s="63"/>
      <c r="AC83" s="63"/>
      <c r="AD83" s="63"/>
      <c r="AE83" s="63"/>
      <c r="AF83" s="63"/>
    </row>
    <row r="84" spans="1:32" ht="15.75" x14ac:dyDescent="0.25">
      <c r="A84" s="67" t="str">
        <f>CONCATENATE($A1," ",G260," ",N260,", ",O260,", ",P260,", ",Q260,", ",R260)</f>
        <v xml:space="preserve">0 did well with the skills that made up the area(s) of , , , , </v>
      </c>
      <c r="B84" s="63"/>
      <c r="C84" s="63"/>
      <c r="D84" s="63"/>
      <c r="E84" s="63"/>
      <c r="F84" s="63"/>
      <c r="G84" s="63"/>
      <c r="H84" s="63"/>
      <c r="I84" s="63"/>
      <c r="J84" s="63"/>
      <c r="K84" s="63"/>
      <c r="L84" s="63"/>
      <c r="M84" s="63"/>
      <c r="N84" s="63"/>
      <c r="O84" s="63"/>
      <c r="P84" s="63"/>
      <c r="Q84" s="63"/>
      <c r="R84" s="63"/>
      <c r="S84" s="63"/>
      <c r="T84" s="63"/>
      <c r="U84" s="63"/>
      <c r="V84" s="63"/>
      <c r="W84" s="63"/>
      <c r="X84" s="63"/>
      <c r="Y84" s="63"/>
      <c r="Z84" s="63"/>
      <c r="AA84" s="63"/>
      <c r="AB84" s="63"/>
      <c r="AC84" s="63"/>
      <c r="AD84" s="63"/>
      <c r="AE84" s="63"/>
      <c r="AF84" s="63"/>
    </row>
    <row r="85" spans="1:32" ht="15.75" x14ac:dyDescent="0.25">
      <c r="A85" s="67" t="str">
        <f>CONCATENATE($A1," ",G261," ",N261,", ",O261,", ",P261,", ",Q261,", ",R261)</f>
        <v xml:space="preserve">0 had room for improvement with the skills that made up the area(s) of , , , , </v>
      </c>
      <c r="B85" s="63"/>
      <c r="C85" s="63"/>
      <c r="D85" s="63"/>
      <c r="E85" s="63"/>
      <c r="F85" s="63"/>
      <c r="G85" s="63"/>
      <c r="H85" s="63"/>
      <c r="I85" s="63"/>
      <c r="J85" s="63"/>
      <c r="K85" s="63"/>
      <c r="L85" s="63"/>
      <c r="M85" s="63"/>
      <c r="N85" s="63"/>
      <c r="O85" s="63"/>
      <c r="P85" s="63"/>
      <c r="Q85" s="63"/>
      <c r="R85" s="63"/>
      <c r="S85" s="63"/>
      <c r="T85" s="63"/>
      <c r="U85" s="63"/>
      <c r="V85" s="63"/>
      <c r="W85" s="63"/>
      <c r="X85" s="63"/>
      <c r="Y85" s="63"/>
      <c r="Z85" s="63"/>
      <c r="AA85" s="63"/>
      <c r="AB85" s="63"/>
      <c r="AC85" s="63"/>
      <c r="AD85" s="63"/>
      <c r="AE85" s="63"/>
      <c r="AF85" s="63"/>
    </row>
    <row r="86" spans="1:32" ht="15.75" x14ac:dyDescent="0.25">
      <c r="A86" s="67" t="str">
        <f>CONCATENATE($A1," ",G262," ",N262,", ",O262,", ",P262,", ",Q262,", ",R262)</f>
        <v xml:space="preserve">0 hadn't had the opportunity to work on the skills in the area(s) of , , , , </v>
      </c>
      <c r="B86" s="63"/>
      <c r="C86" s="63"/>
      <c r="D86" s="63"/>
      <c r="E86" s="63"/>
      <c r="F86" s="63"/>
      <c r="G86" s="63"/>
      <c r="H86" s="63"/>
      <c r="I86" s="63"/>
      <c r="J86" s="63"/>
      <c r="K86" s="63"/>
      <c r="L86" s="63"/>
      <c r="M86" s="63"/>
      <c r="N86" s="63"/>
      <c r="O86" s="63"/>
      <c r="P86" s="63"/>
      <c r="Q86" s="63"/>
      <c r="R86" s="63"/>
      <c r="S86" s="63"/>
      <c r="T86" s="63"/>
      <c r="U86" s="63"/>
      <c r="V86" s="63"/>
      <c r="W86" s="63"/>
      <c r="X86" s="63"/>
      <c r="Y86" s="63"/>
      <c r="Z86" s="63"/>
      <c r="AA86" s="63"/>
      <c r="AB86" s="63"/>
      <c r="AC86" s="63"/>
      <c r="AD86" s="63"/>
      <c r="AE86" s="63"/>
      <c r="AF86" s="63"/>
    </row>
    <row r="87" spans="1:32" ht="15.75" x14ac:dyDescent="0.25">
      <c r="A87" s="67" t="str">
        <f>CONCATENATE($A1," ",G263," ",N263,", ",O263,", ",P263,", ",Q263,", ",R263)</f>
        <v>0 didn't need the skills in the area(s) of Scanning Materials, Scanning Environments, Near Point Magnification, Distance Magnification, Visual Traveling</v>
      </c>
      <c r="B87" s="63"/>
      <c r="C87" s="63"/>
      <c r="D87" s="63"/>
      <c r="E87" s="63"/>
      <c r="F87" s="63"/>
      <c r="G87" s="63"/>
      <c r="H87" s="63"/>
      <c r="I87" s="63"/>
      <c r="J87" s="63"/>
      <c r="K87" s="63"/>
      <c r="L87" s="63"/>
      <c r="M87" s="63"/>
      <c r="N87" s="63"/>
      <c r="O87" s="63"/>
      <c r="P87" s="63"/>
      <c r="Q87" s="63"/>
      <c r="R87" s="63"/>
      <c r="S87" s="63"/>
      <c r="T87" s="63"/>
      <c r="U87" s="63"/>
      <c r="V87" s="63"/>
      <c r="W87" s="63"/>
      <c r="X87" s="63"/>
      <c r="Y87" s="63"/>
      <c r="Z87" s="63"/>
      <c r="AA87" s="63"/>
      <c r="AB87" s="63"/>
      <c r="AC87" s="63"/>
      <c r="AD87" s="63"/>
      <c r="AE87" s="63"/>
      <c r="AF87" s="63"/>
    </row>
    <row r="88" spans="1:32" ht="15.75" x14ac:dyDescent="0.25">
      <c r="A88" s="67"/>
      <c r="B88" s="63"/>
      <c r="C88" s="63"/>
      <c r="D88" s="63"/>
      <c r="E88" s="63"/>
      <c r="F88" s="63"/>
      <c r="G88" s="63"/>
      <c r="H88" s="63"/>
      <c r="I88" s="63"/>
      <c r="J88" s="63"/>
      <c r="K88" s="63"/>
      <c r="L88" s="63"/>
      <c r="M88" s="63"/>
      <c r="N88" s="63"/>
      <c r="O88" s="63"/>
      <c r="P88" s="63"/>
      <c r="Q88" s="63"/>
      <c r="R88" s="63"/>
      <c r="S88" s="63"/>
      <c r="T88" s="63"/>
      <c r="U88" s="63"/>
      <c r="V88" s="63"/>
      <c r="W88" s="63"/>
      <c r="X88" s="63"/>
      <c r="Y88" s="63"/>
      <c r="Z88" s="63"/>
      <c r="AA88" s="63"/>
      <c r="AB88" s="63"/>
      <c r="AC88" s="63"/>
      <c r="AD88" s="63"/>
      <c r="AE88" s="63"/>
      <c r="AF88" s="63"/>
    </row>
    <row r="89" spans="1:32" ht="15.75" x14ac:dyDescent="0.25">
      <c r="A89" s="65" t="str">
        <f>CONCATENATE(A265," ",H89,"%")</f>
        <v>Community Score: 0%</v>
      </c>
      <c r="B89" s="63"/>
      <c r="C89" s="63"/>
      <c r="D89" s="63"/>
      <c r="E89" s="63"/>
      <c r="F89" s="63"/>
      <c r="G89" s="66">
        <f>Front!E17</f>
        <v>0</v>
      </c>
      <c r="H89" s="69">
        <f>ROUND(G89,1)</f>
        <v>0</v>
      </c>
      <c r="I89" s="63"/>
      <c r="J89" s="63"/>
      <c r="K89" s="63"/>
      <c r="L89" s="63"/>
      <c r="M89" s="63"/>
      <c r="N89" s="63"/>
      <c r="O89" s="63"/>
      <c r="P89" s="63"/>
      <c r="Q89" s="63"/>
      <c r="R89" s="63"/>
      <c r="S89" s="63"/>
      <c r="T89" s="63"/>
      <c r="U89" s="63"/>
      <c r="V89" s="63"/>
      <c r="W89" s="63"/>
      <c r="X89" s="63"/>
      <c r="Y89" s="63"/>
      <c r="Z89" s="63"/>
      <c r="AA89" s="63"/>
      <c r="AB89" s="63"/>
      <c r="AC89" s="63"/>
      <c r="AD89" s="63"/>
      <c r="AE89" s="63"/>
      <c r="AF89" s="63"/>
    </row>
    <row r="90" spans="1:32" ht="15.75" x14ac:dyDescent="0.25">
      <c r="A90" s="67" t="str">
        <f>CONCATENATE($A1," ",G266," ",N266,", ",O266,", ",P266,", ",Q266,", ",R266,", ",S266)</f>
        <v xml:space="preserve">0 did well with the skills that made up the area(s) of , , , , , </v>
      </c>
      <c r="B90" s="63"/>
      <c r="C90" s="63"/>
      <c r="D90" s="63"/>
      <c r="E90" s="63"/>
      <c r="F90" s="63"/>
      <c r="G90" s="63"/>
      <c r="H90" s="63"/>
      <c r="I90" s="63"/>
      <c r="J90" s="63"/>
      <c r="K90" s="63"/>
      <c r="L90" s="63"/>
      <c r="M90" s="63"/>
      <c r="N90" s="63"/>
      <c r="O90" s="63"/>
      <c r="P90" s="63"/>
      <c r="Q90" s="63"/>
      <c r="R90" s="63"/>
      <c r="S90" s="63"/>
      <c r="T90" s="63"/>
      <c r="U90" s="63"/>
      <c r="V90" s="63"/>
      <c r="W90" s="63"/>
      <c r="X90" s="63"/>
      <c r="Y90" s="63"/>
      <c r="Z90" s="63"/>
      <c r="AA90" s="63"/>
      <c r="AB90" s="63"/>
      <c r="AC90" s="63"/>
      <c r="AD90" s="63"/>
      <c r="AE90" s="63"/>
      <c r="AF90" s="63"/>
    </row>
    <row r="91" spans="1:32" ht="15.75" x14ac:dyDescent="0.25">
      <c r="A91" s="67" t="str">
        <f>CONCATENATE($A1," ",G267," ",N267,", ",O267,", ",P267,", ",Q267,", ",R267,", ",S267)</f>
        <v xml:space="preserve">0 had room for improvement with the skills that made up the area(s) of , , , , , </v>
      </c>
      <c r="B91" s="63"/>
      <c r="C91" s="63"/>
      <c r="D91" s="63"/>
      <c r="E91" s="63"/>
      <c r="F91" s="63"/>
      <c r="G91" s="63"/>
      <c r="H91" s="63"/>
      <c r="I91" s="63"/>
      <c r="J91" s="63"/>
      <c r="K91" s="63"/>
      <c r="L91" s="63"/>
      <c r="M91" s="63"/>
      <c r="N91" s="63"/>
      <c r="O91" s="63"/>
      <c r="P91" s="63"/>
      <c r="Q91" s="63"/>
      <c r="R91" s="63"/>
      <c r="S91" s="63"/>
      <c r="T91" s="63"/>
      <c r="U91" s="63"/>
      <c r="V91" s="63"/>
      <c r="W91" s="63"/>
      <c r="X91" s="63"/>
      <c r="Y91" s="63"/>
      <c r="Z91" s="63"/>
      <c r="AA91" s="63"/>
      <c r="AB91" s="63"/>
      <c r="AC91" s="63"/>
      <c r="AD91" s="63"/>
      <c r="AE91" s="63"/>
      <c r="AF91" s="63"/>
    </row>
    <row r="92" spans="1:32" ht="15.75" x14ac:dyDescent="0.25">
      <c r="A92" s="67" t="str">
        <f>CONCATENATE($A1," ",G268," ",N268,", ",O268,", ",P268,", ",Q268,", ",R268,", ",S268)</f>
        <v xml:space="preserve">0 hadn't had the opportunity to work on the skills in the area(s) of , , , , , </v>
      </c>
      <c r="B92" s="63"/>
      <c r="C92" s="63"/>
      <c r="D92" s="63"/>
      <c r="E92" s="63"/>
      <c r="F92" s="63"/>
      <c r="G92" s="63"/>
      <c r="H92" s="63"/>
      <c r="I92" s="63"/>
      <c r="J92" s="63"/>
      <c r="K92" s="63"/>
      <c r="L92" s="63"/>
      <c r="M92" s="63"/>
      <c r="N92" s="63"/>
      <c r="O92" s="63"/>
      <c r="P92" s="63"/>
      <c r="Q92" s="63"/>
      <c r="R92" s="63"/>
      <c r="S92" s="63"/>
      <c r="T92" s="63"/>
      <c r="U92" s="63"/>
      <c r="V92" s="63"/>
      <c r="W92" s="63"/>
      <c r="X92" s="63"/>
      <c r="Y92" s="63"/>
      <c r="Z92" s="63"/>
      <c r="AA92" s="63"/>
      <c r="AB92" s="63"/>
      <c r="AC92" s="63"/>
      <c r="AD92" s="63"/>
      <c r="AE92" s="63"/>
      <c r="AF92" s="63"/>
    </row>
    <row r="93" spans="1:32" ht="15.75" x14ac:dyDescent="0.25">
      <c r="A93" s="67" t="str">
        <f>CONCATENATE($A1," ",G269," ",N269,", ",O269,", ",P269,", ",Q269,", ",R269,", ",S269)</f>
        <v>0 didn't need the skills in the area(s) of Comparison Shopping From Home, Stores, Fast Food Restaurants, Cafeteria Restaurants, Sit Down Restaurants, Public Toilets</v>
      </c>
      <c r="B93" s="63"/>
      <c r="C93" s="63"/>
      <c r="D93" s="63"/>
      <c r="E93" s="63"/>
      <c r="F93" s="63"/>
      <c r="G93" s="63"/>
      <c r="H93" s="63"/>
      <c r="I93" s="63"/>
      <c r="J93" s="63"/>
      <c r="K93" s="63"/>
      <c r="L93" s="63"/>
      <c r="M93" s="63"/>
      <c r="N93" s="63"/>
      <c r="O93" s="63"/>
      <c r="P93" s="63"/>
      <c r="Q93" s="63"/>
      <c r="R93" s="63"/>
      <c r="S93" s="63"/>
      <c r="T93" s="63"/>
      <c r="U93" s="63"/>
      <c r="V93" s="63"/>
      <c r="W93" s="63"/>
      <c r="X93" s="63"/>
      <c r="Y93" s="63"/>
      <c r="Z93" s="63"/>
      <c r="AA93" s="63"/>
      <c r="AB93" s="63"/>
      <c r="AC93" s="63"/>
      <c r="AD93" s="63"/>
      <c r="AE93" s="63"/>
      <c r="AF93" s="63"/>
    </row>
    <row r="94" spans="1:32" ht="15.75" x14ac:dyDescent="0.25">
      <c r="A94" s="67"/>
      <c r="B94" s="63"/>
      <c r="C94" s="63"/>
      <c r="D94" s="63"/>
      <c r="E94" s="63"/>
      <c r="F94" s="63"/>
      <c r="G94" s="63"/>
      <c r="H94" s="63"/>
      <c r="I94" s="63"/>
      <c r="J94" s="63"/>
      <c r="K94" s="63"/>
      <c r="L94" s="63"/>
      <c r="M94" s="63"/>
      <c r="N94" s="63"/>
      <c r="O94" s="63"/>
      <c r="P94" s="63"/>
      <c r="Q94" s="63"/>
      <c r="R94" s="63"/>
      <c r="S94" s="63"/>
      <c r="T94" s="63"/>
      <c r="U94" s="63"/>
      <c r="V94" s="63"/>
      <c r="W94" s="63"/>
      <c r="X94" s="63"/>
      <c r="Y94" s="63"/>
      <c r="Z94" s="63"/>
      <c r="AA94" s="63"/>
      <c r="AB94" s="63"/>
      <c r="AC94" s="63"/>
      <c r="AD94" s="63"/>
      <c r="AE94" s="63"/>
      <c r="AF94" s="63"/>
    </row>
    <row r="95" spans="1:32" ht="15.75" x14ac:dyDescent="0.25">
      <c r="A95" s="65" t="s">
        <v>493</v>
      </c>
      <c r="B95" s="63"/>
      <c r="C95" s="63"/>
      <c r="D95" s="63"/>
      <c r="E95" s="63"/>
      <c r="F95" s="63"/>
      <c r="G95" s="63"/>
      <c r="H95" s="63"/>
      <c r="I95" s="63"/>
      <c r="J95" s="63"/>
      <c r="K95" s="63"/>
      <c r="L95" s="63"/>
      <c r="M95" s="63"/>
      <c r="N95" s="63"/>
      <c r="O95" s="63"/>
      <c r="P95" s="63"/>
      <c r="Q95" s="63"/>
      <c r="R95" s="63"/>
      <c r="S95" s="63"/>
      <c r="T95" s="63"/>
      <c r="U95" s="63"/>
      <c r="V95" s="63"/>
      <c r="W95" s="63"/>
      <c r="X95" s="63"/>
      <c r="Y95" s="63"/>
      <c r="Z95" s="63"/>
      <c r="AA95" s="63"/>
      <c r="AB95" s="63"/>
      <c r="AC95" s="63"/>
      <c r="AD95" s="63"/>
      <c r="AE95" s="63"/>
      <c r="AF95" s="63"/>
    </row>
    <row r="96" spans="1:32" ht="15.75" x14ac:dyDescent="0.25">
      <c r="A96" s="67" t="str">
        <f>CONCATENATE(A1," ",G276," ",K3,"% ",H276)</f>
        <v>0 demonstrated 0% of the skills needed to travel independently as an adult.</v>
      </c>
      <c r="B96" s="63"/>
      <c r="C96" s="63"/>
      <c r="D96" s="63"/>
      <c r="E96" s="63"/>
      <c r="F96" s="63"/>
      <c r="G96" s="63"/>
      <c r="H96" s="63"/>
      <c r="I96" s="63"/>
      <c r="J96" s="63"/>
      <c r="K96" s="63"/>
      <c r="L96" s="63"/>
      <c r="M96" s="63"/>
      <c r="N96" s="63"/>
      <c r="O96" s="63"/>
      <c r="P96" s="63"/>
      <c r="Q96" s="63"/>
      <c r="R96" s="63"/>
      <c r="S96" s="63"/>
      <c r="T96" s="63"/>
      <c r="U96" s="63"/>
      <c r="V96" s="63"/>
      <c r="W96" s="63"/>
      <c r="X96" s="63"/>
      <c r="Y96" s="63"/>
      <c r="Z96" s="63"/>
      <c r="AA96" s="63"/>
      <c r="AB96" s="63"/>
      <c r="AC96" s="63"/>
      <c r="AD96" s="63"/>
      <c r="AE96" s="63"/>
      <c r="AF96" s="63"/>
    </row>
    <row r="97" spans="1:32" ht="15.75" x14ac:dyDescent="0.25">
      <c r="A97" s="67" t="str">
        <f>CONCATENATE($A1," ",G277," ",N277,", ",O277,", ",P277,", ",Q277,", ",R277,", ",S277,", ",T277,", ",U277,", ",V277,", ",W277,", ",X277,", ",Y277,", ",Z277,", ",AA277,", ",AB277)</f>
        <v xml:space="preserve">0 did well with the skills that made up the domain(s) of , , , , , , , , , , , , , , </v>
      </c>
      <c r="B97" s="63"/>
      <c r="C97" s="63"/>
      <c r="D97" s="63"/>
      <c r="E97" s="63"/>
      <c r="F97" s="63"/>
      <c r="G97" s="63"/>
      <c r="H97" s="63"/>
      <c r="I97" s="63"/>
      <c r="J97" s="63"/>
      <c r="K97" s="63"/>
      <c r="L97" s="63"/>
      <c r="M97" s="63"/>
      <c r="N97" s="63"/>
      <c r="O97" s="63"/>
      <c r="P97" s="63"/>
      <c r="Q97" s="63"/>
      <c r="R97" s="63"/>
      <c r="S97" s="63"/>
      <c r="T97" s="63"/>
      <c r="U97" s="63"/>
      <c r="V97" s="63"/>
      <c r="W97" s="63"/>
      <c r="X97" s="63"/>
      <c r="Y97" s="63"/>
      <c r="Z97" s="63"/>
      <c r="AA97" s="63"/>
      <c r="AB97" s="63"/>
      <c r="AC97" s="63"/>
      <c r="AD97" s="63"/>
      <c r="AE97" s="63"/>
      <c r="AF97" s="63"/>
    </row>
    <row r="98" spans="1:32" ht="15.75" x14ac:dyDescent="0.25">
      <c r="A98" s="67" t="str">
        <f>CONCATENATE($A1," ",G278," ",N278,", ",O278,", ",P278,", ",Q278,", ",R278,", ",S278,", ",T278,", ",U278,", ",V278,", ",W278,", ",X278,", ",Y278,", ",Z278,", ",AA278,", ",AB278)</f>
        <v xml:space="preserve">0 had room for improvement with the skills that made up the domain(s) of , , , , , , , , , , , , , , </v>
      </c>
      <c r="B98" s="63"/>
      <c r="C98" s="63"/>
      <c r="D98" s="63"/>
      <c r="E98" s="63"/>
      <c r="F98" s="63"/>
      <c r="G98" s="63"/>
      <c r="H98" s="63"/>
      <c r="I98" s="63"/>
      <c r="J98" s="63"/>
      <c r="K98" s="63"/>
      <c r="L98" s="63"/>
      <c r="M98" s="63"/>
      <c r="N98" s="63"/>
      <c r="O98" s="63"/>
      <c r="P98" s="63"/>
      <c r="Q98" s="63"/>
      <c r="R98" s="63"/>
      <c r="S98" s="63"/>
      <c r="T98" s="63"/>
      <c r="U98" s="63"/>
      <c r="V98" s="63"/>
      <c r="W98" s="63"/>
      <c r="X98" s="63"/>
      <c r="Y98" s="63"/>
      <c r="Z98" s="63"/>
      <c r="AA98" s="63"/>
      <c r="AB98" s="63"/>
      <c r="AC98" s="63"/>
      <c r="AD98" s="63"/>
      <c r="AE98" s="63"/>
      <c r="AF98" s="63"/>
    </row>
    <row r="99" spans="1:32" ht="15.75" x14ac:dyDescent="0.25">
      <c r="A99" s="67" t="str">
        <f>CONCATENATE($A1," ",G279," ",N279,", ",O279,", ",P279,", ",Q279,", ",R279,", ",S279,", ",T279,", ",U279,", ",V279,", ",W279,", ",X279,", ",Y279,", ",Z279,", ",AA279,", ",AB279)</f>
        <v xml:space="preserve">0 hadn't had the opportunity to work on the skills that made up the domain(s) of , , , , , , , , , , , , , , </v>
      </c>
      <c r="B99" s="63"/>
      <c r="C99" s="63"/>
      <c r="D99" s="63"/>
      <c r="E99" s="63"/>
      <c r="F99" s="63"/>
      <c r="G99" s="63"/>
      <c r="H99" s="63"/>
      <c r="I99" s="63"/>
      <c r="J99" s="63"/>
      <c r="K99" s="63"/>
      <c r="L99" s="63"/>
      <c r="M99" s="63"/>
      <c r="N99" s="63"/>
      <c r="O99" s="63"/>
      <c r="P99" s="63"/>
      <c r="Q99" s="63"/>
      <c r="R99" s="63"/>
      <c r="S99" s="63"/>
      <c r="T99" s="63"/>
      <c r="U99" s="63"/>
      <c r="V99" s="63"/>
      <c r="W99" s="63"/>
      <c r="X99" s="63"/>
      <c r="Y99" s="63"/>
      <c r="Z99" s="63"/>
      <c r="AA99" s="63"/>
      <c r="AB99" s="63"/>
      <c r="AC99" s="63"/>
      <c r="AD99" s="63"/>
      <c r="AE99" s="63"/>
      <c r="AF99" s="63"/>
    </row>
    <row r="100" spans="1:32" ht="15.75" x14ac:dyDescent="0.25">
      <c r="A100" s="67" t="str">
        <f>CONCATENATE($A1," ",G280," ",N280,", ",O280,", ",P280,", ",Q280,", ",R280,", ",S280,", ",T280,", ",U280,", ",V280,", ",W280,", ",X280,", ",Y280,", ",Z280,", ",AA280,", ",AB280)</f>
        <v xml:space="preserve">0 had no need for the skills that made up the domain(s) of Concepts, Movement, Single Room O&amp;M, Indoor O&amp;M, Self Protection, Guided Travel, Cane Skills, Sidewalk Travel, Street Crossings, Orientation Skills &amp; GPS, Public Transportation, Atypical O&amp;M, Rural Travel, Vision Specific O&amp;M Skills, Community </v>
      </c>
      <c r="B100" s="63"/>
      <c r="C100" s="63"/>
      <c r="D100" s="63"/>
      <c r="E100" s="63"/>
      <c r="F100" s="63"/>
      <c r="G100" s="63"/>
      <c r="H100" s="63"/>
      <c r="I100" s="63"/>
      <c r="J100" s="63"/>
      <c r="K100" s="63"/>
      <c r="L100" s="63"/>
      <c r="M100" s="63"/>
      <c r="N100" s="63"/>
      <c r="O100" s="63"/>
      <c r="P100" s="63"/>
      <c r="Q100" s="63"/>
      <c r="R100" s="63"/>
      <c r="S100" s="63"/>
      <c r="T100" s="63"/>
      <c r="U100" s="63"/>
      <c r="V100" s="63"/>
      <c r="W100" s="63"/>
      <c r="X100" s="63"/>
      <c r="Y100" s="63"/>
      <c r="Z100" s="63"/>
      <c r="AA100" s="63"/>
      <c r="AB100" s="63"/>
      <c r="AC100" s="63"/>
      <c r="AD100" s="63"/>
      <c r="AE100" s="63"/>
      <c r="AF100" s="63"/>
    </row>
    <row r="101" spans="1:32" ht="15.75" x14ac:dyDescent="0.25">
      <c r="A101" s="63"/>
      <c r="B101" s="63"/>
      <c r="C101" s="63"/>
      <c r="D101" s="63"/>
      <c r="E101" s="63"/>
      <c r="F101" s="63"/>
      <c r="G101" s="63"/>
      <c r="H101" s="63"/>
      <c r="I101" s="63"/>
      <c r="J101" s="63"/>
      <c r="K101" s="63"/>
      <c r="L101" s="63"/>
      <c r="M101" s="63"/>
      <c r="N101" s="63"/>
      <c r="O101" s="63"/>
      <c r="P101" s="63"/>
      <c r="Q101" s="63"/>
      <c r="R101" s="63"/>
      <c r="S101" s="63"/>
      <c r="T101" s="63"/>
      <c r="U101" s="63"/>
      <c r="V101" s="63"/>
      <c r="W101" s="63"/>
      <c r="X101" s="63"/>
      <c r="Y101" s="63"/>
      <c r="Z101" s="63"/>
      <c r="AA101" s="63"/>
      <c r="AB101" s="63"/>
      <c r="AC101" s="63"/>
      <c r="AD101" s="63"/>
      <c r="AE101" s="63"/>
      <c r="AF101" s="63"/>
    </row>
    <row r="102" spans="1:32" ht="15.75" x14ac:dyDescent="0.25">
      <c r="A102" s="63"/>
      <c r="B102" s="63"/>
      <c r="C102" s="63"/>
      <c r="D102" s="63"/>
      <c r="E102" s="63"/>
      <c r="F102" s="63"/>
      <c r="G102" s="63"/>
      <c r="H102" s="63"/>
      <c r="I102" s="63"/>
      <c r="J102" s="63"/>
      <c r="K102" s="63"/>
      <c r="L102" s="63"/>
      <c r="M102" s="63"/>
      <c r="N102" s="63"/>
      <c r="O102" s="63"/>
      <c r="P102" s="63"/>
      <c r="Q102" s="63"/>
      <c r="R102" s="63"/>
      <c r="S102" s="63"/>
      <c r="T102" s="63"/>
      <c r="U102" s="63"/>
      <c r="V102" s="63"/>
      <c r="W102" s="63"/>
      <c r="X102" s="63"/>
      <c r="Y102" s="63"/>
      <c r="Z102" s="63"/>
      <c r="AA102" s="63"/>
      <c r="AB102" s="63"/>
      <c r="AC102" s="63"/>
      <c r="AD102" s="63"/>
      <c r="AE102" s="63"/>
      <c r="AF102" s="63"/>
    </row>
    <row r="103" spans="1:32" ht="15.75" x14ac:dyDescent="0.25">
      <c r="A103" s="63"/>
      <c r="B103" s="63"/>
      <c r="C103" s="63"/>
      <c r="D103" s="63"/>
      <c r="E103" s="63"/>
      <c r="F103" s="63"/>
      <c r="G103" s="63"/>
      <c r="H103" s="63"/>
      <c r="I103" s="63"/>
      <c r="J103" s="63"/>
      <c r="K103" s="63"/>
      <c r="L103" s="63"/>
      <c r="M103" s="63"/>
      <c r="N103" s="63"/>
      <c r="O103" s="63"/>
      <c r="P103" s="63"/>
      <c r="Q103" s="63"/>
      <c r="R103" s="63"/>
      <c r="S103" s="63"/>
      <c r="T103" s="63"/>
      <c r="U103" s="63"/>
      <c r="V103" s="63"/>
      <c r="W103" s="63"/>
      <c r="X103" s="63"/>
      <c r="Y103" s="63"/>
      <c r="Z103" s="63"/>
      <c r="AA103" s="63"/>
      <c r="AB103" s="63"/>
      <c r="AC103" s="63"/>
      <c r="AD103" s="63"/>
      <c r="AE103" s="63"/>
      <c r="AF103" s="63"/>
    </row>
    <row r="104" spans="1:32" ht="15.75" x14ac:dyDescent="0.25">
      <c r="A104" s="63"/>
      <c r="B104" s="63"/>
      <c r="C104" s="63"/>
      <c r="D104" s="63"/>
      <c r="E104" s="63"/>
      <c r="F104" s="63"/>
      <c r="G104" s="63"/>
      <c r="H104" s="63"/>
      <c r="I104" s="63"/>
      <c r="J104" s="63"/>
      <c r="K104" s="63"/>
      <c r="L104" s="63"/>
      <c r="M104" s="63"/>
      <c r="N104" s="63"/>
      <c r="O104" s="63"/>
      <c r="P104" s="63"/>
      <c r="Q104" s="63"/>
      <c r="R104" s="63"/>
      <c r="S104" s="63"/>
      <c r="T104" s="63"/>
      <c r="U104" s="63"/>
      <c r="V104" s="63"/>
      <c r="W104" s="63"/>
      <c r="X104" s="63"/>
      <c r="Y104" s="63"/>
      <c r="Z104" s="63"/>
      <c r="AA104" s="63"/>
      <c r="AB104" s="63"/>
      <c r="AC104" s="63"/>
      <c r="AD104" s="63"/>
      <c r="AE104" s="63"/>
      <c r="AF104" s="63"/>
    </row>
    <row r="105" spans="1:32" ht="15.75" x14ac:dyDescent="0.25">
      <c r="A105" s="63"/>
      <c r="B105" s="63"/>
      <c r="C105" s="63"/>
      <c r="D105" s="63"/>
      <c r="E105" s="63"/>
      <c r="F105" s="63"/>
      <c r="G105" s="63"/>
      <c r="H105" s="63"/>
      <c r="I105" s="63"/>
      <c r="J105" s="63"/>
      <c r="K105" s="63"/>
      <c r="L105" s="63"/>
      <c r="M105" s="63"/>
      <c r="N105" s="63"/>
      <c r="O105" s="63"/>
      <c r="P105" s="63"/>
      <c r="Q105" s="63"/>
      <c r="R105" s="63"/>
      <c r="S105" s="63"/>
      <c r="T105" s="63"/>
      <c r="U105" s="63"/>
      <c r="V105" s="63"/>
      <c r="W105" s="63"/>
      <c r="X105" s="63"/>
      <c r="Y105" s="63"/>
      <c r="Z105" s="63"/>
      <c r="AA105" s="63"/>
      <c r="AB105" s="63"/>
      <c r="AC105" s="63"/>
      <c r="AD105" s="63"/>
      <c r="AE105" s="63"/>
      <c r="AF105" s="63"/>
    </row>
    <row r="106" spans="1:32" ht="15.75" x14ac:dyDescent="0.25">
      <c r="A106" s="63"/>
      <c r="B106" s="63"/>
      <c r="C106" s="63"/>
      <c r="D106" s="63"/>
      <c r="E106" s="63"/>
      <c r="F106" s="63"/>
      <c r="G106" s="63"/>
      <c r="H106" s="63"/>
      <c r="I106" s="63"/>
      <c r="J106" s="63"/>
      <c r="K106" s="63"/>
      <c r="L106" s="63"/>
      <c r="M106" s="63"/>
      <c r="N106" s="63"/>
      <c r="O106" s="63"/>
      <c r="P106" s="63"/>
      <c r="Q106" s="63"/>
      <c r="R106" s="63"/>
      <c r="S106" s="63"/>
      <c r="T106" s="63"/>
      <c r="U106" s="63"/>
      <c r="V106" s="63"/>
      <c r="W106" s="63"/>
      <c r="X106" s="63"/>
      <c r="Y106" s="63"/>
      <c r="Z106" s="63"/>
      <c r="AA106" s="63"/>
      <c r="AB106" s="63"/>
      <c r="AC106" s="63"/>
      <c r="AD106" s="63"/>
      <c r="AE106" s="63"/>
      <c r="AF106" s="63"/>
    </row>
    <row r="107" spans="1:32" ht="15.75" x14ac:dyDescent="0.25">
      <c r="A107" s="63"/>
      <c r="B107" s="63"/>
      <c r="C107" s="63"/>
      <c r="D107" s="63"/>
      <c r="E107" s="63"/>
      <c r="F107" s="63"/>
      <c r="G107" s="63"/>
      <c r="H107" s="63"/>
      <c r="I107" s="63"/>
      <c r="J107" s="63"/>
      <c r="K107" s="63"/>
      <c r="L107" s="63"/>
      <c r="M107" s="63"/>
      <c r="N107" s="63"/>
      <c r="O107" s="63"/>
      <c r="P107" s="63"/>
      <c r="Q107" s="63"/>
      <c r="R107" s="63"/>
      <c r="S107" s="63"/>
      <c r="T107" s="63"/>
      <c r="U107" s="63"/>
      <c r="V107" s="63"/>
      <c r="W107" s="63"/>
      <c r="X107" s="63"/>
      <c r="Y107" s="63"/>
      <c r="Z107" s="63"/>
      <c r="AA107" s="63"/>
      <c r="AB107" s="63"/>
      <c r="AC107" s="63"/>
      <c r="AD107" s="63"/>
      <c r="AE107" s="63"/>
      <c r="AF107" s="63"/>
    </row>
    <row r="108" spans="1:32" ht="15.75" x14ac:dyDescent="0.25">
      <c r="A108" s="63"/>
      <c r="B108" s="63"/>
      <c r="C108" s="63"/>
      <c r="D108" s="63"/>
      <c r="E108" s="63"/>
      <c r="F108" s="63"/>
      <c r="G108" s="63"/>
      <c r="H108" s="63"/>
      <c r="I108" s="63"/>
      <c r="J108" s="63"/>
      <c r="K108" s="63"/>
      <c r="L108" s="63"/>
      <c r="M108" s="63"/>
      <c r="N108" s="63"/>
      <c r="O108" s="63"/>
      <c r="P108" s="63"/>
      <c r="Q108" s="63"/>
      <c r="R108" s="63"/>
      <c r="S108" s="63"/>
      <c r="T108" s="63"/>
      <c r="U108" s="63"/>
      <c r="V108" s="63"/>
      <c r="W108" s="63"/>
      <c r="X108" s="63"/>
      <c r="Y108" s="63"/>
      <c r="Z108" s="63"/>
      <c r="AA108" s="63"/>
      <c r="AB108" s="63"/>
      <c r="AC108" s="63"/>
      <c r="AD108" s="63"/>
      <c r="AE108" s="63"/>
      <c r="AF108" s="63"/>
    </row>
    <row r="109" spans="1:32" ht="15.75" x14ac:dyDescent="0.25">
      <c r="A109" s="63"/>
      <c r="B109" s="63"/>
      <c r="C109" s="63"/>
      <c r="D109" s="63"/>
      <c r="E109" s="63"/>
      <c r="F109" s="63"/>
      <c r="G109" s="63"/>
      <c r="H109" s="63"/>
      <c r="I109" s="63"/>
      <c r="J109" s="63"/>
      <c r="K109" s="63"/>
      <c r="L109" s="63"/>
      <c r="M109" s="63"/>
      <c r="N109" s="63"/>
      <c r="O109" s="63"/>
      <c r="P109" s="63"/>
      <c r="Q109" s="63"/>
      <c r="R109" s="63"/>
      <c r="S109" s="63"/>
      <c r="T109" s="63"/>
      <c r="U109" s="63"/>
      <c r="V109" s="63"/>
      <c r="W109" s="63"/>
      <c r="X109" s="63"/>
      <c r="Y109" s="63"/>
      <c r="Z109" s="63"/>
      <c r="AA109" s="63"/>
      <c r="AB109" s="63"/>
      <c r="AC109" s="63"/>
      <c r="AD109" s="63"/>
      <c r="AE109" s="63"/>
      <c r="AF109" s="63"/>
    </row>
    <row r="110" spans="1:32" ht="15.75" x14ac:dyDescent="0.25">
      <c r="A110" s="66" t="s">
        <v>496</v>
      </c>
      <c r="B110" s="63"/>
      <c r="C110" s="63"/>
      <c r="D110" s="63"/>
      <c r="E110" s="63"/>
      <c r="F110" s="63"/>
      <c r="G110" s="63"/>
      <c r="H110" s="63"/>
      <c r="I110" s="63"/>
      <c r="J110" s="63"/>
      <c r="K110" s="63"/>
      <c r="L110" s="63"/>
      <c r="M110" s="63"/>
      <c r="N110" s="63"/>
      <c r="O110" s="63"/>
      <c r="P110" s="63"/>
      <c r="Q110" s="63"/>
      <c r="R110" s="63"/>
      <c r="S110" s="63"/>
      <c r="T110" s="63"/>
      <c r="U110" s="63"/>
      <c r="V110" s="63"/>
      <c r="W110" s="63"/>
      <c r="X110" s="63"/>
      <c r="Y110" s="63"/>
      <c r="Z110" s="63"/>
      <c r="AA110" s="63"/>
      <c r="AB110" s="63"/>
      <c r="AC110" s="63"/>
      <c r="AD110" s="63"/>
      <c r="AE110" s="63"/>
      <c r="AF110" s="63"/>
    </row>
    <row r="111" spans="1:32" ht="15.75" x14ac:dyDescent="0.25">
      <c r="A111" s="67" t="str">
        <f>CONCATENATE($A97," ",A98," ",A99,", ",A100)</f>
        <v xml:space="preserve">0 did well with the skills that made up the domain(s) of , , , , , , , , , , , , , ,  0 had room for improvement with the skills that made up the domain(s) of , , , , , , , , , , , , , ,  0 hadn't had the opportunity to work on the skills that made up the domain(s) of , , , , , , , , , , , , , , , 0 had no need for the skills that made up the domain(s) of Concepts, Movement, Single Room O&amp;M, Indoor O&amp;M, Self Protection, Guided Travel, Cane Skills, Sidewalk Travel, Street Crossings, Orientation Skills &amp; GPS, Public Transportation, Atypical O&amp;M, Rural Travel, Vision Specific O&amp;M Skills, Community </v>
      </c>
      <c r="B111" s="63"/>
      <c r="C111" s="63"/>
      <c r="D111" s="63"/>
      <c r="E111" s="63"/>
      <c r="F111" s="63"/>
      <c r="G111" s="63"/>
      <c r="H111" s="63"/>
      <c r="I111" s="63"/>
      <c r="J111" s="63"/>
      <c r="K111" s="63"/>
      <c r="L111" s="63"/>
      <c r="M111" s="63"/>
      <c r="N111" s="63"/>
      <c r="O111" s="63"/>
      <c r="P111" s="63"/>
      <c r="Q111" s="63"/>
      <c r="R111" s="63"/>
      <c r="S111" s="63"/>
      <c r="T111" s="63"/>
      <c r="U111" s="63"/>
      <c r="V111" s="63"/>
      <c r="W111" s="63"/>
      <c r="X111" s="63"/>
      <c r="Y111" s="63"/>
      <c r="Z111" s="63"/>
      <c r="AA111" s="63"/>
      <c r="AB111" s="63"/>
      <c r="AC111" s="63"/>
      <c r="AD111" s="63"/>
      <c r="AE111" s="63"/>
      <c r="AF111" s="63"/>
    </row>
    <row r="112" spans="1:32" ht="15.75" x14ac:dyDescent="0.25">
      <c r="A112" s="63"/>
      <c r="B112" s="63"/>
      <c r="C112" s="63"/>
      <c r="D112" s="63"/>
      <c r="E112" s="63"/>
      <c r="F112" s="63"/>
      <c r="G112" s="63"/>
      <c r="H112" s="63"/>
      <c r="I112" s="63"/>
      <c r="J112" s="63"/>
      <c r="K112" s="63"/>
      <c r="L112" s="63"/>
      <c r="M112" s="63"/>
      <c r="N112" s="63"/>
      <c r="O112" s="63"/>
      <c r="P112" s="63"/>
      <c r="Q112" s="63"/>
      <c r="R112" s="63"/>
      <c r="S112" s="63"/>
      <c r="T112" s="63"/>
      <c r="U112" s="63"/>
      <c r="V112" s="63"/>
      <c r="W112" s="63"/>
      <c r="X112" s="63"/>
      <c r="Y112" s="63"/>
      <c r="Z112" s="63"/>
      <c r="AA112" s="63"/>
      <c r="AB112" s="63"/>
      <c r="AC112" s="63"/>
      <c r="AD112" s="63"/>
      <c r="AE112" s="63"/>
      <c r="AF112" s="63"/>
    </row>
    <row r="113" spans="1:32" ht="15.75" x14ac:dyDescent="0.25">
      <c r="A113" s="66" t="s">
        <v>497</v>
      </c>
      <c r="B113" s="63"/>
      <c r="C113" s="63"/>
      <c r="D113" s="63"/>
      <c r="E113" s="63"/>
      <c r="F113" s="63"/>
      <c r="G113" s="63"/>
      <c r="H113" s="63"/>
      <c r="I113" s="63"/>
      <c r="J113" s="63"/>
      <c r="K113" s="63"/>
      <c r="L113" s="63"/>
      <c r="M113" s="63"/>
      <c r="N113" s="63"/>
      <c r="O113" s="63"/>
      <c r="P113" s="63"/>
      <c r="Q113" s="63"/>
      <c r="R113" s="63"/>
      <c r="S113" s="63"/>
      <c r="T113" s="63"/>
      <c r="U113" s="63"/>
      <c r="V113" s="63"/>
      <c r="W113" s="63"/>
      <c r="X113" s="63"/>
      <c r="Y113" s="63"/>
      <c r="Z113" s="63"/>
      <c r="AA113" s="63"/>
      <c r="AB113" s="63"/>
      <c r="AC113" s="63"/>
      <c r="AD113" s="63"/>
      <c r="AE113" s="63"/>
      <c r="AF113" s="63"/>
    </row>
    <row r="114" spans="1:32" ht="15.75" x14ac:dyDescent="0.25">
      <c r="A114" s="67" t="str">
        <f>A97</f>
        <v xml:space="preserve">0 did well with the skills that made up the domain(s) of , , , , , , , , , , , , , , </v>
      </c>
      <c r="B114" s="63"/>
      <c r="C114" s="63"/>
      <c r="D114" s="63"/>
      <c r="E114" s="63"/>
      <c r="F114" s="63"/>
      <c r="G114" s="63"/>
      <c r="H114" s="63"/>
      <c r="I114" s="63"/>
      <c r="J114" s="63"/>
      <c r="K114" s="63"/>
      <c r="L114" s="63"/>
      <c r="M114" s="63"/>
      <c r="N114" s="63"/>
      <c r="O114" s="63"/>
      <c r="P114" s="63"/>
      <c r="Q114" s="63"/>
      <c r="R114" s="63"/>
      <c r="S114" s="63"/>
      <c r="T114" s="63"/>
      <c r="U114" s="63"/>
      <c r="V114" s="63"/>
      <c r="W114" s="63"/>
      <c r="X114" s="63"/>
      <c r="Y114" s="63"/>
      <c r="Z114" s="63"/>
      <c r="AA114" s="63"/>
      <c r="AB114" s="63"/>
      <c r="AC114" s="63"/>
      <c r="AD114" s="63"/>
      <c r="AE114" s="63"/>
      <c r="AF114" s="63"/>
    </row>
    <row r="115" spans="1:32" ht="15.75" x14ac:dyDescent="0.25">
      <c r="A115" s="63"/>
      <c r="B115" s="63"/>
      <c r="C115" s="63"/>
      <c r="D115" s="63"/>
      <c r="E115" s="63"/>
      <c r="F115" s="63"/>
      <c r="G115" s="63"/>
      <c r="H115" s="63"/>
      <c r="I115" s="63"/>
      <c r="J115" s="63"/>
      <c r="K115" s="63"/>
      <c r="L115" s="63"/>
      <c r="M115" s="63"/>
      <c r="N115" s="63"/>
      <c r="O115" s="63"/>
      <c r="P115" s="63"/>
      <c r="Q115" s="63"/>
      <c r="R115" s="63"/>
      <c r="S115" s="63"/>
      <c r="T115" s="63"/>
      <c r="U115" s="63"/>
      <c r="V115" s="63"/>
      <c r="W115" s="63"/>
      <c r="X115" s="63"/>
      <c r="Y115" s="63"/>
      <c r="Z115" s="63"/>
      <c r="AA115" s="63"/>
      <c r="AB115" s="63"/>
      <c r="AC115" s="63"/>
      <c r="AD115" s="63"/>
      <c r="AE115" s="63"/>
      <c r="AF115" s="63"/>
    </row>
    <row r="116" spans="1:32" ht="15.75" x14ac:dyDescent="0.25">
      <c r="A116" s="66" t="s">
        <v>498</v>
      </c>
      <c r="B116" s="63"/>
      <c r="C116" s="63"/>
      <c r="D116" s="63"/>
      <c r="E116" s="63"/>
      <c r="F116" s="63"/>
      <c r="G116" s="63"/>
      <c r="H116" s="63"/>
      <c r="I116" s="63"/>
      <c r="J116" s="63"/>
      <c r="K116" s="63"/>
      <c r="L116" s="63"/>
      <c r="M116" s="63"/>
      <c r="N116" s="63"/>
      <c r="O116" s="63"/>
      <c r="P116" s="63"/>
      <c r="Q116" s="63"/>
      <c r="R116" s="63"/>
      <c r="S116" s="63"/>
      <c r="T116" s="63"/>
      <c r="U116" s="63"/>
      <c r="V116" s="63"/>
      <c r="W116" s="63"/>
      <c r="X116" s="63"/>
      <c r="Y116" s="63"/>
      <c r="Z116" s="63"/>
      <c r="AA116" s="63"/>
      <c r="AB116" s="63"/>
      <c r="AC116" s="63"/>
      <c r="AD116" s="63"/>
      <c r="AE116" s="63"/>
      <c r="AF116" s="63"/>
    </row>
    <row r="117" spans="1:32" ht="15.75" x14ac:dyDescent="0.25">
      <c r="A117" s="67" t="str">
        <f>A98</f>
        <v xml:space="preserve">0 had room for improvement with the skills that made up the domain(s) of , , , , , , , , , , , , , , </v>
      </c>
      <c r="B117" s="63"/>
      <c r="C117" s="63"/>
      <c r="D117" s="63"/>
      <c r="E117" s="63"/>
      <c r="F117" s="63"/>
      <c r="G117" s="63"/>
      <c r="H117" s="63"/>
      <c r="I117" s="63"/>
      <c r="J117" s="63"/>
      <c r="K117" s="63"/>
      <c r="L117" s="63"/>
      <c r="M117" s="63"/>
      <c r="N117" s="63"/>
      <c r="O117" s="63"/>
      <c r="P117" s="63"/>
      <c r="Q117" s="63"/>
      <c r="R117" s="63"/>
      <c r="S117" s="63"/>
      <c r="T117" s="63"/>
      <c r="U117" s="63"/>
      <c r="V117" s="63"/>
      <c r="W117" s="63"/>
      <c r="X117" s="63"/>
      <c r="Y117" s="63"/>
      <c r="Z117" s="63"/>
      <c r="AA117" s="63"/>
      <c r="AB117" s="63"/>
      <c r="AC117" s="63"/>
      <c r="AD117" s="63"/>
      <c r="AE117" s="63"/>
      <c r="AF117" s="63"/>
    </row>
    <row r="118" spans="1:32" ht="15.75" x14ac:dyDescent="0.25">
      <c r="A118" s="63"/>
      <c r="B118" s="63"/>
      <c r="C118" s="63"/>
      <c r="D118" s="63"/>
      <c r="E118" s="63"/>
      <c r="F118" s="63"/>
      <c r="G118" s="63"/>
      <c r="H118" s="63"/>
      <c r="I118" s="63"/>
      <c r="J118" s="63"/>
      <c r="K118" s="63"/>
      <c r="L118" s="63"/>
      <c r="M118" s="63"/>
      <c r="N118" s="63"/>
      <c r="O118" s="63"/>
      <c r="P118" s="63"/>
      <c r="Q118" s="63"/>
      <c r="R118" s="63"/>
      <c r="S118" s="63"/>
      <c r="T118" s="63"/>
      <c r="U118" s="63"/>
      <c r="V118" s="63"/>
      <c r="W118" s="63"/>
      <c r="X118" s="63"/>
      <c r="Y118" s="63"/>
      <c r="Z118" s="63"/>
      <c r="AA118" s="63"/>
      <c r="AB118" s="63"/>
      <c r="AC118" s="63"/>
      <c r="AD118" s="63"/>
      <c r="AE118" s="63"/>
      <c r="AF118" s="63"/>
    </row>
    <row r="119" spans="1:32" ht="15.75" x14ac:dyDescent="0.25">
      <c r="A119" s="66" t="s">
        <v>69</v>
      </c>
      <c r="B119" s="63"/>
      <c r="C119" s="63"/>
      <c r="D119" s="63"/>
      <c r="E119" s="63"/>
      <c r="F119" s="63"/>
      <c r="G119" s="63"/>
      <c r="H119" s="63"/>
      <c r="I119" s="63"/>
      <c r="J119" s="63"/>
      <c r="K119" s="63"/>
      <c r="L119" s="63"/>
      <c r="M119" s="63"/>
      <c r="N119" s="63"/>
      <c r="O119" s="63"/>
      <c r="P119" s="63"/>
      <c r="Q119" s="63"/>
      <c r="R119" s="63"/>
      <c r="S119" s="63"/>
      <c r="T119" s="63"/>
      <c r="U119" s="63"/>
      <c r="V119" s="63"/>
      <c r="W119" s="63"/>
      <c r="X119" s="63"/>
      <c r="Y119" s="63"/>
      <c r="Z119" s="63"/>
      <c r="AA119" s="63"/>
      <c r="AB119" s="63"/>
      <c r="AC119" s="63"/>
      <c r="AD119" s="63"/>
      <c r="AE119" s="63"/>
      <c r="AF119" s="63"/>
    </row>
    <row r="120" spans="1:32" ht="15.75" x14ac:dyDescent="0.25">
      <c r="A120" s="67" t="str">
        <f>CONCATENATE($A1," ",A293," ",K3,"% ",A294," ",(ROUNDUP(K3+5,0)),"% ",A295)</f>
        <v>0 will demonstrate improved skills in Orientation &amp; Mobility by increasing the score on the O&amp;M Inventory from 0% to a minimum of 5% by the next annual IEP date.</v>
      </c>
      <c r="B120" s="63"/>
      <c r="C120" s="63"/>
      <c r="D120" s="63"/>
      <c r="E120" s="63"/>
      <c r="F120" s="63"/>
      <c r="G120" s="63"/>
      <c r="H120" s="63"/>
      <c r="I120" s="63"/>
      <c r="J120" s="63"/>
      <c r="K120" s="63"/>
      <c r="L120" s="63"/>
      <c r="M120" s="63"/>
      <c r="N120" s="63"/>
      <c r="O120" s="63"/>
      <c r="P120" s="63"/>
      <c r="Q120" s="63"/>
      <c r="R120" s="63"/>
      <c r="S120" s="63"/>
      <c r="T120" s="63"/>
      <c r="U120" s="63"/>
      <c r="V120" s="63"/>
      <c r="W120" s="63"/>
      <c r="X120" s="63"/>
      <c r="Y120" s="63"/>
      <c r="Z120" s="63"/>
      <c r="AA120" s="63"/>
      <c r="AB120" s="63"/>
      <c r="AC120" s="63"/>
      <c r="AD120" s="63"/>
      <c r="AE120" s="63"/>
      <c r="AF120" s="63"/>
    </row>
    <row r="121" spans="1:32" ht="15.75" x14ac:dyDescent="0.25">
      <c r="A121" s="63"/>
      <c r="B121" s="63"/>
      <c r="C121" s="63"/>
      <c r="D121" s="63"/>
      <c r="E121" s="63"/>
      <c r="F121" s="63"/>
      <c r="G121" s="63"/>
      <c r="H121" s="63"/>
      <c r="I121" s="63"/>
      <c r="J121" s="63"/>
      <c r="K121" s="63"/>
      <c r="L121" s="63"/>
      <c r="M121" s="63"/>
      <c r="N121" s="63"/>
      <c r="O121" s="63"/>
      <c r="P121" s="63"/>
      <c r="Q121" s="63"/>
      <c r="R121" s="63"/>
      <c r="S121" s="63"/>
      <c r="T121" s="63"/>
      <c r="U121" s="63"/>
      <c r="V121" s="63"/>
      <c r="W121" s="63"/>
      <c r="X121" s="63"/>
      <c r="Y121" s="63"/>
      <c r="Z121" s="63"/>
      <c r="AA121" s="63"/>
      <c r="AB121" s="63"/>
      <c r="AC121" s="63"/>
      <c r="AD121" s="63"/>
      <c r="AE121" s="63"/>
      <c r="AF121" s="63"/>
    </row>
    <row r="122" spans="1:32" ht="15.75" x14ac:dyDescent="0.25">
      <c r="A122" s="63"/>
      <c r="B122" s="63"/>
      <c r="C122" s="63"/>
      <c r="D122" s="63"/>
      <c r="E122" s="63"/>
      <c r="F122" s="63"/>
      <c r="G122" s="63"/>
      <c r="H122" s="63"/>
      <c r="I122" s="63"/>
      <c r="J122" s="63"/>
      <c r="K122" s="63"/>
      <c r="L122" s="63"/>
      <c r="M122" s="63"/>
      <c r="N122" s="63"/>
      <c r="O122" s="63"/>
      <c r="P122" s="63"/>
      <c r="Q122" s="63"/>
      <c r="R122" s="63"/>
      <c r="S122" s="63"/>
      <c r="T122" s="63"/>
      <c r="U122" s="63"/>
      <c r="V122" s="63"/>
      <c r="W122" s="63"/>
      <c r="X122" s="63"/>
      <c r="Y122" s="63"/>
      <c r="Z122" s="63"/>
      <c r="AA122" s="63"/>
      <c r="AB122" s="63"/>
      <c r="AC122" s="63"/>
      <c r="AD122" s="63"/>
      <c r="AE122" s="63"/>
      <c r="AF122" s="63"/>
    </row>
    <row r="123" spans="1:32" ht="15.75" x14ac:dyDescent="0.25">
      <c r="A123" s="63"/>
      <c r="B123" s="63"/>
      <c r="C123" s="63"/>
      <c r="D123" s="63"/>
      <c r="E123" s="63"/>
      <c r="F123" s="63"/>
      <c r="G123" s="63"/>
      <c r="H123" s="63"/>
      <c r="I123" s="63"/>
      <c r="J123" s="63"/>
      <c r="K123" s="63"/>
      <c r="L123" s="63"/>
      <c r="M123" s="63"/>
      <c r="N123" s="63"/>
      <c r="O123" s="63"/>
      <c r="P123" s="63"/>
      <c r="Q123" s="63"/>
      <c r="R123" s="63"/>
      <c r="S123" s="63"/>
      <c r="T123" s="63"/>
      <c r="U123" s="63"/>
      <c r="V123" s="63"/>
      <c r="W123" s="63"/>
      <c r="X123" s="63"/>
      <c r="Y123" s="63"/>
      <c r="Z123" s="63"/>
      <c r="AA123" s="63"/>
      <c r="AB123" s="63"/>
      <c r="AC123" s="63"/>
      <c r="AD123" s="63"/>
      <c r="AE123" s="63"/>
      <c r="AF123" s="63"/>
    </row>
    <row r="124" spans="1:32" ht="15.75" x14ac:dyDescent="0.25">
      <c r="A124" s="63"/>
      <c r="B124" s="63"/>
      <c r="C124" s="63"/>
      <c r="D124" s="63"/>
      <c r="E124" s="63"/>
      <c r="F124" s="63"/>
      <c r="G124" s="63"/>
      <c r="H124" s="63"/>
      <c r="I124" s="63"/>
      <c r="J124" s="63"/>
      <c r="K124" s="63"/>
      <c r="L124" s="63"/>
      <c r="M124" s="63"/>
      <c r="N124" s="63"/>
      <c r="O124" s="63"/>
      <c r="P124" s="63"/>
      <c r="Q124" s="63"/>
      <c r="R124" s="63"/>
      <c r="S124" s="63"/>
      <c r="T124" s="63"/>
      <c r="U124" s="63"/>
      <c r="V124" s="63"/>
      <c r="W124" s="63"/>
      <c r="X124" s="63"/>
      <c r="Y124" s="63"/>
      <c r="Z124" s="63"/>
      <c r="AA124" s="63"/>
      <c r="AB124" s="63"/>
      <c r="AC124" s="63"/>
      <c r="AD124" s="63"/>
      <c r="AE124" s="63"/>
      <c r="AF124" s="63"/>
    </row>
    <row r="125" spans="1:32" ht="15.75" x14ac:dyDescent="0.25">
      <c r="A125" s="66" t="s">
        <v>502</v>
      </c>
      <c r="B125" s="63"/>
      <c r="C125" s="63"/>
      <c r="D125" s="63"/>
      <c r="E125" s="63"/>
      <c r="F125" s="63"/>
      <c r="G125" s="63"/>
      <c r="H125" s="63"/>
      <c r="I125" s="63"/>
      <c r="J125" s="63"/>
      <c r="K125" s="63"/>
      <c r="L125" s="63"/>
      <c r="M125" s="63"/>
      <c r="N125" s="63"/>
      <c r="O125" s="63"/>
      <c r="P125" s="63"/>
      <c r="Q125" s="63"/>
      <c r="R125" s="63"/>
      <c r="S125" s="63"/>
      <c r="T125" s="63"/>
      <c r="U125" s="63"/>
      <c r="V125" s="63"/>
      <c r="W125" s="63"/>
      <c r="X125" s="63"/>
      <c r="Y125" s="63"/>
      <c r="Z125" s="63"/>
      <c r="AA125" s="63"/>
      <c r="AB125" s="63"/>
      <c r="AC125" s="63"/>
      <c r="AD125" s="63"/>
      <c r="AE125" s="63"/>
      <c r="AF125" s="63"/>
    </row>
    <row r="126" spans="1:32" ht="15.75" x14ac:dyDescent="0.25">
      <c r="A126" s="67" t="str">
        <f>CONCATENATE(A296,A297," ",$A1," ",A298," ",Q4,"% ",A299," ",Q5,"% ",A300," ",R5,"% ",A301," ",S5,"%. ",A1," ",A302," ",A303,", ",A304,", ",A305,", ",A306,", ",A307,", ",A308,", ",A309,", ",A310,", ",A311,", ",A312,", ",A313,", ",A314,", ",A315,", ",A316,", ",A317)</f>
        <v xml:space="preserve">Please see the attached chart. Over the previous grading period 0 increased the score on the O&amp;M Inventory from 0% to 0% and is now 0% of the way to the goal of 1%. 0 made gains in the domain(s) of , , , , , , , , , , , , , , </v>
      </c>
      <c r="B126" s="63"/>
      <c r="C126" s="63"/>
      <c r="D126" s="63"/>
      <c r="E126" s="63"/>
      <c r="F126" s="63"/>
      <c r="G126" s="63"/>
      <c r="H126" s="63"/>
      <c r="I126" s="63"/>
      <c r="J126" s="63"/>
      <c r="K126" s="63"/>
      <c r="L126" s="63"/>
      <c r="M126" s="63"/>
      <c r="N126" s="63"/>
      <c r="O126" s="63"/>
      <c r="P126" s="63"/>
      <c r="Q126" s="63"/>
      <c r="R126" s="63"/>
      <c r="S126" s="63"/>
      <c r="T126" s="63"/>
      <c r="U126" s="63"/>
      <c r="V126" s="63"/>
      <c r="W126" s="63"/>
      <c r="X126" s="63"/>
      <c r="Y126" s="63"/>
      <c r="Z126" s="63"/>
      <c r="AA126" s="63"/>
      <c r="AB126" s="63"/>
      <c r="AC126" s="63"/>
      <c r="AD126" s="63"/>
      <c r="AE126" s="63"/>
      <c r="AF126" s="63"/>
    </row>
    <row r="127" spans="1:32" ht="15.75" x14ac:dyDescent="0.25">
      <c r="A127" s="63"/>
      <c r="B127" s="63"/>
      <c r="C127" s="63"/>
      <c r="D127" s="63"/>
      <c r="E127" s="63"/>
      <c r="F127" s="63"/>
      <c r="G127" s="63"/>
      <c r="H127" s="63"/>
      <c r="I127" s="63"/>
      <c r="J127" s="63"/>
      <c r="K127" s="63"/>
      <c r="L127" s="63"/>
      <c r="M127" s="63"/>
      <c r="N127" s="63"/>
      <c r="O127" s="63"/>
      <c r="P127" s="63"/>
      <c r="Q127" s="63"/>
      <c r="R127" s="63"/>
      <c r="S127" s="63"/>
      <c r="T127" s="63"/>
      <c r="U127" s="63"/>
      <c r="V127" s="63"/>
      <c r="W127" s="63"/>
      <c r="X127" s="63"/>
      <c r="Y127" s="63"/>
      <c r="Z127" s="63"/>
      <c r="AA127" s="63"/>
      <c r="AB127" s="63"/>
      <c r="AC127" s="63"/>
      <c r="AD127" s="63"/>
      <c r="AE127" s="63"/>
      <c r="AF127" s="63"/>
    </row>
    <row r="128" spans="1:32" ht="15.75" x14ac:dyDescent="0.25">
      <c r="A128" s="76"/>
      <c r="B128" s="76"/>
      <c r="C128" s="76"/>
      <c r="D128" s="76"/>
      <c r="E128" s="76"/>
      <c r="F128" s="76"/>
      <c r="G128" s="76"/>
      <c r="H128" s="76"/>
      <c r="I128" s="76"/>
      <c r="J128" s="76"/>
      <c r="K128" s="76"/>
      <c r="L128" s="76"/>
      <c r="M128" s="76"/>
      <c r="N128" s="76"/>
      <c r="O128" s="76"/>
      <c r="P128" s="76"/>
      <c r="Q128" s="76"/>
      <c r="R128" s="76"/>
      <c r="S128" s="76"/>
      <c r="T128" s="76"/>
      <c r="U128" s="63"/>
      <c r="V128" s="63"/>
      <c r="W128" s="63"/>
      <c r="X128" s="63"/>
      <c r="Y128" s="63"/>
      <c r="Z128" s="63"/>
      <c r="AA128" s="63"/>
      <c r="AB128" s="63"/>
      <c r="AC128" s="63"/>
      <c r="AD128" s="63"/>
      <c r="AE128" s="63"/>
      <c r="AF128" s="63"/>
    </row>
    <row r="129" spans="1:32" ht="15.75" x14ac:dyDescent="0.25">
      <c r="A129" s="76"/>
      <c r="B129" s="76"/>
      <c r="C129" s="76"/>
      <c r="D129" s="76"/>
      <c r="E129" s="76"/>
      <c r="F129" s="76"/>
      <c r="G129" s="76"/>
      <c r="H129" s="76"/>
      <c r="I129" s="76"/>
      <c r="J129" s="76"/>
      <c r="K129" s="76"/>
      <c r="L129" s="76"/>
      <c r="M129" s="76"/>
      <c r="N129" s="76"/>
      <c r="O129" s="76"/>
      <c r="P129" s="76"/>
      <c r="Q129" s="76"/>
      <c r="R129" s="76"/>
      <c r="S129" s="76"/>
      <c r="T129" s="76"/>
      <c r="U129" s="63"/>
      <c r="V129" s="63"/>
      <c r="W129" s="63"/>
      <c r="X129" s="63"/>
      <c r="Y129" s="63"/>
      <c r="Z129" s="63"/>
      <c r="AA129" s="63"/>
      <c r="AB129" s="63"/>
      <c r="AC129" s="63"/>
      <c r="AD129" s="63"/>
      <c r="AE129" s="63"/>
      <c r="AF129" s="63"/>
    </row>
    <row r="130" spans="1:32" ht="15.75" x14ac:dyDescent="0.25">
      <c r="A130" s="76"/>
      <c r="B130" s="76"/>
      <c r="C130" s="76"/>
      <c r="D130" s="76"/>
      <c r="E130" s="76"/>
      <c r="F130" s="76"/>
      <c r="G130" s="76"/>
      <c r="H130" s="76"/>
      <c r="I130" s="76"/>
      <c r="J130" s="76"/>
      <c r="K130" s="76"/>
      <c r="L130" s="76"/>
      <c r="M130" s="76"/>
      <c r="N130" s="76"/>
      <c r="O130" s="76"/>
      <c r="P130" s="76"/>
      <c r="Q130" s="76"/>
      <c r="R130" s="76"/>
      <c r="S130" s="76"/>
      <c r="T130" s="76"/>
      <c r="U130" s="63"/>
      <c r="V130" s="63"/>
      <c r="W130" s="63"/>
      <c r="X130" s="63"/>
      <c r="Y130" s="63"/>
      <c r="Z130" s="63"/>
      <c r="AA130" s="63"/>
      <c r="AB130" s="63"/>
      <c r="AC130" s="63"/>
      <c r="AD130" s="63"/>
      <c r="AE130" s="63"/>
      <c r="AF130" s="63"/>
    </row>
    <row r="131" spans="1:32" ht="15.75" x14ac:dyDescent="0.25">
      <c r="A131" s="76"/>
      <c r="B131" s="76"/>
      <c r="C131" s="76"/>
      <c r="D131" s="76"/>
      <c r="E131" s="76"/>
      <c r="F131" s="76"/>
      <c r="G131" s="76"/>
      <c r="H131" s="76"/>
      <c r="I131" s="76"/>
      <c r="J131" s="76"/>
      <c r="K131" s="76"/>
      <c r="L131" s="76"/>
      <c r="M131" s="76"/>
      <c r="N131" s="76"/>
      <c r="O131" s="76"/>
      <c r="P131" s="76"/>
      <c r="Q131" s="76"/>
      <c r="R131" s="76"/>
      <c r="S131" s="76"/>
      <c r="T131" s="76"/>
      <c r="U131" s="63"/>
      <c r="V131" s="63"/>
      <c r="W131" s="63"/>
      <c r="X131" s="63"/>
      <c r="Y131" s="63"/>
      <c r="Z131" s="63"/>
      <c r="AA131" s="63"/>
      <c r="AB131" s="63"/>
      <c r="AC131" s="63"/>
      <c r="AD131" s="63"/>
      <c r="AE131" s="63"/>
      <c r="AF131" s="63"/>
    </row>
    <row r="132" spans="1:32" ht="15.75" x14ac:dyDescent="0.25">
      <c r="A132" s="76"/>
      <c r="B132" s="76"/>
      <c r="C132" s="76"/>
      <c r="D132" s="76"/>
      <c r="E132" s="76"/>
      <c r="F132" s="76"/>
      <c r="G132" s="76"/>
      <c r="H132" s="76"/>
      <c r="I132" s="76"/>
      <c r="J132" s="76"/>
      <c r="K132" s="76"/>
      <c r="L132" s="76"/>
      <c r="M132" s="76"/>
      <c r="N132" s="76"/>
      <c r="O132" s="76"/>
      <c r="P132" s="76"/>
      <c r="Q132" s="76"/>
      <c r="R132" s="76"/>
      <c r="S132" s="76"/>
      <c r="T132" s="76"/>
      <c r="U132" s="63"/>
      <c r="V132" s="63"/>
      <c r="W132" s="63"/>
      <c r="X132" s="63"/>
      <c r="Y132" s="63"/>
      <c r="Z132" s="63"/>
      <c r="AA132" s="63"/>
      <c r="AB132" s="63"/>
      <c r="AC132" s="63"/>
      <c r="AD132" s="63"/>
      <c r="AE132" s="63"/>
      <c r="AF132" s="63"/>
    </row>
    <row r="133" spans="1:32" ht="15.75" x14ac:dyDescent="0.25">
      <c r="A133" s="76"/>
      <c r="B133" s="76"/>
      <c r="C133" s="76"/>
      <c r="D133" s="76"/>
      <c r="E133" s="76"/>
      <c r="F133" s="76"/>
      <c r="G133" s="76"/>
      <c r="H133" s="76"/>
      <c r="I133" s="76"/>
      <c r="J133" s="76"/>
      <c r="K133" s="76"/>
      <c r="L133" s="76"/>
      <c r="M133" s="76"/>
      <c r="N133" s="76"/>
      <c r="O133" s="76"/>
      <c r="P133" s="76"/>
      <c r="Q133" s="76"/>
      <c r="R133" s="76"/>
      <c r="S133" s="76"/>
      <c r="T133" s="76"/>
      <c r="U133" s="63"/>
      <c r="V133" s="63"/>
      <c r="W133" s="63"/>
      <c r="X133" s="63"/>
      <c r="Y133" s="63"/>
      <c r="Z133" s="63"/>
      <c r="AA133" s="63"/>
      <c r="AB133" s="63"/>
      <c r="AC133" s="63"/>
      <c r="AD133" s="63"/>
      <c r="AE133" s="63"/>
      <c r="AF133" s="63"/>
    </row>
    <row r="134" spans="1:32" ht="15.75" x14ac:dyDescent="0.25">
      <c r="A134" s="76"/>
      <c r="B134" s="76"/>
      <c r="C134" s="76"/>
      <c r="D134" s="76"/>
      <c r="E134" s="76"/>
      <c r="F134" s="76"/>
      <c r="G134" s="76"/>
      <c r="H134" s="76"/>
      <c r="I134" s="76"/>
      <c r="J134" s="76"/>
      <c r="K134" s="76"/>
      <c r="L134" s="76"/>
      <c r="M134" s="76"/>
      <c r="N134" s="76"/>
      <c r="O134" s="76"/>
      <c r="P134" s="76"/>
      <c r="Q134" s="76"/>
      <c r="R134" s="76"/>
      <c r="S134" s="76"/>
      <c r="T134" s="76"/>
      <c r="U134" s="63"/>
      <c r="V134" s="63"/>
      <c r="W134" s="63"/>
      <c r="X134" s="63"/>
      <c r="Y134" s="63"/>
      <c r="Z134" s="63"/>
      <c r="AA134" s="63"/>
      <c r="AB134" s="63"/>
      <c r="AC134" s="63"/>
      <c r="AD134" s="63"/>
      <c r="AE134" s="63"/>
      <c r="AF134" s="63"/>
    </row>
    <row r="135" spans="1:32" ht="15.75" x14ac:dyDescent="0.25">
      <c r="A135" s="76"/>
      <c r="B135" s="76"/>
      <c r="C135" s="76"/>
      <c r="D135" s="76"/>
      <c r="E135" s="76"/>
      <c r="F135" s="76"/>
      <c r="G135" s="76"/>
      <c r="H135" s="76"/>
      <c r="I135" s="76"/>
      <c r="J135" s="76"/>
      <c r="K135" s="76"/>
      <c r="L135" s="76"/>
      <c r="M135" s="76"/>
      <c r="N135" s="76"/>
      <c r="O135" s="76"/>
      <c r="P135" s="76"/>
      <c r="Q135" s="76"/>
      <c r="R135" s="76"/>
      <c r="S135" s="76"/>
      <c r="T135" s="76"/>
      <c r="U135" s="63"/>
      <c r="V135" s="63"/>
      <c r="W135" s="63"/>
      <c r="X135" s="63"/>
      <c r="Y135" s="63"/>
      <c r="Z135" s="63"/>
      <c r="AA135" s="63"/>
      <c r="AB135" s="63"/>
      <c r="AC135" s="63"/>
      <c r="AD135" s="63"/>
      <c r="AE135" s="63"/>
      <c r="AF135" s="63"/>
    </row>
    <row r="136" spans="1:32" ht="15.75" x14ac:dyDescent="0.25">
      <c r="A136" s="76"/>
      <c r="B136" s="76"/>
      <c r="C136" s="76"/>
      <c r="D136" s="76"/>
      <c r="E136" s="76"/>
      <c r="F136" s="76"/>
      <c r="G136" s="76"/>
      <c r="H136" s="76"/>
      <c r="I136" s="76"/>
      <c r="J136" s="76"/>
      <c r="K136" s="76"/>
      <c r="L136" s="76"/>
      <c r="M136" s="76"/>
      <c r="N136" s="76"/>
      <c r="O136" s="76"/>
      <c r="P136" s="76"/>
      <c r="Q136" s="76"/>
      <c r="R136" s="76"/>
      <c r="S136" s="76"/>
      <c r="T136" s="76"/>
      <c r="U136" s="63"/>
      <c r="V136" s="63"/>
      <c r="W136" s="63"/>
      <c r="X136" s="63"/>
      <c r="Y136" s="63"/>
      <c r="Z136" s="63"/>
      <c r="AA136" s="63"/>
      <c r="AB136" s="63"/>
      <c r="AC136" s="63"/>
      <c r="AD136" s="63"/>
      <c r="AE136" s="63"/>
      <c r="AF136" s="63"/>
    </row>
    <row r="137" spans="1:32" ht="15.75" x14ac:dyDescent="0.25">
      <c r="A137" s="76"/>
      <c r="B137" s="76"/>
      <c r="C137" s="76"/>
      <c r="D137" s="76"/>
      <c r="E137" s="76"/>
      <c r="F137" s="76"/>
      <c r="G137" s="76"/>
      <c r="H137" s="76"/>
      <c r="I137" s="76"/>
      <c r="J137" s="76"/>
      <c r="K137" s="76"/>
      <c r="L137" s="76"/>
      <c r="M137" s="76"/>
      <c r="N137" s="76"/>
      <c r="O137" s="76"/>
      <c r="P137" s="76"/>
      <c r="Q137" s="76"/>
      <c r="R137" s="76"/>
      <c r="S137" s="76"/>
      <c r="T137" s="76"/>
      <c r="U137" s="63"/>
      <c r="V137" s="63"/>
      <c r="W137" s="63"/>
      <c r="X137" s="63"/>
      <c r="Y137" s="63"/>
      <c r="Z137" s="63"/>
      <c r="AA137" s="63"/>
      <c r="AB137" s="63"/>
      <c r="AC137" s="63"/>
      <c r="AD137" s="63"/>
      <c r="AE137" s="63"/>
      <c r="AF137" s="63"/>
    </row>
    <row r="138" spans="1:32" ht="15.75" x14ac:dyDescent="0.25">
      <c r="A138" s="76"/>
      <c r="B138" s="76"/>
      <c r="C138" s="76"/>
      <c r="D138" s="76"/>
      <c r="E138" s="76"/>
      <c r="F138" s="76"/>
      <c r="G138" s="76"/>
      <c r="H138" s="76"/>
      <c r="I138" s="76"/>
      <c r="J138" s="76"/>
      <c r="K138" s="76"/>
      <c r="L138" s="76"/>
      <c r="M138" s="76"/>
      <c r="N138" s="76"/>
      <c r="O138" s="76"/>
      <c r="P138" s="76"/>
      <c r="Q138" s="76"/>
      <c r="R138" s="76"/>
      <c r="S138" s="76"/>
      <c r="T138" s="76"/>
      <c r="U138" s="63"/>
      <c r="V138" s="63"/>
      <c r="W138" s="63"/>
      <c r="X138" s="63"/>
      <c r="Y138" s="63"/>
      <c r="Z138" s="63"/>
      <c r="AA138" s="63"/>
      <c r="AB138" s="63"/>
      <c r="AC138" s="63"/>
      <c r="AD138" s="63"/>
      <c r="AE138" s="63"/>
      <c r="AF138" s="63"/>
    </row>
    <row r="139" spans="1:32" ht="15.75" x14ac:dyDescent="0.25">
      <c r="A139" s="76"/>
      <c r="B139" s="76"/>
      <c r="C139" s="76"/>
      <c r="D139" s="76"/>
      <c r="E139" s="76"/>
      <c r="F139" s="76"/>
      <c r="G139" s="76"/>
      <c r="H139" s="76"/>
      <c r="I139" s="76"/>
      <c r="J139" s="76"/>
      <c r="K139" s="76"/>
      <c r="L139" s="76"/>
      <c r="M139" s="76"/>
      <c r="N139" s="76"/>
      <c r="O139" s="76"/>
      <c r="P139" s="76"/>
      <c r="Q139" s="76"/>
      <c r="R139" s="76"/>
      <c r="S139" s="76"/>
      <c r="T139" s="76"/>
      <c r="U139" s="63"/>
      <c r="V139" s="63"/>
      <c r="W139" s="63"/>
      <c r="X139" s="63"/>
      <c r="Y139" s="63"/>
      <c r="Z139" s="63"/>
      <c r="AA139" s="63"/>
      <c r="AB139" s="63"/>
      <c r="AC139" s="63"/>
      <c r="AD139" s="63"/>
      <c r="AE139" s="63"/>
      <c r="AF139" s="63"/>
    </row>
    <row r="140" spans="1:32" ht="15.75" x14ac:dyDescent="0.25">
      <c r="A140" s="76"/>
      <c r="B140" s="76"/>
      <c r="C140" s="76"/>
      <c r="D140" s="76"/>
      <c r="E140" s="76"/>
      <c r="F140" s="76"/>
      <c r="G140" s="76"/>
      <c r="H140" s="76"/>
      <c r="I140" s="76"/>
      <c r="J140" s="76"/>
      <c r="K140" s="76"/>
      <c r="L140" s="76"/>
      <c r="M140" s="76"/>
      <c r="N140" s="76"/>
      <c r="O140" s="76"/>
      <c r="P140" s="76"/>
      <c r="Q140" s="76"/>
      <c r="R140" s="76"/>
      <c r="S140" s="76"/>
      <c r="T140" s="76"/>
      <c r="U140" s="63"/>
      <c r="V140" s="63"/>
      <c r="W140" s="63"/>
      <c r="X140" s="63"/>
      <c r="Y140" s="63"/>
      <c r="Z140" s="63"/>
      <c r="AA140" s="63"/>
      <c r="AB140" s="63"/>
      <c r="AC140" s="63"/>
      <c r="AD140" s="63"/>
      <c r="AE140" s="63"/>
      <c r="AF140" s="63"/>
    </row>
    <row r="141" spans="1:32" ht="15.75" x14ac:dyDescent="0.25">
      <c r="A141" s="76"/>
      <c r="B141" s="76"/>
      <c r="C141" s="76"/>
      <c r="D141" s="76"/>
      <c r="E141" s="76"/>
      <c r="F141" s="76"/>
      <c r="G141" s="76"/>
      <c r="H141" s="76"/>
      <c r="I141" s="76"/>
      <c r="J141" s="76"/>
      <c r="K141" s="76"/>
      <c r="L141" s="76"/>
      <c r="M141" s="76"/>
      <c r="N141" s="76"/>
      <c r="O141" s="76"/>
      <c r="P141" s="76"/>
      <c r="Q141" s="76"/>
      <c r="R141" s="76"/>
      <c r="S141" s="76"/>
      <c r="T141" s="76"/>
      <c r="U141" s="63"/>
      <c r="V141" s="63"/>
      <c r="W141" s="63"/>
      <c r="X141" s="63"/>
      <c r="Y141" s="63"/>
      <c r="Z141" s="63"/>
      <c r="AA141" s="63"/>
      <c r="AB141" s="63"/>
      <c r="AC141" s="63"/>
      <c r="AD141" s="63"/>
      <c r="AE141" s="63"/>
      <c r="AF141" s="63"/>
    </row>
    <row r="142" spans="1:32" ht="15.75" x14ac:dyDescent="0.25">
      <c r="A142" s="76"/>
      <c r="B142" s="76"/>
      <c r="C142" s="76"/>
      <c r="D142" s="76"/>
      <c r="E142" s="76"/>
      <c r="F142" s="76"/>
      <c r="G142" s="76"/>
      <c r="H142" s="76"/>
      <c r="I142" s="76"/>
      <c r="J142" s="76"/>
      <c r="K142" s="76"/>
      <c r="L142" s="76"/>
      <c r="M142" s="76"/>
      <c r="N142" s="76"/>
      <c r="O142" s="76"/>
      <c r="P142" s="76"/>
      <c r="Q142" s="76"/>
      <c r="R142" s="76"/>
      <c r="S142" s="76"/>
      <c r="T142" s="76"/>
      <c r="U142" s="63"/>
      <c r="V142" s="63"/>
      <c r="W142" s="63"/>
      <c r="X142" s="63"/>
      <c r="Y142" s="63"/>
      <c r="Z142" s="63"/>
      <c r="AA142" s="63"/>
      <c r="AB142" s="63"/>
      <c r="AC142" s="63"/>
      <c r="AD142" s="63"/>
      <c r="AE142" s="63"/>
      <c r="AF142" s="63"/>
    </row>
    <row r="143" spans="1:32" ht="15.75" x14ac:dyDescent="0.25">
      <c r="A143" s="76"/>
      <c r="B143" s="76"/>
      <c r="C143" s="76"/>
      <c r="D143" s="76"/>
      <c r="E143" s="76"/>
      <c r="F143" s="76"/>
      <c r="G143" s="76"/>
      <c r="H143" s="76"/>
      <c r="I143" s="76"/>
      <c r="J143" s="76"/>
      <c r="K143" s="76"/>
      <c r="L143" s="76"/>
      <c r="M143" s="76"/>
      <c r="N143" s="76"/>
      <c r="O143" s="76"/>
      <c r="P143" s="76"/>
      <c r="Q143" s="76"/>
      <c r="R143" s="76"/>
      <c r="S143" s="76"/>
      <c r="T143" s="76"/>
      <c r="U143" s="63"/>
      <c r="V143" s="63"/>
      <c r="W143" s="63"/>
      <c r="X143" s="63"/>
      <c r="Y143" s="63"/>
      <c r="Z143" s="63"/>
      <c r="AA143" s="63"/>
      <c r="AB143" s="63"/>
      <c r="AC143" s="63"/>
      <c r="AD143" s="63"/>
      <c r="AE143" s="63"/>
      <c r="AF143" s="63"/>
    </row>
    <row r="144" spans="1:32" ht="15.75" x14ac:dyDescent="0.25">
      <c r="A144" s="76"/>
      <c r="B144" s="76"/>
      <c r="C144" s="76"/>
      <c r="D144" s="76"/>
      <c r="E144" s="76"/>
      <c r="F144" s="76"/>
      <c r="G144" s="76"/>
      <c r="H144" s="76"/>
      <c r="I144" s="76"/>
      <c r="J144" s="76"/>
      <c r="K144" s="76"/>
      <c r="L144" s="76"/>
      <c r="M144" s="76"/>
      <c r="N144" s="76"/>
      <c r="O144" s="76"/>
      <c r="P144" s="76"/>
      <c r="Q144" s="76"/>
      <c r="R144" s="76"/>
      <c r="S144" s="76"/>
      <c r="T144" s="76"/>
      <c r="U144" s="63"/>
      <c r="V144" s="63"/>
      <c r="W144" s="63"/>
      <c r="X144" s="63"/>
      <c r="Y144" s="63"/>
      <c r="Z144" s="63"/>
      <c r="AA144" s="63"/>
      <c r="AB144" s="63"/>
      <c r="AC144" s="63"/>
      <c r="AD144" s="63"/>
      <c r="AE144" s="63"/>
      <c r="AF144" s="63"/>
    </row>
    <row r="145" spans="1:32" ht="15.75" x14ac:dyDescent="0.25">
      <c r="A145" s="76"/>
      <c r="B145" s="76"/>
      <c r="C145" s="76"/>
      <c r="D145" s="76"/>
      <c r="E145" s="76"/>
      <c r="F145" s="76"/>
      <c r="G145" s="76"/>
      <c r="H145" s="76"/>
      <c r="I145" s="76"/>
      <c r="J145" s="76"/>
      <c r="K145" s="76"/>
      <c r="L145" s="76"/>
      <c r="M145" s="76"/>
      <c r="N145" s="76"/>
      <c r="O145" s="76"/>
      <c r="P145" s="76"/>
      <c r="Q145" s="76"/>
      <c r="R145" s="76"/>
      <c r="S145" s="76"/>
      <c r="T145" s="76"/>
      <c r="U145" s="63"/>
      <c r="V145" s="63"/>
      <c r="W145" s="63"/>
      <c r="X145" s="63"/>
      <c r="Y145" s="63"/>
      <c r="Z145" s="63"/>
      <c r="AA145" s="63"/>
      <c r="AB145" s="63"/>
      <c r="AC145" s="63"/>
      <c r="AD145" s="63"/>
      <c r="AE145" s="63"/>
      <c r="AF145" s="63"/>
    </row>
    <row r="146" spans="1:32" ht="15.75" x14ac:dyDescent="0.25">
      <c r="A146" s="76"/>
      <c r="B146" s="76"/>
      <c r="C146" s="76"/>
      <c r="D146" s="76"/>
      <c r="E146" s="76"/>
      <c r="F146" s="76"/>
      <c r="G146" s="76"/>
      <c r="H146" s="76"/>
      <c r="I146" s="76"/>
      <c r="J146" s="76"/>
      <c r="K146" s="76"/>
      <c r="L146" s="76"/>
      <c r="M146" s="76"/>
      <c r="N146" s="76"/>
      <c r="O146" s="76"/>
      <c r="P146" s="76"/>
      <c r="Q146" s="76"/>
      <c r="R146" s="76"/>
      <c r="S146" s="76"/>
      <c r="T146" s="76"/>
      <c r="U146" s="63"/>
      <c r="V146" s="63"/>
      <c r="W146" s="63"/>
      <c r="X146" s="63"/>
      <c r="Y146" s="63"/>
      <c r="Z146" s="63"/>
      <c r="AA146" s="63"/>
      <c r="AB146" s="63"/>
      <c r="AC146" s="63"/>
      <c r="AD146" s="63"/>
      <c r="AE146" s="63"/>
      <c r="AF146" s="63"/>
    </row>
    <row r="147" spans="1:32" ht="15.75" x14ac:dyDescent="0.25">
      <c r="A147" s="76"/>
      <c r="B147" s="76"/>
      <c r="C147" s="76"/>
      <c r="D147" s="76"/>
      <c r="E147" s="76"/>
      <c r="F147" s="76"/>
      <c r="G147" s="76"/>
      <c r="H147" s="76"/>
      <c r="I147" s="76"/>
      <c r="J147" s="76"/>
      <c r="K147" s="76"/>
      <c r="L147" s="76"/>
      <c r="M147" s="76"/>
      <c r="N147" s="76"/>
      <c r="O147" s="76"/>
      <c r="P147" s="76"/>
      <c r="Q147" s="76"/>
      <c r="R147" s="76"/>
      <c r="S147" s="76"/>
      <c r="T147" s="76"/>
      <c r="U147" s="63"/>
      <c r="V147" s="63"/>
      <c r="W147" s="63"/>
      <c r="X147" s="63"/>
      <c r="Y147" s="63"/>
      <c r="Z147" s="63"/>
      <c r="AA147" s="63"/>
      <c r="AB147" s="63"/>
      <c r="AC147" s="63"/>
      <c r="AD147" s="63"/>
      <c r="AE147" s="63"/>
      <c r="AF147" s="63"/>
    </row>
    <row r="148" spans="1:32" ht="15.75" x14ac:dyDescent="0.25">
      <c r="A148" s="63"/>
      <c r="B148" s="63"/>
      <c r="C148" s="63"/>
      <c r="D148" s="63"/>
      <c r="E148" s="63"/>
      <c r="F148" s="63"/>
      <c r="G148" s="63"/>
      <c r="H148" s="63"/>
      <c r="I148" s="63"/>
      <c r="J148" s="63"/>
      <c r="K148" s="63"/>
      <c r="L148" s="63"/>
      <c r="M148" s="63"/>
      <c r="N148" s="63"/>
      <c r="O148" s="63"/>
      <c r="P148" s="63"/>
      <c r="Q148" s="63"/>
      <c r="R148" s="63"/>
      <c r="S148" s="63"/>
      <c r="T148" s="63"/>
      <c r="U148" s="63"/>
      <c r="V148" s="63"/>
      <c r="W148" s="63"/>
      <c r="X148" s="63"/>
      <c r="Y148" s="63"/>
      <c r="Z148" s="63"/>
      <c r="AA148" s="63"/>
      <c r="AB148" s="63"/>
      <c r="AC148" s="63"/>
      <c r="AD148" s="63"/>
      <c r="AE148" s="63"/>
      <c r="AF148" s="63"/>
    </row>
    <row r="149" spans="1:32" ht="15.75" x14ac:dyDescent="0.25">
      <c r="A149" s="74" t="s">
        <v>518</v>
      </c>
      <c r="B149" s="74"/>
      <c r="C149" s="74"/>
      <c r="D149" s="74"/>
      <c r="E149" s="74"/>
      <c r="F149" s="74"/>
      <c r="G149" s="74"/>
      <c r="H149" s="74"/>
      <c r="I149" s="74"/>
      <c r="J149" s="63"/>
      <c r="K149" s="63"/>
      <c r="L149" s="63"/>
      <c r="M149" s="63"/>
      <c r="N149" s="63"/>
      <c r="O149" s="63"/>
      <c r="P149" s="63"/>
      <c r="Q149" s="63"/>
      <c r="R149" s="63"/>
      <c r="S149" s="63"/>
      <c r="T149" s="63"/>
      <c r="U149" s="63"/>
      <c r="V149" s="63"/>
      <c r="W149" s="63"/>
      <c r="X149" s="63"/>
      <c r="Y149" s="63"/>
      <c r="Z149" s="63"/>
      <c r="AA149" s="63"/>
      <c r="AB149" s="63"/>
      <c r="AC149" s="63"/>
      <c r="AD149" s="63"/>
      <c r="AE149" s="63"/>
      <c r="AF149" s="63"/>
    </row>
    <row r="150" spans="1:32" ht="15.75" x14ac:dyDescent="0.25">
      <c r="A150" s="66" t="s">
        <v>1038</v>
      </c>
      <c r="B150" s="63"/>
      <c r="C150" s="63"/>
      <c r="D150" s="63"/>
      <c r="E150" s="63"/>
      <c r="F150" s="63"/>
      <c r="G150" s="63"/>
      <c r="H150" s="63"/>
      <c r="I150" s="63"/>
      <c r="J150" s="63"/>
      <c r="K150" s="63"/>
      <c r="L150" s="63"/>
      <c r="M150" s="63"/>
      <c r="N150" s="63"/>
      <c r="O150" s="63"/>
      <c r="P150" s="63"/>
      <c r="Q150" s="63"/>
      <c r="R150" s="63"/>
      <c r="S150" s="63"/>
      <c r="T150" s="63"/>
      <c r="U150" s="63"/>
      <c r="V150" s="63"/>
      <c r="W150" s="63"/>
      <c r="X150" s="63"/>
      <c r="Y150" s="63"/>
      <c r="Z150" s="63"/>
      <c r="AA150" s="63"/>
      <c r="AB150" s="63"/>
      <c r="AC150" s="63"/>
      <c r="AD150" s="63"/>
      <c r="AE150" s="63"/>
      <c r="AF150" s="63"/>
    </row>
    <row r="151" spans="1:32" ht="15.75" x14ac:dyDescent="0.25">
      <c r="A151" s="66" t="s">
        <v>398</v>
      </c>
      <c r="B151" s="63"/>
      <c r="C151" s="63"/>
      <c r="D151" s="63"/>
      <c r="E151" s="63"/>
      <c r="F151" s="63"/>
      <c r="G151" s="63"/>
      <c r="H151" s="63"/>
      <c r="I151" s="63"/>
      <c r="J151" s="63"/>
      <c r="K151" s="63"/>
      <c r="L151" s="63"/>
      <c r="M151" s="63"/>
      <c r="N151" s="63"/>
      <c r="O151" s="63"/>
      <c r="P151" s="63"/>
      <c r="Q151" s="63"/>
      <c r="R151" s="63"/>
      <c r="S151" s="63"/>
      <c r="T151" s="63"/>
      <c r="U151" s="63"/>
      <c r="V151" s="63"/>
      <c r="W151" s="63"/>
      <c r="X151" s="63"/>
      <c r="Y151" s="63"/>
      <c r="Z151" s="63"/>
      <c r="AA151" s="63"/>
      <c r="AB151" s="63"/>
      <c r="AC151" s="63"/>
      <c r="AD151" s="63"/>
      <c r="AE151" s="63"/>
      <c r="AF151" s="63"/>
    </row>
    <row r="152" spans="1:32" ht="15.75" x14ac:dyDescent="0.25">
      <c r="A152" s="63" t="s">
        <v>399</v>
      </c>
      <c r="B152" s="63"/>
      <c r="C152" s="63"/>
      <c r="D152" s="63"/>
      <c r="E152" s="63"/>
      <c r="F152" s="63">
        <f>Concept!J3</f>
        <v>0</v>
      </c>
      <c r="G152" s="63" t="s">
        <v>489</v>
      </c>
      <c r="H152" s="63"/>
      <c r="I152" s="63"/>
      <c r="J152" s="63"/>
      <c r="K152" s="63"/>
      <c r="L152" s="63"/>
      <c r="M152" s="63"/>
      <c r="N152" s="63" t="str">
        <f>IF(F152&gt;3.99,A152,"")</f>
        <v/>
      </c>
      <c r="O152" s="63" t="str">
        <f>IF(F153&gt;3.99,A153,"")</f>
        <v/>
      </c>
      <c r="P152" s="63" t="str">
        <f>IF(F154&gt;3.99,A154,"")</f>
        <v/>
      </c>
      <c r="Q152" s="63" t="str">
        <f>IF(F155&gt;3.99,A155,"")</f>
        <v/>
      </c>
      <c r="R152" s="63" t="str">
        <f>IF(F156&gt;4,E156,"")</f>
        <v/>
      </c>
      <c r="S152" s="63"/>
      <c r="T152" s="63"/>
      <c r="U152" s="63"/>
      <c r="V152" s="63"/>
      <c r="W152" s="63"/>
      <c r="X152" s="63"/>
      <c r="Y152" s="63"/>
      <c r="Z152" s="63"/>
      <c r="AA152" s="63"/>
      <c r="AB152" s="63"/>
      <c r="AC152" s="63"/>
      <c r="AD152" s="63"/>
      <c r="AE152" s="63"/>
      <c r="AF152" s="63"/>
    </row>
    <row r="153" spans="1:32" ht="15.75" x14ac:dyDescent="0.25">
      <c r="A153" s="63" t="s">
        <v>400</v>
      </c>
      <c r="B153" s="63"/>
      <c r="C153" s="63"/>
      <c r="D153" s="63"/>
      <c r="E153" s="63"/>
      <c r="F153" s="63">
        <f>Concept!J9</f>
        <v>0</v>
      </c>
      <c r="G153" s="63" t="s">
        <v>486</v>
      </c>
      <c r="H153" s="63"/>
      <c r="I153" s="63"/>
      <c r="J153" s="63"/>
      <c r="K153" s="63"/>
      <c r="L153" s="63"/>
      <c r="M153" s="63"/>
      <c r="N153" s="63" t="str">
        <f>IF(AND($F152&gt;1.01,$F152&lt;3.99),$A152,"")</f>
        <v/>
      </c>
      <c r="O153" s="63" t="str">
        <f>IF(AND($F153&gt;1.01,$F153&lt;3.99),$A153,"")</f>
        <v/>
      </c>
      <c r="P153" s="63" t="str">
        <f>IF(AND($F154&gt;1.01,$F154&lt;3.99),$A154,"")</f>
        <v/>
      </c>
      <c r="Q153" s="63" t="str">
        <f>IF(AND($F155&gt;1.01,$F155&lt;3.99),$A155,"")</f>
        <v/>
      </c>
      <c r="R153" s="63"/>
      <c r="S153" s="63"/>
      <c r="T153" s="63"/>
      <c r="U153" s="63"/>
      <c r="V153" s="63"/>
      <c r="W153" s="63"/>
      <c r="X153" s="63"/>
      <c r="Y153" s="63"/>
      <c r="Z153" s="63"/>
      <c r="AA153" s="63"/>
      <c r="AB153" s="63"/>
      <c r="AC153" s="63"/>
      <c r="AD153" s="63"/>
      <c r="AE153" s="63"/>
      <c r="AF153" s="63"/>
    </row>
    <row r="154" spans="1:32" ht="15.75" x14ac:dyDescent="0.25">
      <c r="A154" s="63" t="s">
        <v>401</v>
      </c>
      <c r="B154" s="63"/>
      <c r="C154" s="63"/>
      <c r="D154" s="63"/>
      <c r="E154" s="63"/>
      <c r="F154" s="63">
        <f>Concept!J18</f>
        <v>0</v>
      </c>
      <c r="G154" s="63" t="s">
        <v>487</v>
      </c>
      <c r="H154" s="63"/>
      <c r="I154" s="63"/>
      <c r="J154" s="63"/>
      <c r="K154" s="63"/>
      <c r="L154" s="63"/>
      <c r="M154" s="63"/>
      <c r="N154" s="70" t="str">
        <f>IF(AND($F152&gt;0.99,$F152&lt;1.000001),$A152,"")</f>
        <v/>
      </c>
      <c r="O154" s="70" t="str">
        <f>IF(AND($F153&gt;0.99,$F153&lt;1.000001),$A153,"")</f>
        <v/>
      </c>
      <c r="P154" s="70" t="str">
        <f>IF(AND($F154&gt;0.99,$F154&lt;1.000001),$A154,"")</f>
        <v/>
      </c>
      <c r="Q154" s="70" t="str">
        <f>IF(AND($F155&gt;0.99,$F155&lt;1.000001),$A155,"")</f>
        <v/>
      </c>
      <c r="R154" s="70"/>
      <c r="S154" s="63"/>
      <c r="T154" s="63"/>
      <c r="U154" s="63"/>
      <c r="V154" s="63"/>
      <c r="W154" s="63"/>
      <c r="X154" s="63"/>
      <c r="Y154" s="63"/>
      <c r="Z154" s="63"/>
      <c r="AA154" s="63"/>
      <c r="AB154" s="63"/>
      <c r="AC154" s="63"/>
      <c r="AD154" s="63"/>
      <c r="AE154" s="63"/>
      <c r="AF154" s="63"/>
    </row>
    <row r="155" spans="1:32" ht="15.75" x14ac:dyDescent="0.25">
      <c r="A155" s="63" t="s">
        <v>402</v>
      </c>
      <c r="B155" s="63"/>
      <c r="C155" s="63"/>
      <c r="D155" s="63"/>
      <c r="E155" s="63"/>
      <c r="F155" s="63">
        <f>Concept!J25</f>
        <v>0</v>
      </c>
      <c r="G155" s="63" t="s">
        <v>488</v>
      </c>
      <c r="H155" s="63"/>
      <c r="I155" s="63"/>
      <c r="J155" s="63"/>
      <c r="K155" s="63"/>
      <c r="L155" s="63"/>
      <c r="M155" s="63"/>
      <c r="N155" s="63" t="str">
        <f>IF($F152=0,$A152,"")</f>
        <v>Vocabulary</v>
      </c>
      <c r="O155" s="63" t="str">
        <f>IF($F153=0,$A153,"")</f>
        <v>Laterality</v>
      </c>
      <c r="P155" s="63" t="str">
        <f>IF($F154=0,$A154,"")</f>
        <v>Parallel/Perpendicular</v>
      </c>
      <c r="Q155" s="63" t="str">
        <f>IF($F155=0,$A155,"")</f>
        <v>Time And Distance</v>
      </c>
      <c r="R155" s="63"/>
      <c r="S155" s="63"/>
      <c r="T155" s="63"/>
      <c r="U155" s="63"/>
      <c r="V155" s="63"/>
      <c r="W155" s="63"/>
      <c r="X155" s="63"/>
      <c r="Y155" s="63"/>
      <c r="Z155" s="63"/>
      <c r="AA155" s="63"/>
      <c r="AB155" s="63"/>
      <c r="AC155" s="63"/>
      <c r="AD155" s="63"/>
      <c r="AE155" s="63"/>
      <c r="AF155" s="63"/>
    </row>
    <row r="156" spans="1:32" ht="15.75" x14ac:dyDescent="0.25">
      <c r="A156" s="66" t="s">
        <v>405</v>
      </c>
      <c r="B156" s="63"/>
      <c r="C156" s="63"/>
      <c r="D156" s="63"/>
      <c r="E156" s="63"/>
      <c r="F156" s="63"/>
      <c r="G156" s="63"/>
      <c r="H156" s="63"/>
      <c r="I156" s="63"/>
      <c r="J156" s="63"/>
      <c r="K156" s="63"/>
      <c r="L156" s="63"/>
      <c r="M156" s="63"/>
      <c r="N156" s="63"/>
      <c r="O156" s="63"/>
      <c r="P156" s="63"/>
      <c r="Q156" s="63"/>
      <c r="R156" s="63"/>
      <c r="S156" s="63"/>
      <c r="T156" s="63"/>
      <c r="U156" s="63"/>
      <c r="V156" s="63"/>
      <c r="W156" s="63"/>
      <c r="X156" s="63"/>
      <c r="Y156" s="63"/>
      <c r="Z156" s="63"/>
      <c r="AA156" s="63"/>
      <c r="AB156" s="63"/>
      <c r="AC156" s="63"/>
      <c r="AD156" s="63"/>
      <c r="AE156" s="63"/>
      <c r="AF156" s="63"/>
    </row>
    <row r="157" spans="1:32" ht="15.75" x14ac:dyDescent="0.25">
      <c r="A157" s="63" t="s">
        <v>1011</v>
      </c>
      <c r="B157" s="63"/>
      <c r="C157" s="63"/>
      <c r="D157" s="63"/>
      <c r="E157" s="63"/>
      <c r="F157" s="63">
        <f>Move!J3</f>
        <v>0</v>
      </c>
      <c r="G157" s="63" t="s">
        <v>489</v>
      </c>
      <c r="H157" s="63"/>
      <c r="I157" s="63"/>
      <c r="J157" s="63"/>
      <c r="K157" s="63"/>
      <c r="L157" s="63"/>
      <c r="M157" s="63"/>
      <c r="N157" s="70" t="str">
        <f>IF(F157&gt;3.99,A157,"")</f>
        <v/>
      </c>
      <c r="O157" s="70" t="str">
        <f>IF(F158&gt;3.99,A158,"")</f>
        <v/>
      </c>
      <c r="P157" s="70" t="str">
        <f>IF(F159&gt;3.99,A159,"")</f>
        <v/>
      </c>
      <c r="Q157" s="70" t="str">
        <f>IF(F160&gt;3.99,A160,"")</f>
        <v/>
      </c>
      <c r="R157" s="70" t="str">
        <f>IF(F161&gt;3.99,A161,"")</f>
        <v/>
      </c>
      <c r="S157" s="70" t="str">
        <f>IF(F162&gt;3.99,A162,"")</f>
        <v/>
      </c>
      <c r="T157" s="70" t="str">
        <f>IF(F163&gt;3.99,A163,"")</f>
        <v/>
      </c>
      <c r="U157" s="70" t="str">
        <f>IF(F164&gt;3.99,A164,"")</f>
        <v/>
      </c>
      <c r="V157" s="70" t="str">
        <f>IF(F165&gt;3.99,A165,"")</f>
        <v/>
      </c>
      <c r="W157" s="70" t="str">
        <f>IF(F166&gt;3.99,A166,"")</f>
        <v/>
      </c>
      <c r="X157" s="70" t="str">
        <f>IF(F167&gt;3.99,A167,"")</f>
        <v/>
      </c>
      <c r="Y157" s="70"/>
      <c r="Z157" s="70"/>
      <c r="AA157" s="70"/>
      <c r="AB157" s="70"/>
      <c r="AC157" s="70"/>
      <c r="AD157" s="63"/>
      <c r="AE157" s="63"/>
      <c r="AF157" s="63"/>
    </row>
    <row r="158" spans="1:32" ht="15.75" x14ac:dyDescent="0.25">
      <c r="A158" s="63" t="s">
        <v>1010</v>
      </c>
      <c r="B158" s="63"/>
      <c r="C158" s="63"/>
      <c r="D158" s="63"/>
      <c r="E158" s="63"/>
      <c r="F158" s="63">
        <f>Move!J12</f>
        <v>0</v>
      </c>
      <c r="G158" s="63" t="s">
        <v>486</v>
      </c>
      <c r="H158" s="63"/>
      <c r="I158" s="63"/>
      <c r="J158" s="63"/>
      <c r="K158" s="63"/>
      <c r="L158" s="63"/>
      <c r="M158" s="63"/>
      <c r="N158" s="70" t="str">
        <f>IF(AND($F157&gt;1.01,$F157&lt;3.99),$A157,"")</f>
        <v/>
      </c>
      <c r="O158" s="70" t="str">
        <f>IF(AND($F158&gt;1.01,$F158&lt;3.99),$A158,"")</f>
        <v/>
      </c>
      <c r="P158" s="70" t="str">
        <f>IF(AND($F159&gt;1.01,$F159&lt;3.99),$A159,"")</f>
        <v/>
      </c>
      <c r="Q158" s="70" t="str">
        <f>IF(AND($F160&gt;1.01,$F160&lt;3.99),$A160,"")</f>
        <v/>
      </c>
      <c r="R158" s="70" t="str">
        <f>IF(AND($F161&gt;1.01,$F161&lt;3.99),$A161,"")</f>
        <v/>
      </c>
      <c r="S158" s="70" t="str">
        <f>IF(AND($F162&gt;1.01,$F162&lt;3.99),$A162,"")</f>
        <v/>
      </c>
      <c r="T158" s="70" t="str">
        <f>IF(AND($F163&gt;1.01,$F163&lt;3.99),$A163,"")</f>
        <v/>
      </c>
      <c r="U158" s="70" t="str">
        <f>IF(AND($F164&gt;1.01,$F164&lt;3.99),$A164,"")</f>
        <v/>
      </c>
      <c r="V158" s="70" t="str">
        <f>IF(AND($F165&gt;1.01,$F165&lt;3.99),$A165,"")</f>
        <v/>
      </c>
      <c r="W158" s="70" t="str">
        <f>IF(AND($F166&gt;1.01,$F166&lt;3.99),$A166,"")</f>
        <v/>
      </c>
      <c r="X158" s="70" t="str">
        <f>IF(AND($F167&gt;1.01,$F167&lt;3.99),$A167,"")</f>
        <v/>
      </c>
      <c r="Y158" s="70"/>
      <c r="Z158" s="70"/>
      <c r="AA158" s="70"/>
      <c r="AB158" s="70"/>
      <c r="AC158" s="70"/>
      <c r="AD158" s="63"/>
      <c r="AE158" s="63"/>
      <c r="AF158" s="63"/>
    </row>
    <row r="159" spans="1:32" ht="15.75" x14ac:dyDescent="0.25">
      <c r="A159" s="63" t="s">
        <v>1012</v>
      </c>
      <c r="B159" s="63"/>
      <c r="C159" s="63"/>
      <c r="D159" s="63"/>
      <c r="E159" s="63"/>
      <c r="F159" s="63">
        <f>Move!J21</f>
        <v>0</v>
      </c>
      <c r="G159" s="63" t="s">
        <v>487</v>
      </c>
      <c r="H159" s="63"/>
      <c r="I159" s="63"/>
      <c r="J159" s="63"/>
      <c r="K159" s="63"/>
      <c r="L159" s="63"/>
      <c r="M159" s="63"/>
      <c r="N159" s="70" t="str">
        <f>IF(AND($F157&gt;0.99,$F157&lt;1.000001),$A157,"")</f>
        <v/>
      </c>
      <c r="O159" s="70" t="str">
        <f>IF(AND($F158&gt;0.99,$F158&lt;1.000001),$A158,"")</f>
        <v/>
      </c>
      <c r="P159" s="70" t="str">
        <f>IF(AND($F159&gt;0.99,$F159&lt;1.000001),$A159,"")</f>
        <v/>
      </c>
      <c r="Q159" s="70" t="str">
        <f>IF(AND($F160&gt;0.99,$F160&lt;1.000001),$A160,"")</f>
        <v/>
      </c>
      <c r="R159" s="70" t="str">
        <f>IF(AND($F161&gt;0.99,$F161&lt;1.000001),$A161,"")</f>
        <v/>
      </c>
      <c r="S159" s="70" t="str">
        <f>IF(AND($F162&gt;0.99,$F162&lt;1.000001),$A162,"")</f>
        <v/>
      </c>
      <c r="T159" s="70" t="str">
        <f>IF(AND($F163&gt;0.99,$F163&lt;1.000001),$A163,"")</f>
        <v/>
      </c>
      <c r="U159" s="70" t="str">
        <f>IF(AND($F164&gt;0.99,$F164&lt;1.000001),$A164,"")</f>
        <v/>
      </c>
      <c r="V159" s="70" t="str">
        <f>IF(AND($F165&gt;0.99,$F165&lt;1.000001),$A165,"")</f>
        <v/>
      </c>
      <c r="W159" s="70" t="str">
        <f>IF(AND($F166&gt;0.99,$F166&lt;1.000001),$A166,"")</f>
        <v/>
      </c>
      <c r="X159" s="70" t="str">
        <f>IF(AND($F167&gt;0.99,$F167&lt;1.000001),$A167,"")</f>
        <v/>
      </c>
      <c r="Y159" s="70"/>
      <c r="Z159" s="70"/>
      <c r="AA159" s="70"/>
      <c r="AB159" s="70"/>
      <c r="AC159" s="70"/>
      <c r="AD159" s="63"/>
      <c r="AE159" s="63"/>
      <c r="AF159" s="63"/>
    </row>
    <row r="160" spans="1:32" ht="15.75" x14ac:dyDescent="0.25">
      <c r="A160" s="63" t="s">
        <v>403</v>
      </c>
      <c r="B160" s="63"/>
      <c r="C160" s="63"/>
      <c r="D160" s="63"/>
      <c r="E160" s="63"/>
      <c r="F160" s="63">
        <f>Move!J37</f>
        <v>0</v>
      </c>
      <c r="G160" s="63" t="s">
        <v>488</v>
      </c>
      <c r="H160" s="63"/>
      <c r="I160" s="63"/>
      <c r="J160" s="63"/>
      <c r="K160" s="63"/>
      <c r="L160" s="63"/>
      <c r="M160" s="63"/>
      <c r="N160" s="70" t="str">
        <f>IF($F157=0,$A157,"")</f>
        <v>Wheelchair Basics</v>
      </c>
      <c r="O160" s="70" t="str">
        <f>IF($F158=0,$A158,"")</f>
        <v>Maintaining Body Alignment While Propelling The Chair</v>
      </c>
      <c r="P160" s="70" t="str">
        <f>IF($F159=0,$A159,"")</f>
        <v>Wheelchair Movement</v>
      </c>
      <c r="Q160" s="70" t="str">
        <f>IF($F160=0,$A160,"")</f>
        <v>Balance</v>
      </c>
      <c r="R160" s="70" t="str">
        <f>IF($F161=0,$A161,"")</f>
        <v>Turns</v>
      </c>
      <c r="S160" s="71" t="str">
        <f>IF($F162=0,$A162,"")</f>
        <v>Navigating Tight Spaces</v>
      </c>
      <c r="T160" s="70" t="str">
        <f>IF($F163=0,$A163,"")</f>
        <v>Object Skills</v>
      </c>
      <c r="U160" s="70" t="str">
        <f>IF($F164=0,$A164,"")</f>
        <v>Manual Chair Specific Skills</v>
      </c>
      <c r="V160" s="70" t="str">
        <f>IF($F165=0,$A165,"")</f>
        <v>Scooter Specific Skills</v>
      </c>
      <c r="W160" s="70" t="str">
        <f>IF($F166=0,$A166,"")</f>
        <v>Power Chair Specific Skills</v>
      </c>
      <c r="X160" s="70" t="str">
        <f>IF($F167=0,$A167,"")</f>
        <v>Transferring</v>
      </c>
      <c r="Y160" s="70"/>
      <c r="Z160" s="70"/>
      <c r="AA160" s="70"/>
      <c r="AB160" s="70"/>
      <c r="AC160" s="70"/>
      <c r="AD160" s="63"/>
      <c r="AE160" s="63"/>
      <c r="AF160" s="63"/>
    </row>
    <row r="161" spans="1:32" ht="15.75" x14ac:dyDescent="0.25">
      <c r="A161" s="63" t="s">
        <v>404</v>
      </c>
      <c r="B161" s="63"/>
      <c r="C161" s="63"/>
      <c r="D161" s="63"/>
      <c r="E161" s="63"/>
      <c r="F161" s="63">
        <f>Move!J45</f>
        <v>0</v>
      </c>
      <c r="G161" s="63"/>
      <c r="H161" s="63"/>
      <c r="I161" s="63"/>
      <c r="J161" s="63"/>
      <c r="K161" s="63"/>
      <c r="L161" s="63"/>
      <c r="M161" s="63"/>
      <c r="N161" s="63"/>
      <c r="O161" s="63"/>
      <c r="P161" s="63"/>
      <c r="Q161" s="63"/>
      <c r="R161" s="63"/>
      <c r="S161" s="63"/>
      <c r="T161" s="63"/>
      <c r="U161" s="63"/>
      <c r="V161" s="63"/>
      <c r="W161" s="63"/>
      <c r="X161" s="63"/>
      <c r="Y161" s="63"/>
      <c r="Z161" s="63"/>
      <c r="AA161" s="63"/>
      <c r="AB161" s="63"/>
      <c r="AC161" s="63"/>
      <c r="AD161" s="63"/>
      <c r="AE161" s="63"/>
      <c r="AF161" s="63"/>
    </row>
    <row r="162" spans="1:32" ht="15.75" x14ac:dyDescent="0.25">
      <c r="A162" s="63" t="s">
        <v>1013</v>
      </c>
      <c r="B162" s="63"/>
      <c r="C162" s="63"/>
      <c r="D162" s="63"/>
      <c r="E162" s="63"/>
      <c r="F162" s="63">
        <f>Move!J57</f>
        <v>0</v>
      </c>
      <c r="G162" s="63"/>
      <c r="H162" s="63"/>
      <c r="I162" s="63"/>
      <c r="J162" s="63"/>
      <c r="K162" s="63"/>
      <c r="L162" s="63"/>
      <c r="M162" s="63"/>
      <c r="N162" s="63"/>
      <c r="O162" s="63"/>
      <c r="P162" s="63"/>
      <c r="Q162" s="63"/>
      <c r="R162" s="63"/>
      <c r="S162" s="63"/>
      <c r="T162" s="63"/>
      <c r="U162" s="63"/>
      <c r="V162" s="63"/>
      <c r="W162" s="63"/>
      <c r="X162" s="63"/>
      <c r="Y162" s="63"/>
      <c r="Z162" s="63"/>
      <c r="AA162" s="63"/>
      <c r="AB162" s="63"/>
      <c r="AC162" s="63"/>
      <c r="AD162" s="63"/>
      <c r="AE162" s="63"/>
      <c r="AF162" s="63"/>
    </row>
    <row r="163" spans="1:32" ht="15.75" x14ac:dyDescent="0.25">
      <c r="A163" s="63" t="s">
        <v>1014</v>
      </c>
      <c r="B163" s="63"/>
      <c r="C163" s="63"/>
      <c r="D163" s="63"/>
      <c r="E163" s="63"/>
      <c r="F163" s="63">
        <f>Move!J67</f>
        <v>0</v>
      </c>
      <c r="G163" s="63"/>
      <c r="H163" s="63"/>
      <c r="I163" s="63"/>
      <c r="J163" s="63"/>
      <c r="K163" s="63"/>
      <c r="L163" s="63"/>
      <c r="M163" s="63"/>
      <c r="N163" s="63"/>
      <c r="O163" s="63"/>
      <c r="P163" s="63"/>
      <c r="Q163" s="63"/>
      <c r="R163" s="63"/>
      <c r="S163" s="63"/>
      <c r="T163" s="63"/>
      <c r="U163" s="63"/>
      <c r="V163" s="63"/>
      <c r="W163" s="63"/>
      <c r="X163" s="63"/>
      <c r="Y163" s="63"/>
      <c r="Z163" s="63"/>
      <c r="AA163" s="63"/>
      <c r="AB163" s="63"/>
      <c r="AC163" s="63"/>
      <c r="AD163" s="63"/>
      <c r="AE163" s="63"/>
      <c r="AF163" s="63"/>
    </row>
    <row r="164" spans="1:32" ht="15.75" x14ac:dyDescent="0.25">
      <c r="A164" s="63" t="s">
        <v>1015</v>
      </c>
      <c r="B164" s="63"/>
      <c r="C164" s="63"/>
      <c r="D164" s="63"/>
      <c r="E164" s="63"/>
      <c r="F164" s="63">
        <f>Move!J72</f>
        <v>0</v>
      </c>
      <c r="G164" s="63"/>
      <c r="H164" s="63"/>
      <c r="I164" s="63"/>
      <c r="J164" s="63"/>
      <c r="K164" s="63"/>
      <c r="L164" s="63"/>
      <c r="M164" s="63"/>
      <c r="N164" s="63"/>
      <c r="O164" s="63"/>
      <c r="P164" s="63"/>
      <c r="Q164" s="63"/>
      <c r="R164" s="63"/>
      <c r="S164" s="63"/>
      <c r="T164" s="63"/>
      <c r="U164" s="63"/>
      <c r="V164" s="63"/>
      <c r="W164" s="63"/>
      <c r="X164" s="63"/>
      <c r="Y164" s="63"/>
      <c r="Z164" s="63"/>
      <c r="AA164" s="63"/>
      <c r="AB164" s="63"/>
      <c r="AC164" s="63"/>
      <c r="AD164" s="63"/>
      <c r="AE164" s="63"/>
      <c r="AF164" s="63"/>
    </row>
    <row r="165" spans="1:32" ht="15.75" x14ac:dyDescent="0.25">
      <c r="A165" s="63" t="s">
        <v>1016</v>
      </c>
      <c r="B165" s="63"/>
      <c r="C165" s="63"/>
      <c r="D165" s="63"/>
      <c r="E165" s="63"/>
      <c r="F165" s="63">
        <f>Move!J79</f>
        <v>0</v>
      </c>
      <c r="G165" s="63"/>
      <c r="H165" s="63"/>
      <c r="I165" s="63"/>
      <c r="J165" s="63"/>
      <c r="K165" s="63"/>
      <c r="L165" s="63"/>
      <c r="M165" s="63"/>
      <c r="N165" s="63"/>
      <c r="O165" s="63"/>
      <c r="P165" s="63"/>
      <c r="Q165" s="63"/>
      <c r="R165" s="63"/>
      <c r="S165" s="63"/>
      <c r="T165" s="63"/>
      <c r="U165" s="63"/>
      <c r="V165" s="63"/>
      <c r="W165" s="63"/>
      <c r="X165" s="63"/>
      <c r="Y165" s="63"/>
      <c r="Z165" s="63"/>
      <c r="AA165" s="63"/>
      <c r="AB165" s="63"/>
      <c r="AC165" s="63"/>
      <c r="AD165" s="63"/>
      <c r="AE165" s="63"/>
      <c r="AF165" s="63"/>
    </row>
    <row r="166" spans="1:32" ht="15.75" x14ac:dyDescent="0.25">
      <c r="A166" s="63" t="s">
        <v>1017</v>
      </c>
      <c r="B166" s="63"/>
      <c r="C166" s="63"/>
      <c r="D166" s="63"/>
      <c r="E166" s="63"/>
      <c r="F166" s="63">
        <f>Move!J84</f>
        <v>0</v>
      </c>
      <c r="G166" s="63"/>
      <c r="H166" s="63"/>
      <c r="I166" s="63"/>
      <c r="J166" s="63"/>
      <c r="K166" s="63"/>
      <c r="L166" s="63"/>
      <c r="M166" s="63"/>
      <c r="N166" s="63"/>
      <c r="O166" s="63"/>
      <c r="P166" s="63"/>
      <c r="Q166" s="63"/>
      <c r="R166" s="63"/>
      <c r="S166" s="63"/>
      <c r="T166" s="63"/>
      <c r="U166" s="63"/>
      <c r="V166" s="63"/>
      <c r="W166" s="63"/>
      <c r="X166" s="63"/>
      <c r="Y166" s="63"/>
      <c r="Z166" s="63"/>
      <c r="AA166" s="63"/>
      <c r="AB166" s="63"/>
      <c r="AC166" s="63"/>
      <c r="AD166" s="63"/>
      <c r="AE166" s="63"/>
      <c r="AF166" s="63"/>
    </row>
    <row r="167" spans="1:32" ht="15.75" x14ac:dyDescent="0.25">
      <c r="A167" s="63" t="s">
        <v>1018</v>
      </c>
      <c r="B167" s="63"/>
      <c r="C167" s="63"/>
      <c r="D167" s="63"/>
      <c r="E167" s="63"/>
      <c r="F167" s="63">
        <f>Move!J90</f>
        <v>0</v>
      </c>
      <c r="G167" s="63"/>
      <c r="H167" s="63"/>
      <c r="I167" s="63"/>
      <c r="J167" s="63"/>
      <c r="K167" s="63"/>
      <c r="L167" s="63"/>
      <c r="M167" s="63"/>
      <c r="N167" s="63"/>
      <c r="O167" s="63"/>
      <c r="P167" s="63"/>
      <c r="Q167" s="63"/>
      <c r="R167" s="63"/>
      <c r="S167" s="63"/>
      <c r="T167" s="63"/>
      <c r="U167" s="63"/>
      <c r="V167" s="63"/>
      <c r="W167" s="63"/>
      <c r="X167" s="63"/>
      <c r="Y167" s="63"/>
      <c r="Z167" s="63"/>
      <c r="AA167" s="63"/>
      <c r="AB167" s="63"/>
      <c r="AC167" s="63"/>
      <c r="AD167" s="63"/>
      <c r="AE167" s="63"/>
      <c r="AF167" s="63"/>
    </row>
    <row r="168" spans="1:32" ht="15.75" x14ac:dyDescent="0.25">
      <c r="A168" s="66" t="s">
        <v>473</v>
      </c>
      <c r="B168" s="63"/>
      <c r="C168" s="63"/>
      <c r="D168" s="63"/>
      <c r="E168" s="63"/>
      <c r="F168" s="63"/>
      <c r="G168" s="63"/>
      <c r="H168" s="63"/>
      <c r="I168" s="63"/>
      <c r="J168" s="63"/>
      <c r="K168" s="63"/>
      <c r="L168" s="63"/>
      <c r="M168" s="63"/>
      <c r="N168" s="63"/>
      <c r="O168" s="63"/>
      <c r="P168" s="63"/>
      <c r="Q168" s="63"/>
      <c r="R168" s="63"/>
      <c r="S168" s="63"/>
      <c r="T168" s="63"/>
      <c r="U168" s="63"/>
      <c r="V168" s="63"/>
      <c r="W168" s="63"/>
      <c r="X168" s="63"/>
      <c r="Y168" s="63"/>
      <c r="Z168" s="63"/>
      <c r="AA168" s="63"/>
      <c r="AB168" s="63"/>
      <c r="AC168" s="63"/>
      <c r="AD168" s="63"/>
      <c r="AE168" s="63"/>
      <c r="AF168" s="63"/>
    </row>
    <row r="169" spans="1:32" ht="15.75" x14ac:dyDescent="0.25">
      <c r="A169" s="63" t="s">
        <v>406</v>
      </c>
      <c r="B169" s="63"/>
      <c r="C169" s="63"/>
      <c r="D169" s="63"/>
      <c r="E169" s="63"/>
      <c r="F169" s="63">
        <f>SingRm!J3</f>
        <v>0</v>
      </c>
      <c r="G169" s="63" t="s">
        <v>489</v>
      </c>
      <c r="H169" s="63"/>
      <c r="I169" s="63"/>
      <c r="J169" s="63"/>
      <c r="K169" s="63"/>
      <c r="L169" s="63"/>
      <c r="M169" s="63"/>
      <c r="N169" s="63" t="str">
        <f>IF(F169&gt;3.99,A169,"")</f>
        <v/>
      </c>
      <c r="O169" s="63" t="str">
        <f>IF(F170&gt;3.99,A170,"")</f>
        <v/>
      </c>
      <c r="P169" s="63" t="str">
        <f>IF(F171&gt;3.99,A171,"")</f>
        <v/>
      </c>
      <c r="Q169" s="63" t="str">
        <f>IF(F172&gt;3.99,A172,"")</f>
        <v/>
      </c>
      <c r="R169" s="63" t="str">
        <f>IF(F173&gt;3.99,A173,"")</f>
        <v/>
      </c>
      <c r="S169" s="63"/>
      <c r="T169" s="63"/>
      <c r="U169" s="63"/>
      <c r="V169" s="63"/>
      <c r="W169" s="63"/>
      <c r="X169" s="63"/>
      <c r="Y169" s="63"/>
      <c r="Z169" s="63"/>
      <c r="AA169" s="63"/>
      <c r="AB169" s="63"/>
      <c r="AC169" s="63"/>
      <c r="AD169" s="63"/>
      <c r="AE169" s="63"/>
      <c r="AF169" s="63"/>
    </row>
    <row r="170" spans="1:32" ht="15.75" x14ac:dyDescent="0.25">
      <c r="A170" s="63" t="s">
        <v>407</v>
      </c>
      <c r="B170" s="63"/>
      <c r="C170" s="63"/>
      <c r="D170" s="63"/>
      <c r="E170" s="63"/>
      <c r="F170" s="63">
        <f>SingRm!J9</f>
        <v>0</v>
      </c>
      <c r="G170" s="63" t="s">
        <v>486</v>
      </c>
      <c r="H170" s="63"/>
      <c r="I170" s="63"/>
      <c r="J170" s="63"/>
      <c r="K170" s="63"/>
      <c r="L170" s="63"/>
      <c r="M170" s="63"/>
      <c r="N170" s="63" t="str">
        <f>IF(AND($F169&gt;1.01,$F169&lt;3.99),$A169,"")</f>
        <v/>
      </c>
      <c r="O170" s="63" t="str">
        <f>IF(AND($F170&gt;1.01,$F170&lt;3.99),$A170,"")</f>
        <v/>
      </c>
      <c r="P170" s="63" t="str">
        <f>IF(AND($F171&gt;1.01,$F171&lt;3.99),$A171,"")</f>
        <v/>
      </c>
      <c r="Q170" s="63" t="str">
        <f>IF(AND($F172&gt;1.01,$F172&lt;3.99),$A172,"")</f>
        <v/>
      </c>
      <c r="R170" s="63" t="str">
        <f>IF(AND($F173&gt;1.01,$F173&lt;3.99),$A173,"")</f>
        <v/>
      </c>
      <c r="S170" s="63"/>
      <c r="T170" s="63"/>
      <c r="U170" s="63"/>
      <c r="V170" s="63"/>
      <c r="W170" s="63"/>
      <c r="X170" s="63"/>
      <c r="Y170" s="63"/>
      <c r="Z170" s="63"/>
      <c r="AA170" s="63"/>
      <c r="AB170" s="63"/>
      <c r="AC170" s="63"/>
      <c r="AD170" s="63"/>
      <c r="AE170" s="63"/>
      <c r="AF170" s="63"/>
    </row>
    <row r="171" spans="1:32" ht="15.75" x14ac:dyDescent="0.25">
      <c r="A171" s="63" t="s">
        <v>491</v>
      </c>
      <c r="B171" s="63"/>
      <c r="C171" s="63"/>
      <c r="D171" s="63"/>
      <c r="E171" s="63"/>
      <c r="F171" s="63">
        <f>SingRm!J16</f>
        <v>0</v>
      </c>
      <c r="G171" s="63" t="s">
        <v>487</v>
      </c>
      <c r="H171" s="63"/>
      <c r="I171" s="63"/>
      <c r="J171" s="63"/>
      <c r="K171" s="63"/>
      <c r="L171" s="63"/>
      <c r="M171" s="63"/>
      <c r="N171" s="70" t="str">
        <f>IF(AND($F169&gt;0.99,$F169&lt;1.000001),$A169,"")</f>
        <v/>
      </c>
      <c r="O171" s="70" t="str">
        <f>IF(AND($F170&gt;0.99,$F170&lt;1.000001),$A170,"")</f>
        <v/>
      </c>
      <c r="P171" s="70" t="str">
        <f>IF(AND($F171&gt;0.99,$F171&lt;1.000001),$A171,"")</f>
        <v/>
      </c>
      <c r="Q171" s="70" t="str">
        <f>IF(AND($F172&gt;0.99,$F172&lt;1.000001),$A172,"")</f>
        <v/>
      </c>
      <c r="R171" s="70" t="str">
        <f>IF(AND($F173&gt;0.99,$F173&lt;1.000001),$A173,"")</f>
        <v/>
      </c>
      <c r="S171" s="63"/>
      <c r="T171" s="63"/>
      <c r="U171" s="63"/>
      <c r="V171" s="63"/>
      <c r="W171" s="63"/>
      <c r="X171" s="63"/>
      <c r="Y171" s="63"/>
      <c r="Z171" s="63"/>
      <c r="AA171" s="63"/>
      <c r="AB171" s="63"/>
      <c r="AC171" s="63"/>
      <c r="AD171" s="63"/>
      <c r="AE171" s="63"/>
      <c r="AF171" s="63"/>
    </row>
    <row r="172" spans="1:32" ht="15.75" x14ac:dyDescent="0.25">
      <c r="A172" s="63" t="s">
        <v>490</v>
      </c>
      <c r="B172" s="63"/>
      <c r="C172" s="63"/>
      <c r="D172" s="63"/>
      <c r="E172" s="63"/>
      <c r="F172" s="63">
        <f>SingRm!J23</f>
        <v>0</v>
      </c>
      <c r="G172" s="63" t="s">
        <v>488</v>
      </c>
      <c r="H172" s="63"/>
      <c r="I172" s="63"/>
      <c r="J172" s="63"/>
      <c r="K172" s="63"/>
      <c r="L172" s="63"/>
      <c r="M172" s="63"/>
      <c r="N172" s="63" t="str">
        <f>IF($F169=0,$A169,"")</f>
        <v>Familiar Rooms</v>
      </c>
      <c r="O172" s="63" t="str">
        <f>IF($F170=0,$A170,"")</f>
        <v>Unfamiliar Rooms</v>
      </c>
      <c r="P172" s="63" t="str">
        <f>IF($F171=0,$A171,"")</f>
        <v>Seating (Rows)</v>
      </c>
      <c r="Q172" s="63" t="str">
        <f>IF($F172=0,$A172,"")</f>
        <v>Seating (Tables)</v>
      </c>
      <c r="R172" s="63" t="str">
        <f>IF($F173=0,$A173,"")</f>
        <v>Locating Dropped Objects</v>
      </c>
      <c r="S172" s="63"/>
      <c r="T172" s="63"/>
      <c r="U172" s="63"/>
      <c r="V172" s="63"/>
      <c r="W172" s="63"/>
      <c r="X172" s="63"/>
      <c r="Y172" s="63"/>
      <c r="Z172" s="63"/>
      <c r="AA172" s="63"/>
      <c r="AB172" s="63"/>
      <c r="AC172" s="63"/>
      <c r="AD172" s="63"/>
      <c r="AE172" s="63"/>
      <c r="AF172" s="63"/>
    </row>
    <row r="173" spans="1:32" ht="15.75" x14ac:dyDescent="0.25">
      <c r="A173" s="63" t="s">
        <v>408</v>
      </c>
      <c r="B173" s="63"/>
      <c r="C173" s="63"/>
      <c r="D173" s="63"/>
      <c r="E173" s="63"/>
      <c r="F173" s="63">
        <f>SingRm!J28</f>
        <v>0</v>
      </c>
      <c r="G173" s="63"/>
      <c r="H173" s="63"/>
      <c r="I173" s="63"/>
      <c r="J173" s="63"/>
      <c r="K173" s="63"/>
      <c r="L173" s="63"/>
      <c r="M173" s="63"/>
      <c r="N173" s="63"/>
      <c r="O173" s="63"/>
      <c r="P173" s="63"/>
      <c r="Q173" s="63"/>
      <c r="R173" s="63"/>
      <c r="S173" s="63"/>
      <c r="T173" s="63"/>
      <c r="U173" s="63"/>
      <c r="V173" s="63"/>
      <c r="W173" s="63"/>
      <c r="X173" s="63"/>
      <c r="Y173" s="63"/>
      <c r="Z173" s="63"/>
      <c r="AA173" s="63"/>
      <c r="AB173" s="63"/>
      <c r="AC173" s="63"/>
      <c r="AD173" s="63"/>
      <c r="AE173" s="63"/>
      <c r="AF173" s="63"/>
    </row>
    <row r="174" spans="1:32" ht="15.75" x14ac:dyDescent="0.25">
      <c r="A174" s="66" t="s">
        <v>474</v>
      </c>
      <c r="B174" s="63"/>
      <c r="C174" s="63"/>
      <c r="D174" s="63"/>
      <c r="E174" s="63"/>
      <c r="F174" s="63"/>
      <c r="G174" s="63"/>
      <c r="H174" s="63"/>
      <c r="I174" s="63"/>
      <c r="J174" s="63"/>
      <c r="K174" s="63"/>
      <c r="L174" s="63"/>
      <c r="M174" s="63"/>
      <c r="N174" s="63"/>
      <c r="O174" s="63"/>
      <c r="P174" s="63"/>
      <c r="Q174" s="63"/>
      <c r="R174" s="63"/>
      <c r="S174" s="63"/>
      <c r="T174" s="63"/>
      <c r="U174" s="63"/>
      <c r="V174" s="63"/>
      <c r="W174" s="63"/>
      <c r="X174" s="63"/>
      <c r="Y174" s="63"/>
      <c r="Z174" s="63"/>
      <c r="AA174" s="63"/>
      <c r="AB174" s="63"/>
      <c r="AC174" s="63"/>
      <c r="AD174" s="63"/>
      <c r="AE174" s="63"/>
      <c r="AF174" s="63"/>
    </row>
    <row r="175" spans="1:32" ht="15.75" x14ac:dyDescent="0.25">
      <c r="A175" s="63" t="s">
        <v>409</v>
      </c>
      <c r="B175" s="63"/>
      <c r="C175" s="63"/>
      <c r="D175" s="63"/>
      <c r="E175" s="63"/>
      <c r="F175" s="63">
        <f>Indoor!J3</f>
        <v>0</v>
      </c>
      <c r="G175" s="63" t="s">
        <v>489</v>
      </c>
      <c r="H175" s="63"/>
      <c r="I175" s="63"/>
      <c r="J175" s="63"/>
      <c r="K175" s="63"/>
      <c r="L175" s="63"/>
      <c r="M175" s="63"/>
      <c r="N175" s="70" t="str">
        <f>IF(F175&gt;3.99,A175,"")</f>
        <v/>
      </c>
      <c r="O175" s="70" t="str">
        <f>IF(F176&gt;3.99,A176,"")</f>
        <v/>
      </c>
      <c r="P175" s="70" t="str">
        <f>IF(F177&gt;3.99,A177,"")</f>
        <v/>
      </c>
      <c r="Q175" s="70" t="str">
        <f>IF(F178&gt;3.99,A178,"")</f>
        <v/>
      </c>
      <c r="R175" s="70" t="str">
        <f>IF(F179&gt;3.99,A179,"")</f>
        <v/>
      </c>
      <c r="S175" s="70" t="str">
        <f>IF(F180&gt;3.99,A180,"")</f>
        <v/>
      </c>
      <c r="T175" s="70" t="str">
        <f>IF(F181&gt;3.99,A181,"")</f>
        <v/>
      </c>
      <c r="U175" s="70" t="str">
        <f>IF(F182&gt;3.99,A182,"")</f>
        <v/>
      </c>
      <c r="V175" s="63"/>
      <c r="W175" s="63"/>
      <c r="X175" s="63"/>
      <c r="Y175" s="63"/>
      <c r="Z175" s="63"/>
      <c r="AA175" s="63"/>
      <c r="AB175" s="63"/>
      <c r="AC175" s="63"/>
      <c r="AD175" s="63"/>
      <c r="AE175" s="63"/>
      <c r="AF175" s="63"/>
    </row>
    <row r="176" spans="1:32" ht="15.75" x14ac:dyDescent="0.25">
      <c r="A176" s="63" t="s">
        <v>410</v>
      </c>
      <c r="B176" s="63"/>
      <c r="C176" s="63"/>
      <c r="D176" s="63"/>
      <c r="E176" s="63"/>
      <c r="F176" s="63">
        <f>Indoor!J6</f>
        <v>0</v>
      </c>
      <c r="G176" s="63" t="s">
        <v>486</v>
      </c>
      <c r="H176" s="63"/>
      <c r="I176" s="63"/>
      <c r="J176" s="63"/>
      <c r="K176" s="63"/>
      <c r="L176" s="63"/>
      <c r="M176" s="63"/>
      <c r="N176" s="70" t="str">
        <f>IF(AND($F175&gt;1.01,$F175&lt;3.99),$A175,"")</f>
        <v/>
      </c>
      <c r="O176" s="70" t="str">
        <f>IF(AND($F176&gt;1.01,$F176&lt;3.99),$A176,"")</f>
        <v/>
      </c>
      <c r="P176" s="70" t="str">
        <f>IF(AND($F177&gt;1.01,$F177&lt;3.99),$A177,"")</f>
        <v/>
      </c>
      <c r="Q176" s="70" t="str">
        <f>IF(AND($F178&gt;1.01,$F178&lt;3.99),$A178,"")</f>
        <v/>
      </c>
      <c r="R176" s="70" t="str">
        <f>IF(AND($F179&gt;1.01,$F179&lt;3.99),$A179,"")</f>
        <v/>
      </c>
      <c r="S176" s="70" t="str">
        <f>IF(AND($F180&gt;1.01,$F180&lt;3.99),$A180,"")</f>
        <v/>
      </c>
      <c r="T176" s="70" t="str">
        <f>IF(AND($F181&gt;1.01,$F181&lt;3.99),$A181,"")</f>
        <v/>
      </c>
      <c r="U176" s="70" t="str">
        <f>IF(AND($F182&gt;1.01,$F182&lt;3.99),$A182,"")</f>
        <v/>
      </c>
      <c r="V176" s="63"/>
      <c r="W176" s="63"/>
      <c r="X176" s="63"/>
      <c r="Y176" s="63"/>
      <c r="Z176" s="63"/>
      <c r="AA176" s="63"/>
      <c r="AB176" s="63"/>
      <c r="AC176" s="63"/>
      <c r="AD176" s="63"/>
      <c r="AE176" s="63"/>
      <c r="AF176" s="63"/>
    </row>
    <row r="177" spans="1:32" ht="15.75" x14ac:dyDescent="0.25">
      <c r="A177" s="63" t="s">
        <v>411</v>
      </c>
      <c r="B177" s="63"/>
      <c r="C177" s="63"/>
      <c r="D177" s="63"/>
      <c r="E177" s="63"/>
      <c r="F177" s="63">
        <f>Indoor!J9</f>
        <v>0</v>
      </c>
      <c r="G177" s="63" t="s">
        <v>487</v>
      </c>
      <c r="H177" s="63"/>
      <c r="I177" s="63"/>
      <c r="J177" s="63"/>
      <c r="K177" s="63"/>
      <c r="L177" s="63"/>
      <c r="M177" s="63"/>
      <c r="N177" s="70" t="str">
        <f>IF(AND($F175&gt;0.99,$F175&lt;1.000001),$A175,"")</f>
        <v/>
      </c>
      <c r="O177" s="70" t="str">
        <f>IF(AND($F176&gt;0.99,$F176&lt;1.000001),$A176,"")</f>
        <v/>
      </c>
      <c r="P177" s="70" t="str">
        <f>IF(AND($F177&gt;0.99,$F177&lt;1.000001),$A177,"")</f>
        <v/>
      </c>
      <c r="Q177" s="70" t="str">
        <f>IF(AND($F178&gt;0.99,$F178&lt;1.000001),$A178,"")</f>
        <v/>
      </c>
      <c r="R177" s="70" t="str">
        <f>IF(AND($F179&gt;0.99,$F179&lt;1.000001),$A179,"")</f>
        <v/>
      </c>
      <c r="S177" s="70" t="str">
        <f>IF(AND($F180&gt;0.99,$F180&lt;1.000001),$A180,"")</f>
        <v/>
      </c>
      <c r="T177" s="70" t="str">
        <f>IF(AND($F181&gt;0.99,$F181&lt;1.000001),$A181,"")</f>
        <v/>
      </c>
      <c r="U177" s="70" t="str">
        <f>IF(AND($F182&gt;0.99,$F182&lt;1.000001),$A182,"")</f>
        <v/>
      </c>
      <c r="V177" s="70"/>
      <c r="W177" s="63"/>
      <c r="X177" s="63"/>
      <c r="Y177" s="63"/>
      <c r="Z177" s="63"/>
      <c r="AA177" s="63"/>
      <c r="AB177" s="63"/>
      <c r="AC177" s="63"/>
      <c r="AD177" s="63"/>
      <c r="AE177" s="63"/>
      <c r="AF177" s="63"/>
    </row>
    <row r="178" spans="1:32" ht="15.75" x14ac:dyDescent="0.25">
      <c r="A178" s="63" t="s">
        <v>1019</v>
      </c>
      <c r="B178" s="63"/>
      <c r="C178" s="63"/>
      <c r="D178" s="63"/>
      <c r="E178" s="63"/>
      <c r="F178" s="63">
        <f>Indoor!J31</f>
        <v>0</v>
      </c>
      <c r="G178" s="63" t="s">
        <v>488</v>
      </c>
      <c r="H178" s="63"/>
      <c r="I178" s="63"/>
      <c r="J178" s="63"/>
      <c r="K178" s="63"/>
      <c r="L178" s="63"/>
      <c r="M178" s="63"/>
      <c r="N178" s="70" t="str">
        <f>IF($F175=0,$A175,"")</f>
        <v>Hand Trailing</v>
      </c>
      <c r="O178" s="70" t="str">
        <f>IF($F176=0,$A176,"")</f>
        <v>Navigating Open Spaces</v>
      </c>
      <c r="P178" s="70" t="str">
        <f>IF($F177=0,$A177,"")</f>
        <v>Doors</v>
      </c>
      <c r="Q178" s="70" t="str">
        <f>IF($F178=0,$A178,"")</f>
        <v>Stairs (Emergency Use Only)</v>
      </c>
      <c r="R178" s="70" t="str">
        <f>IF($F179=0,$A179,"")</f>
        <v>Elevators</v>
      </c>
      <c r="S178" s="71" t="str">
        <f>IF($F180=0,$A180,"")</f>
        <v>Moving Sidewalks</v>
      </c>
      <c r="T178" s="70" t="str">
        <f>IF($F181=0,$A181,"")</f>
        <v>Turnstiles</v>
      </c>
      <c r="U178" s="70" t="str">
        <f>IF($F182=0,$A182,"")</f>
        <v>Emergency Drills/Situations</v>
      </c>
      <c r="V178" s="63"/>
      <c r="W178" s="63"/>
      <c r="X178" s="63"/>
      <c r="Y178" s="63"/>
      <c r="Z178" s="63"/>
      <c r="AA178" s="63"/>
      <c r="AB178" s="63"/>
      <c r="AC178" s="63"/>
      <c r="AD178" s="63"/>
      <c r="AE178" s="63"/>
      <c r="AF178" s="63"/>
    </row>
    <row r="179" spans="1:32" ht="15.75" x14ac:dyDescent="0.25">
      <c r="A179" s="63" t="s">
        <v>412</v>
      </c>
      <c r="B179" s="63"/>
      <c r="C179" s="63"/>
      <c r="D179" s="63"/>
      <c r="E179" s="63"/>
      <c r="F179" s="63">
        <f>Indoor!J36</f>
        <v>0</v>
      </c>
      <c r="G179" s="63"/>
      <c r="H179" s="63"/>
      <c r="I179" s="63"/>
      <c r="J179" s="63"/>
      <c r="K179" s="63"/>
      <c r="L179" s="63"/>
      <c r="M179" s="63"/>
      <c r="N179" s="63"/>
      <c r="O179" s="63"/>
      <c r="P179" s="63"/>
      <c r="Q179" s="63"/>
      <c r="R179" s="63"/>
      <c r="S179" s="63"/>
      <c r="T179" s="63"/>
      <c r="U179" s="63"/>
      <c r="V179" s="63"/>
      <c r="W179" s="63"/>
      <c r="X179" s="63"/>
      <c r="Y179" s="63"/>
      <c r="Z179" s="63"/>
      <c r="AA179" s="63"/>
      <c r="AB179" s="63"/>
      <c r="AC179" s="63"/>
      <c r="AD179" s="63"/>
      <c r="AE179" s="63"/>
      <c r="AF179" s="63"/>
    </row>
    <row r="180" spans="1:32" ht="15.75" x14ac:dyDescent="0.25">
      <c r="A180" s="63" t="s">
        <v>413</v>
      </c>
      <c r="B180" s="63"/>
      <c r="C180" s="63"/>
      <c r="D180" s="63"/>
      <c r="E180" s="63"/>
      <c r="F180" s="63">
        <f>Indoor!J52</f>
        <v>0</v>
      </c>
      <c r="G180" s="63"/>
      <c r="H180" s="63"/>
      <c r="I180" s="63"/>
      <c r="J180" s="63"/>
      <c r="K180" s="63"/>
      <c r="L180" s="63"/>
      <c r="M180" s="63"/>
      <c r="N180" s="63"/>
      <c r="O180" s="63"/>
      <c r="P180" s="63"/>
      <c r="Q180" s="63"/>
      <c r="R180" s="63"/>
      <c r="S180" s="63"/>
      <c r="T180" s="63"/>
      <c r="U180" s="63"/>
      <c r="V180" s="63"/>
      <c r="W180" s="63"/>
      <c r="X180" s="63"/>
      <c r="Y180" s="63"/>
      <c r="Z180" s="63"/>
      <c r="AA180" s="63"/>
      <c r="AB180" s="63"/>
      <c r="AC180" s="63"/>
      <c r="AD180" s="63"/>
      <c r="AE180" s="63"/>
      <c r="AF180" s="63"/>
    </row>
    <row r="181" spans="1:32" ht="15.75" x14ac:dyDescent="0.25">
      <c r="A181" s="63" t="s">
        <v>414</v>
      </c>
      <c r="B181" s="63"/>
      <c r="C181" s="63"/>
      <c r="D181" s="63"/>
      <c r="E181" s="63"/>
      <c r="F181" s="63">
        <f>Indoor!J62</f>
        <v>0</v>
      </c>
      <c r="G181" s="63"/>
      <c r="H181" s="63"/>
      <c r="I181" s="63"/>
      <c r="J181" s="63"/>
      <c r="K181" s="63"/>
      <c r="L181" s="63"/>
      <c r="M181" s="63"/>
      <c r="N181" s="63"/>
      <c r="O181" s="63"/>
      <c r="P181" s="63"/>
      <c r="Q181" s="63"/>
      <c r="R181" s="63"/>
      <c r="S181" s="63"/>
      <c r="T181" s="63"/>
      <c r="U181" s="63"/>
      <c r="V181" s="63"/>
      <c r="W181" s="63"/>
      <c r="X181" s="63"/>
      <c r="Y181" s="63"/>
      <c r="Z181" s="63"/>
      <c r="AA181" s="63"/>
      <c r="AB181" s="63"/>
      <c r="AC181" s="63"/>
      <c r="AD181" s="63"/>
      <c r="AE181" s="63"/>
      <c r="AF181" s="63"/>
    </row>
    <row r="182" spans="1:32" ht="15.75" x14ac:dyDescent="0.25">
      <c r="A182" s="63" t="s">
        <v>1020</v>
      </c>
      <c r="B182" s="63"/>
      <c r="C182" s="63"/>
      <c r="D182" s="63"/>
      <c r="E182" s="63"/>
      <c r="F182" s="63">
        <f>Indoor!J68</f>
        <v>0</v>
      </c>
      <c r="G182" s="63"/>
      <c r="H182" s="63"/>
      <c r="I182" s="63"/>
      <c r="J182" s="63"/>
      <c r="K182" s="63"/>
      <c r="L182" s="63"/>
      <c r="M182" s="63"/>
      <c r="N182" s="63"/>
      <c r="O182" s="63"/>
      <c r="P182" s="63"/>
      <c r="Q182" s="63"/>
      <c r="R182" s="63"/>
      <c r="S182" s="63"/>
      <c r="T182" s="63"/>
      <c r="U182" s="63"/>
      <c r="V182" s="63"/>
      <c r="W182" s="63"/>
      <c r="X182" s="63"/>
      <c r="Y182" s="63"/>
      <c r="Z182" s="63"/>
      <c r="AA182" s="63"/>
      <c r="AB182" s="63"/>
      <c r="AC182" s="63"/>
      <c r="AD182" s="63"/>
      <c r="AE182" s="63"/>
      <c r="AF182" s="63"/>
    </row>
    <row r="183" spans="1:32" ht="15.75" x14ac:dyDescent="0.25">
      <c r="A183" s="66" t="s">
        <v>475</v>
      </c>
      <c r="B183" s="63"/>
      <c r="C183" s="63"/>
      <c r="D183" s="63"/>
      <c r="E183" s="63"/>
      <c r="F183" s="63"/>
      <c r="G183" s="63" t="s">
        <v>489</v>
      </c>
      <c r="H183" s="63"/>
      <c r="I183" s="63"/>
      <c r="J183" s="63"/>
      <c r="K183" s="63"/>
      <c r="L183" s="63"/>
      <c r="M183" s="63"/>
      <c r="N183" s="63" t="str">
        <f>IF(F184&gt;3.99,A184,"")</f>
        <v/>
      </c>
      <c r="O183" s="63" t="str">
        <f>IF(F185&gt;3.99,A185,"")</f>
        <v/>
      </c>
      <c r="P183" s="63" t="str">
        <f>IF(F186&gt;3.99,A186,"")</f>
        <v/>
      </c>
      <c r="Q183" s="63"/>
      <c r="R183" s="63"/>
      <c r="S183" s="63"/>
      <c r="T183" s="63"/>
      <c r="U183" s="63"/>
      <c r="V183" s="63"/>
      <c r="W183" s="63"/>
      <c r="X183" s="63"/>
      <c r="Y183" s="63"/>
      <c r="Z183" s="63"/>
      <c r="AA183" s="63"/>
      <c r="AB183" s="63"/>
      <c r="AC183" s="63"/>
      <c r="AD183" s="63"/>
      <c r="AE183" s="63"/>
      <c r="AF183" s="63"/>
    </row>
    <row r="184" spans="1:32" ht="15.75" x14ac:dyDescent="0.25">
      <c r="A184" s="63" t="s">
        <v>415</v>
      </c>
      <c r="B184" s="63"/>
      <c r="C184" s="63"/>
      <c r="D184" s="63"/>
      <c r="E184" s="63"/>
      <c r="F184" s="63">
        <f>SelfPro!J3</f>
        <v>0</v>
      </c>
      <c r="G184" s="63" t="s">
        <v>486</v>
      </c>
      <c r="H184" s="63"/>
      <c r="I184" s="63"/>
      <c r="J184" s="63"/>
      <c r="K184" s="63"/>
      <c r="L184" s="63"/>
      <c r="M184" s="63"/>
      <c r="N184" s="63" t="str">
        <f>IF(AND($F184&gt;1.01,$F184&lt;3.99),$A184,"")</f>
        <v/>
      </c>
      <c r="O184" s="63" t="str">
        <f>IF(AND($F185&gt;1.01,$F185&lt;3.99),$A185,"")</f>
        <v/>
      </c>
      <c r="P184" s="63" t="str">
        <f>IF(AND($F186&gt;1.01,$F186&lt;3.99),$A186,"")</f>
        <v/>
      </c>
      <c r="Q184" s="63"/>
      <c r="R184" s="63"/>
      <c r="S184" s="63"/>
      <c r="T184" s="63"/>
      <c r="U184" s="63"/>
      <c r="V184" s="63"/>
      <c r="W184" s="63"/>
      <c r="X184" s="63"/>
      <c r="Y184" s="63"/>
      <c r="Z184" s="63"/>
      <c r="AA184" s="63"/>
      <c r="AB184" s="63"/>
      <c r="AC184" s="63"/>
      <c r="AD184" s="63"/>
      <c r="AE184" s="63"/>
      <c r="AF184" s="63"/>
    </row>
    <row r="185" spans="1:32" ht="15.75" x14ac:dyDescent="0.25">
      <c r="A185" s="63" t="s">
        <v>416</v>
      </c>
      <c r="B185" s="63"/>
      <c r="C185" s="63"/>
      <c r="D185" s="63"/>
      <c r="E185" s="63"/>
      <c r="F185" s="63">
        <f>SelfPro!J9</f>
        <v>0</v>
      </c>
      <c r="G185" s="63" t="s">
        <v>487</v>
      </c>
      <c r="H185" s="63"/>
      <c r="I185" s="63"/>
      <c r="J185" s="63"/>
      <c r="K185" s="63"/>
      <c r="L185" s="63"/>
      <c r="M185" s="63"/>
      <c r="N185" s="70" t="str">
        <f>IF(AND($F184&gt;0.99,$F184&lt;1.000001),$A184,"")</f>
        <v/>
      </c>
      <c r="O185" s="70" t="str">
        <f>IF(AND($F185&gt;0.99,$F185&lt;1.000001),$A185,"")</f>
        <v/>
      </c>
      <c r="P185" s="70" t="str">
        <f>IF(AND($F186&gt;0.99,$F186&lt;1.000001),$A186,"")</f>
        <v/>
      </c>
      <c r="Q185" s="63"/>
      <c r="R185" s="63"/>
      <c r="S185" s="63"/>
      <c r="T185" s="63"/>
      <c r="U185" s="63"/>
      <c r="V185" s="63"/>
      <c r="W185" s="63"/>
      <c r="X185" s="63"/>
      <c r="Y185" s="63"/>
      <c r="Z185" s="63"/>
      <c r="AA185" s="63"/>
      <c r="AB185" s="63"/>
      <c r="AC185" s="63"/>
      <c r="AD185" s="63"/>
      <c r="AE185" s="63"/>
      <c r="AF185" s="63"/>
    </row>
    <row r="186" spans="1:32" ht="15.75" x14ac:dyDescent="0.25">
      <c r="A186" s="63" t="s">
        <v>417</v>
      </c>
      <c r="B186" s="63"/>
      <c r="C186" s="63"/>
      <c r="D186" s="63"/>
      <c r="E186" s="63"/>
      <c r="F186" s="63">
        <f>SelfPro!J13</f>
        <v>0</v>
      </c>
      <c r="G186" s="63" t="s">
        <v>488</v>
      </c>
      <c r="H186" s="63"/>
      <c r="I186" s="63"/>
      <c r="J186" s="63"/>
      <c r="K186" s="63"/>
      <c r="L186" s="63"/>
      <c r="M186" s="63"/>
      <c r="N186" s="63" t="str">
        <f>IF($F184=0,$A184,"")</f>
        <v>Upper Hand Protective Technique</v>
      </c>
      <c r="O186" s="63" t="str">
        <f>IF($F185=0,$A185,"")</f>
        <v>Lower Forearm Protective Technique</v>
      </c>
      <c r="P186" s="63" t="str">
        <f>IF($F186=0,$A186,"")</f>
        <v>Protective Clothing</v>
      </c>
      <c r="Q186" s="63"/>
      <c r="R186" s="63"/>
      <c r="S186" s="63"/>
      <c r="T186" s="63"/>
      <c r="U186" s="63"/>
      <c r="V186" s="63"/>
      <c r="W186" s="63"/>
      <c r="X186" s="63"/>
      <c r="Y186" s="63"/>
      <c r="Z186" s="63"/>
      <c r="AA186" s="63"/>
      <c r="AB186" s="63"/>
      <c r="AC186" s="63"/>
      <c r="AD186" s="63"/>
      <c r="AE186" s="63"/>
      <c r="AF186" s="63"/>
    </row>
    <row r="187" spans="1:32" ht="15.75" x14ac:dyDescent="0.25">
      <c r="A187" s="66" t="s">
        <v>476</v>
      </c>
      <c r="B187" s="63"/>
      <c r="C187" s="63"/>
      <c r="D187" s="63"/>
      <c r="E187" s="63"/>
      <c r="F187" s="63"/>
      <c r="G187" s="63"/>
      <c r="H187" s="63"/>
      <c r="I187" s="63"/>
      <c r="J187" s="63"/>
      <c r="K187" s="63"/>
      <c r="L187" s="63"/>
      <c r="M187" s="63"/>
      <c r="N187" s="63"/>
      <c r="O187" s="63"/>
      <c r="P187" s="63"/>
      <c r="Q187" s="63"/>
      <c r="R187" s="63"/>
      <c r="S187" s="63"/>
      <c r="T187" s="63"/>
      <c r="U187" s="63"/>
      <c r="V187" s="63"/>
      <c r="W187" s="63"/>
      <c r="X187" s="63"/>
      <c r="Y187" s="63"/>
      <c r="Z187" s="63"/>
      <c r="AA187" s="63"/>
      <c r="AB187" s="63"/>
      <c r="AC187" s="63"/>
      <c r="AD187" s="63"/>
      <c r="AE187" s="63"/>
      <c r="AF187" s="63"/>
    </row>
    <row r="188" spans="1:32" ht="15.75" x14ac:dyDescent="0.25">
      <c r="A188" s="63" t="s">
        <v>418</v>
      </c>
      <c r="B188" s="63"/>
      <c r="C188" s="63"/>
      <c r="D188" s="63"/>
      <c r="E188" s="63"/>
      <c r="F188" s="63">
        <f>Guided!J3</f>
        <v>0</v>
      </c>
      <c r="G188" s="63" t="s">
        <v>489</v>
      </c>
      <c r="H188" s="63"/>
      <c r="I188" s="63"/>
      <c r="J188" s="63"/>
      <c r="K188" s="63"/>
      <c r="L188" s="63"/>
      <c r="M188" s="63"/>
      <c r="N188" s="63" t="str">
        <f>IF(F188&gt;3.99,A188,"")</f>
        <v/>
      </c>
      <c r="O188" s="63" t="str">
        <f>IF(F189&gt;3.99,A189,"")</f>
        <v/>
      </c>
      <c r="P188" s="63" t="str">
        <f>IF(F190&gt;3.99,A190,"")</f>
        <v/>
      </c>
      <c r="Q188" s="63" t="str">
        <f>IF(F191&gt;3.99,A191,"")</f>
        <v/>
      </c>
      <c r="R188" s="63"/>
      <c r="S188" s="63"/>
      <c r="T188" s="63"/>
      <c r="U188" s="63"/>
      <c r="V188" s="63"/>
      <c r="W188" s="63"/>
      <c r="X188" s="63"/>
      <c r="Y188" s="63"/>
      <c r="Z188" s="63"/>
      <c r="AA188" s="63"/>
      <c r="AB188" s="63"/>
      <c r="AC188" s="63"/>
      <c r="AD188" s="63"/>
      <c r="AE188" s="63"/>
      <c r="AF188" s="63"/>
    </row>
    <row r="189" spans="1:32" ht="15.75" x14ac:dyDescent="0.25">
      <c r="A189" s="63" t="s">
        <v>1008</v>
      </c>
      <c r="B189" s="63"/>
      <c r="C189" s="63"/>
      <c r="D189" s="63"/>
      <c r="E189" s="63"/>
      <c r="F189" s="63">
        <f>Guided!J16</f>
        <v>0</v>
      </c>
      <c r="G189" s="63" t="s">
        <v>486</v>
      </c>
      <c r="H189" s="63"/>
      <c r="I189" s="63"/>
      <c r="J189" s="63"/>
      <c r="K189" s="63"/>
      <c r="L189" s="63"/>
      <c r="M189" s="63"/>
      <c r="N189" s="63" t="str">
        <f>IF(AND($F188&gt;1.01,$F188&lt;3.99),$A188,"")</f>
        <v/>
      </c>
      <c r="O189" s="63" t="str">
        <f>IF(AND($F189&gt;1.01,$F189&lt;3.99),$A189,"")</f>
        <v/>
      </c>
      <c r="P189" s="63" t="str">
        <f>IF(AND($F190&gt;1.01,$F190&lt;3.99),$A190,"")</f>
        <v/>
      </c>
      <c r="Q189" s="63" t="str">
        <f>IF(AND($F191&gt;1.01,$F191&lt;3.99),$A191,"")</f>
        <v/>
      </c>
      <c r="R189" s="63"/>
      <c r="S189" s="63"/>
      <c r="T189" s="63"/>
      <c r="U189" s="63"/>
      <c r="V189" s="63"/>
      <c r="W189" s="63"/>
      <c r="X189" s="63"/>
      <c r="Y189" s="63"/>
      <c r="Z189" s="63"/>
      <c r="AA189" s="63"/>
      <c r="AB189" s="63"/>
      <c r="AC189" s="63"/>
      <c r="AD189" s="63"/>
      <c r="AE189" s="63"/>
      <c r="AF189" s="63"/>
    </row>
    <row r="190" spans="1:32" ht="15.75" x14ac:dyDescent="0.25">
      <c r="A190" s="63" t="s">
        <v>419</v>
      </c>
      <c r="B190" s="63"/>
      <c r="C190" s="63"/>
      <c r="D190" s="63"/>
      <c r="E190" s="63"/>
      <c r="F190" s="63">
        <f>Guided!J21</f>
        <v>0</v>
      </c>
      <c r="G190" s="63" t="s">
        <v>487</v>
      </c>
      <c r="H190" s="63"/>
      <c r="I190" s="63"/>
      <c r="J190" s="63"/>
      <c r="K190" s="63"/>
      <c r="L190" s="63"/>
      <c r="M190" s="63"/>
      <c r="N190" s="70" t="str">
        <f>IF(AND($F188&gt;0.99,$F188&lt;1.000001),$A188,"")</f>
        <v/>
      </c>
      <c r="O190" s="70" t="str">
        <f>IF(AND($F189&gt;0.99,$F189&lt;1.000001),$A189,"")</f>
        <v/>
      </c>
      <c r="P190" s="70" t="str">
        <f>IF(AND($F190&gt;0.99,$F190&lt;1.000001),$A190,"")</f>
        <v/>
      </c>
      <c r="Q190" s="70" t="str">
        <f>IF(AND($F191&gt;0.99,$F191&lt;1.000001),$A191,"")</f>
        <v/>
      </c>
      <c r="R190" s="63"/>
      <c r="S190" s="63"/>
      <c r="T190" s="63"/>
      <c r="U190" s="63"/>
      <c r="V190" s="63"/>
      <c r="W190" s="63"/>
      <c r="X190" s="63"/>
      <c r="Y190" s="63"/>
      <c r="Z190" s="63"/>
      <c r="AA190" s="63"/>
      <c r="AB190" s="63"/>
      <c r="AC190" s="63"/>
      <c r="AD190" s="63"/>
      <c r="AE190" s="63"/>
      <c r="AF190" s="63"/>
    </row>
    <row r="191" spans="1:32" ht="15.75" x14ac:dyDescent="0.25">
      <c r="A191" s="63" t="s">
        <v>420</v>
      </c>
      <c r="B191" s="63"/>
      <c r="C191" s="63"/>
      <c r="D191" s="63"/>
      <c r="E191" s="63"/>
      <c r="F191" s="63">
        <f>Guided!J25</f>
        <v>0</v>
      </c>
      <c r="G191" s="63" t="s">
        <v>488</v>
      </c>
      <c r="H191" s="63"/>
      <c r="I191" s="63"/>
      <c r="J191" s="63"/>
      <c r="K191" s="63"/>
      <c r="L191" s="63"/>
      <c r="M191" s="63"/>
      <c r="N191" s="63" t="str">
        <f>IF($F188=0,$A188,"")</f>
        <v>Human Guide</v>
      </c>
      <c r="O191" s="63" t="str">
        <f>IF($F189=0,$A189,"")</f>
        <v>Staying With Another (No Direct Contact)</v>
      </c>
      <c r="P191" s="63" t="str">
        <f>IF($F190=0,$A190,"")</f>
        <v>Menus</v>
      </c>
      <c r="Q191" s="63" t="str">
        <f>IF($F191=0,$A191,"")</f>
        <v>Getting Rides</v>
      </c>
      <c r="R191" s="63"/>
      <c r="S191" s="63"/>
      <c r="T191" s="63"/>
      <c r="U191" s="63"/>
      <c r="V191" s="63"/>
      <c r="W191" s="63"/>
      <c r="X191" s="63"/>
      <c r="Y191" s="63"/>
      <c r="Z191" s="63"/>
      <c r="AA191" s="63"/>
      <c r="AB191" s="63"/>
      <c r="AC191" s="63"/>
      <c r="AD191" s="63"/>
      <c r="AE191" s="63"/>
      <c r="AF191" s="63"/>
    </row>
    <row r="192" spans="1:32" ht="15.75" x14ac:dyDescent="0.25">
      <c r="A192" s="66" t="s">
        <v>477</v>
      </c>
      <c r="B192" s="63"/>
      <c r="C192" s="63"/>
      <c r="D192" s="63"/>
      <c r="E192" s="63"/>
      <c r="F192" s="63"/>
      <c r="G192" s="63"/>
      <c r="H192" s="63"/>
      <c r="I192" s="63"/>
      <c r="J192" s="63"/>
      <c r="K192" s="63"/>
      <c r="L192" s="63"/>
      <c r="M192" s="63"/>
      <c r="N192" s="63"/>
      <c r="O192" s="63"/>
      <c r="P192" s="63"/>
      <c r="Q192" s="63"/>
      <c r="R192" s="63"/>
      <c r="S192" s="63"/>
      <c r="T192" s="63"/>
      <c r="U192" s="63"/>
      <c r="V192" s="63"/>
      <c r="W192" s="63"/>
      <c r="X192" s="63"/>
      <c r="Y192" s="63"/>
      <c r="Z192" s="63"/>
      <c r="AA192" s="63"/>
      <c r="AB192" s="63"/>
      <c r="AC192" s="63"/>
      <c r="AD192" s="63"/>
      <c r="AE192" s="63"/>
      <c r="AF192" s="63"/>
    </row>
    <row r="193" spans="1:32" ht="15.75" x14ac:dyDescent="0.25">
      <c r="A193" s="63" t="s">
        <v>421</v>
      </c>
      <c r="B193" s="63"/>
      <c r="C193" s="63"/>
      <c r="D193" s="63"/>
      <c r="E193" s="63"/>
      <c r="F193" s="63">
        <f>Cane!J3</f>
        <v>0</v>
      </c>
      <c r="G193" s="63" t="s">
        <v>489</v>
      </c>
      <c r="H193" s="63"/>
      <c r="I193" s="63"/>
      <c r="J193" s="63"/>
      <c r="K193" s="63"/>
      <c r="L193" s="63"/>
      <c r="M193" s="63"/>
      <c r="N193" s="70" t="str">
        <f>IF(F193&gt;3.99,A193,"")</f>
        <v/>
      </c>
      <c r="O193" s="70" t="str">
        <f>IF(F194&gt;3.99,A194,"")</f>
        <v/>
      </c>
      <c r="P193" s="70" t="str">
        <f>IF(F195&gt;3.99,A195,"")</f>
        <v/>
      </c>
      <c r="Q193" s="70" t="str">
        <f>IF(F196&gt;3.99,A196,"")</f>
        <v/>
      </c>
      <c r="R193" s="70" t="str">
        <f>IF(F197&gt;3.99,A197,"")</f>
        <v/>
      </c>
      <c r="S193" s="70" t="str">
        <f>IF(F198&gt;3.99,A198,"")</f>
        <v/>
      </c>
      <c r="T193" s="70" t="str">
        <f>IF(F199&gt;3.99,A199,"")</f>
        <v/>
      </c>
      <c r="U193" s="70" t="str">
        <f>IF(F200&gt;3.99,A200,"")</f>
        <v/>
      </c>
      <c r="V193" s="70" t="str">
        <f>IF(F201&gt;3.99,A201,"")</f>
        <v/>
      </c>
      <c r="W193" s="63"/>
      <c r="X193" s="63"/>
      <c r="Y193" s="63"/>
      <c r="Z193" s="63"/>
      <c r="AA193" s="63"/>
      <c r="AB193" s="63"/>
      <c r="AC193" s="63"/>
      <c r="AD193" s="63"/>
      <c r="AE193" s="63"/>
      <c r="AF193" s="63"/>
    </row>
    <row r="194" spans="1:32" ht="15.75" x14ac:dyDescent="0.25">
      <c r="A194" s="63" t="s">
        <v>422</v>
      </c>
      <c r="B194" s="63"/>
      <c r="C194" s="63"/>
      <c r="D194" s="63"/>
      <c r="E194" s="63"/>
      <c r="F194" s="63">
        <f>Cane!J11</f>
        <v>0</v>
      </c>
      <c r="G194" s="63" t="s">
        <v>486</v>
      </c>
      <c r="H194" s="63"/>
      <c r="I194" s="63"/>
      <c r="J194" s="63"/>
      <c r="K194" s="63"/>
      <c r="L194" s="63"/>
      <c r="M194" s="63"/>
      <c r="N194" s="70" t="str">
        <f>IF(AND($F193&gt;1.01,$F193&lt;3.99),$A193,"")</f>
        <v/>
      </c>
      <c r="O194" s="70" t="str">
        <f>IF(AND($F194&gt;1.01,$F194&lt;3.99),$A194,"")</f>
        <v/>
      </c>
      <c r="P194" s="70" t="str">
        <f>IF(AND($F195&gt;1.01,$F195&lt;3.99),$A195,"")</f>
        <v/>
      </c>
      <c r="Q194" s="70" t="str">
        <f>IF(AND($F196&gt;1.01,$F196&lt;3.99),$A196,"")</f>
        <v/>
      </c>
      <c r="R194" s="70" t="str">
        <f>IF(AND($F197&gt;1.01,$F197&lt;3.99),$A197,"")</f>
        <v/>
      </c>
      <c r="S194" s="70" t="str">
        <f>IF(AND($F198&gt;1.01,$F198&lt;3.99),$A198,"")</f>
        <v/>
      </c>
      <c r="T194" s="70" t="str">
        <f>IF(AND($F199&gt;1.01,$F199&lt;3.99),$A199,"")</f>
        <v/>
      </c>
      <c r="U194" s="70" t="str">
        <f>IF(AND($F200&gt;1.01,$F200&lt;3.99),$A200,"")</f>
        <v/>
      </c>
      <c r="V194" s="70" t="str">
        <f>IF(AND($F201&gt;1.01,$F201&lt;3.99),$A201,"")</f>
        <v/>
      </c>
      <c r="W194" s="63"/>
      <c r="X194" s="63"/>
      <c r="Y194" s="63"/>
      <c r="Z194" s="63"/>
      <c r="AA194" s="63"/>
      <c r="AB194" s="63"/>
      <c r="AC194" s="63"/>
      <c r="AD194" s="63"/>
      <c r="AE194" s="63"/>
      <c r="AF194" s="63"/>
    </row>
    <row r="195" spans="1:32" ht="15.75" x14ac:dyDescent="0.25">
      <c r="A195" s="63" t="s">
        <v>1021</v>
      </c>
      <c r="B195" s="63"/>
      <c r="C195" s="63"/>
      <c r="D195" s="63"/>
      <c r="E195" s="63"/>
      <c r="F195" s="63">
        <f>Cane!J17</f>
        <v>0</v>
      </c>
      <c r="G195" s="63" t="s">
        <v>487</v>
      </c>
      <c r="H195" s="63"/>
      <c r="I195" s="63"/>
      <c r="J195" s="63"/>
      <c r="K195" s="63"/>
      <c r="L195" s="63"/>
      <c r="M195" s="63"/>
      <c r="N195" s="70" t="str">
        <f>IF(AND($F193&gt;0.99,$F193&lt;1.000001),$A193,"")</f>
        <v/>
      </c>
      <c r="O195" s="70" t="str">
        <f>IF(AND($F194&gt;0.99,$F194&lt;1.000001),$A194,"")</f>
        <v/>
      </c>
      <c r="P195" s="70" t="str">
        <f>IF(AND($F195&gt;0.99,$F195&lt;1.000001),$A195,"")</f>
        <v/>
      </c>
      <c r="Q195" s="70" t="str">
        <f>IF(AND($F196&gt;0.99,$F196&lt;1.000001),$A196,"")</f>
        <v/>
      </c>
      <c r="R195" s="70" t="str">
        <f>IF(AND($F197&gt;0.99,$F197&lt;1.000001),$A197,"")</f>
        <v/>
      </c>
      <c r="S195" s="70" t="str">
        <f>IF(AND($F198&gt;0.99,$F198&lt;1.000001),$A198,"")</f>
        <v/>
      </c>
      <c r="T195" s="70" t="str">
        <f>IF(AND($F199&gt;0.99,$F199&lt;1.000001),$A199,"")</f>
        <v/>
      </c>
      <c r="U195" s="70" t="str">
        <f>IF(AND($F200&gt;0.99,$F200&lt;1.000001),$A200,"")</f>
        <v/>
      </c>
      <c r="V195" s="70" t="str">
        <f>IF(AND($F201&gt;0.99,$F201&lt;1.000001),$A201,"")</f>
        <v/>
      </c>
      <c r="W195" s="63"/>
      <c r="X195" s="63"/>
      <c r="Y195" s="63"/>
      <c r="Z195" s="63"/>
      <c r="AA195" s="63"/>
      <c r="AB195" s="63"/>
      <c r="AC195" s="63"/>
      <c r="AD195" s="63"/>
      <c r="AE195" s="63"/>
      <c r="AF195" s="63"/>
    </row>
    <row r="196" spans="1:32" ht="15.75" x14ac:dyDescent="0.25">
      <c r="A196" s="63" t="s">
        <v>423</v>
      </c>
      <c r="B196" s="63"/>
      <c r="C196" s="63"/>
      <c r="D196" s="63"/>
      <c r="E196" s="63"/>
      <c r="F196" s="63">
        <f>Cane!J24</f>
        <v>0</v>
      </c>
      <c r="G196" s="63" t="s">
        <v>488</v>
      </c>
      <c r="H196" s="63"/>
      <c r="I196" s="63"/>
      <c r="J196" s="63"/>
      <c r="K196" s="63"/>
      <c r="L196" s="63"/>
      <c r="M196" s="63"/>
      <c r="N196" s="70" t="str">
        <f>IF($F193=0,$A193,"")</f>
        <v>Basic Skills</v>
      </c>
      <c r="O196" s="70" t="str">
        <f>IF($F194=0,$A194,"")</f>
        <v>Types Of Grips</v>
      </c>
      <c r="P196" s="70" t="str">
        <f>IF($F195=0,$A195,"")</f>
        <v>Wheelchair Specific Cane Skills</v>
      </c>
      <c r="Q196" s="70" t="str">
        <f>IF($F196=0,$A196,"")</f>
        <v>Constant Contact</v>
      </c>
      <c r="R196" s="70" t="str">
        <f>IF($F197=0,$A197,"")</f>
        <v>Diagonal/Diagonal Trail</v>
      </c>
      <c r="S196" s="71" t="str">
        <f>IF($F198=0,$A198,"")</f>
        <v>Two Point Touch/Touch Trail</v>
      </c>
      <c r="T196" s="70" t="str">
        <f>IF($F199=0,$A199,"")</f>
        <v>Touch And Drag</v>
      </c>
      <c r="U196" s="70" t="str">
        <f>IF($F200=0,$A200,"")</f>
        <v>Three Point Touch</v>
      </c>
      <c r="V196" s="70" t="str">
        <f>IF($F201=0,$A201,"")</f>
        <v>Verification Technique</v>
      </c>
      <c r="W196" s="63"/>
      <c r="X196" s="63"/>
      <c r="Y196" s="63"/>
      <c r="Z196" s="63"/>
      <c r="AA196" s="63"/>
      <c r="AB196" s="63"/>
      <c r="AC196" s="63"/>
      <c r="AD196" s="63"/>
      <c r="AE196" s="63"/>
      <c r="AF196" s="63"/>
    </row>
    <row r="197" spans="1:32" ht="15.75" x14ac:dyDescent="0.25">
      <c r="A197" s="63" t="s">
        <v>424</v>
      </c>
      <c r="B197" s="63"/>
      <c r="C197" s="63"/>
      <c r="D197" s="63"/>
      <c r="E197" s="63"/>
      <c r="F197" s="63">
        <f>Cane!J30</f>
        <v>0</v>
      </c>
      <c r="G197" s="63"/>
      <c r="H197" s="63"/>
      <c r="I197" s="63"/>
      <c r="J197" s="63"/>
      <c r="K197" s="63"/>
      <c r="L197" s="63"/>
      <c r="M197" s="63"/>
      <c r="N197" s="63"/>
      <c r="O197" s="63"/>
      <c r="P197" s="63"/>
      <c r="Q197" s="63"/>
      <c r="R197" s="63"/>
      <c r="S197" s="63"/>
      <c r="T197" s="63"/>
      <c r="U197" s="63"/>
      <c r="V197" s="63"/>
      <c r="W197" s="63"/>
      <c r="X197" s="63"/>
      <c r="Y197" s="63"/>
      <c r="Z197" s="63"/>
      <c r="AA197" s="63"/>
      <c r="AB197" s="63"/>
      <c r="AC197" s="63"/>
      <c r="AD197" s="63"/>
      <c r="AE197" s="63"/>
      <c r="AF197" s="63"/>
    </row>
    <row r="198" spans="1:32" ht="15.75" x14ac:dyDescent="0.25">
      <c r="A198" s="63" t="s">
        <v>425</v>
      </c>
      <c r="B198" s="63"/>
      <c r="C198" s="63"/>
      <c r="D198" s="63"/>
      <c r="E198" s="63"/>
      <c r="F198" s="63">
        <f>Cane!J36</f>
        <v>0</v>
      </c>
      <c r="G198" s="63"/>
      <c r="H198" s="63"/>
      <c r="I198" s="63"/>
      <c r="J198" s="63"/>
      <c r="K198" s="63"/>
      <c r="L198" s="63"/>
      <c r="M198" s="63"/>
      <c r="N198" s="63"/>
      <c r="O198" s="63"/>
      <c r="P198" s="63"/>
      <c r="Q198" s="63"/>
      <c r="R198" s="63"/>
      <c r="S198" s="63"/>
      <c r="T198" s="63"/>
      <c r="U198" s="63"/>
      <c r="V198" s="63"/>
      <c r="W198" s="63"/>
      <c r="X198" s="63"/>
      <c r="Y198" s="63"/>
      <c r="Z198" s="63"/>
      <c r="AA198" s="63"/>
      <c r="AB198" s="63"/>
      <c r="AC198" s="63"/>
      <c r="AD198" s="63"/>
      <c r="AE198" s="63"/>
      <c r="AF198" s="63"/>
    </row>
    <row r="199" spans="1:32" ht="15.75" x14ac:dyDescent="0.25">
      <c r="A199" s="63" t="s">
        <v>426</v>
      </c>
      <c r="B199" s="63"/>
      <c r="C199" s="63"/>
      <c r="D199" s="63"/>
      <c r="E199" s="63"/>
      <c r="F199" s="63">
        <f>Cane!J43</f>
        <v>0</v>
      </c>
      <c r="G199" s="63"/>
      <c r="H199" s="63"/>
      <c r="I199" s="63"/>
      <c r="J199" s="63"/>
      <c r="K199" s="63"/>
      <c r="L199" s="63"/>
      <c r="M199" s="63"/>
      <c r="N199" s="63"/>
      <c r="O199" s="63"/>
      <c r="P199" s="63"/>
      <c r="Q199" s="63"/>
      <c r="R199" s="63"/>
      <c r="S199" s="63"/>
      <c r="T199" s="63"/>
      <c r="U199" s="63"/>
      <c r="V199" s="63"/>
      <c r="W199" s="63"/>
      <c r="X199" s="63"/>
      <c r="Y199" s="63"/>
      <c r="Z199" s="63"/>
      <c r="AA199" s="63"/>
      <c r="AB199" s="63"/>
      <c r="AC199" s="63"/>
      <c r="AD199" s="63"/>
      <c r="AE199" s="63"/>
      <c r="AF199" s="63"/>
    </row>
    <row r="200" spans="1:32" ht="15.75" x14ac:dyDescent="0.25">
      <c r="A200" s="63" t="s">
        <v>427</v>
      </c>
      <c r="B200" s="63"/>
      <c r="C200" s="63"/>
      <c r="D200" s="63"/>
      <c r="E200" s="63"/>
      <c r="F200" s="63">
        <f>Cane!J50</f>
        <v>0</v>
      </c>
      <c r="G200" s="63"/>
      <c r="H200" s="63"/>
      <c r="I200" s="63"/>
      <c r="J200" s="63"/>
      <c r="K200" s="63"/>
      <c r="L200" s="63"/>
      <c r="M200" s="63"/>
      <c r="N200" s="63"/>
      <c r="O200" s="63"/>
      <c r="P200" s="63"/>
      <c r="Q200" s="63"/>
      <c r="R200" s="63"/>
      <c r="S200" s="63"/>
      <c r="T200" s="63"/>
      <c r="U200" s="63"/>
      <c r="V200" s="63"/>
      <c r="W200" s="63"/>
      <c r="X200" s="63"/>
      <c r="Y200" s="63"/>
      <c r="Z200" s="63"/>
      <c r="AA200" s="63"/>
      <c r="AB200" s="63"/>
      <c r="AC200" s="63"/>
      <c r="AD200" s="63"/>
      <c r="AE200" s="63"/>
      <c r="AF200" s="63"/>
    </row>
    <row r="201" spans="1:32" ht="15.75" x14ac:dyDescent="0.25">
      <c r="A201" s="63" t="s">
        <v>1022</v>
      </c>
      <c r="B201" s="63"/>
      <c r="C201" s="63"/>
      <c r="D201" s="63"/>
      <c r="E201" s="63"/>
      <c r="F201" s="63">
        <f>Cane!J57</f>
        <v>0</v>
      </c>
      <c r="G201" s="63"/>
      <c r="H201" s="63"/>
      <c r="I201" s="63"/>
      <c r="J201" s="63"/>
      <c r="K201" s="63"/>
      <c r="L201" s="63"/>
      <c r="M201" s="63"/>
      <c r="N201" s="63"/>
      <c r="O201" s="63"/>
      <c r="P201" s="63"/>
      <c r="Q201" s="63"/>
      <c r="R201" s="63"/>
      <c r="S201" s="63"/>
      <c r="T201" s="63"/>
      <c r="U201" s="63"/>
      <c r="V201" s="63"/>
      <c r="W201" s="63"/>
      <c r="X201" s="63"/>
      <c r="Y201" s="63"/>
      <c r="Z201" s="63"/>
      <c r="AA201" s="63"/>
      <c r="AB201" s="63"/>
      <c r="AC201" s="63"/>
      <c r="AD201" s="63"/>
      <c r="AE201" s="63"/>
      <c r="AF201" s="63"/>
    </row>
    <row r="202" spans="1:32" ht="15.75" x14ac:dyDescent="0.25">
      <c r="A202" s="66" t="s">
        <v>478</v>
      </c>
      <c r="B202" s="63"/>
      <c r="C202" s="63"/>
      <c r="D202" s="63"/>
      <c r="E202" s="63"/>
      <c r="F202" s="63"/>
      <c r="G202" s="63" t="s">
        <v>489</v>
      </c>
      <c r="H202" s="63"/>
      <c r="I202" s="63"/>
      <c r="J202" s="63"/>
      <c r="K202" s="63"/>
      <c r="L202" s="63"/>
      <c r="M202" s="63"/>
      <c r="N202" s="63" t="str">
        <f>IF(F203&gt;3.99,A203,"")</f>
        <v/>
      </c>
      <c r="O202" s="63" t="str">
        <f>IF(F204&gt;3.99,A204,"")</f>
        <v/>
      </c>
      <c r="P202" s="63" t="str">
        <f>IF(F205&gt;3.99,A205,"")</f>
        <v/>
      </c>
      <c r="Q202" s="63" t="str">
        <f>IF(F206&gt;3.99,A206,"")</f>
        <v/>
      </c>
      <c r="R202" s="63" t="str">
        <f>IF(F207&gt;3.99,A207,"")</f>
        <v/>
      </c>
      <c r="S202" s="63"/>
      <c r="T202" s="63"/>
      <c r="U202" s="63"/>
      <c r="V202" s="63"/>
      <c r="W202" s="63"/>
      <c r="X202" s="63"/>
      <c r="Y202" s="63"/>
      <c r="Z202" s="63"/>
      <c r="AA202" s="63"/>
      <c r="AB202" s="63"/>
      <c r="AC202" s="63"/>
      <c r="AD202" s="63"/>
      <c r="AE202" s="63"/>
      <c r="AF202" s="63"/>
    </row>
    <row r="203" spans="1:32" ht="15.75" x14ac:dyDescent="0.25">
      <c r="A203" s="63" t="s">
        <v>1023</v>
      </c>
      <c r="B203" s="63"/>
      <c r="C203" s="63"/>
      <c r="D203" s="63"/>
      <c r="E203" s="63"/>
      <c r="F203" s="63">
        <f>Sidewalk!J3</f>
        <v>0</v>
      </c>
      <c r="G203" s="63" t="s">
        <v>486</v>
      </c>
      <c r="H203" s="63"/>
      <c r="I203" s="63"/>
      <c r="J203" s="63"/>
      <c r="K203" s="63"/>
      <c r="L203" s="63"/>
      <c r="M203" s="63"/>
      <c r="N203" s="63" t="str">
        <f>IF(AND($F203&gt;1.01,$F203&lt;3.99),$A203,"")</f>
        <v/>
      </c>
      <c r="O203" s="63" t="str">
        <f>IF(AND($F204&gt;1.01,$F204&lt;3.99),$A204,"")</f>
        <v/>
      </c>
      <c r="P203" s="63" t="str">
        <f>IF(AND($F205&gt;1.01,$F205&lt;3.99),$A205,"")</f>
        <v/>
      </c>
      <c r="Q203" s="63" t="str">
        <f>IF(AND($F206&gt;1.01,$F206&lt;3.99),$A206,"")</f>
        <v/>
      </c>
      <c r="R203" s="63" t="str">
        <f>IF(AND($F207&gt;1.01,$F207&lt;3.99),$A207,"")</f>
        <v/>
      </c>
      <c r="S203" s="63"/>
      <c r="T203" s="63"/>
      <c r="U203" s="63"/>
      <c r="V203" s="63"/>
      <c r="W203" s="63"/>
      <c r="X203" s="63"/>
      <c r="Y203" s="63"/>
      <c r="Z203" s="63"/>
      <c r="AA203" s="63"/>
      <c r="AB203" s="63"/>
      <c r="AC203" s="63"/>
      <c r="AD203" s="63"/>
      <c r="AE203" s="63"/>
      <c r="AF203" s="63"/>
    </row>
    <row r="204" spans="1:32" ht="15.75" x14ac:dyDescent="0.25">
      <c r="A204" s="63" t="s">
        <v>1024</v>
      </c>
      <c r="B204" s="63"/>
      <c r="C204" s="63"/>
      <c r="D204" s="63"/>
      <c r="E204" s="63"/>
      <c r="F204" s="63">
        <f>Sidewalk!J26</f>
        <v>0</v>
      </c>
      <c r="G204" s="63" t="s">
        <v>487</v>
      </c>
      <c r="H204" s="63"/>
      <c r="I204" s="63"/>
      <c r="J204" s="63"/>
      <c r="K204" s="63"/>
      <c r="L204" s="63"/>
      <c r="M204" s="63"/>
      <c r="N204" s="70" t="str">
        <f>IF(AND($F203&gt;0.99,$F203&lt;1.000001),$A203,"")</f>
        <v/>
      </c>
      <c r="O204" s="70" t="str">
        <f>IF(AND($F204&gt;0.99,$F204&lt;1.000001),$A204,"")</f>
        <v/>
      </c>
      <c r="P204" s="70" t="str">
        <f>IF(AND($F205&gt;0.99,$F205&lt;1.000001),$A205,"")</f>
        <v/>
      </c>
      <c r="Q204" s="70" t="str">
        <f>IF(AND($F206&gt;0.99,$F206&lt;1.000001),$A206,"")</f>
        <v/>
      </c>
      <c r="R204" s="70" t="str">
        <f>IF(AND($F207&gt;0.99,$F207&lt;1.000001),$A207,"")</f>
        <v/>
      </c>
      <c r="S204" s="63"/>
      <c r="T204" s="63"/>
      <c r="U204" s="63"/>
      <c r="V204" s="63"/>
      <c r="W204" s="63"/>
      <c r="X204" s="63"/>
      <c r="Y204" s="63"/>
      <c r="Z204" s="63"/>
      <c r="AA204" s="63"/>
      <c r="AB204" s="63"/>
      <c r="AC204" s="63"/>
      <c r="AD204" s="63"/>
      <c r="AE204" s="63"/>
      <c r="AF204" s="63"/>
    </row>
    <row r="205" spans="1:32" ht="15.75" x14ac:dyDescent="0.25">
      <c r="A205" s="63" t="s">
        <v>1025</v>
      </c>
      <c r="B205" s="63"/>
      <c r="C205" s="63"/>
      <c r="D205" s="63"/>
      <c r="E205" s="63"/>
      <c r="F205" s="63">
        <f>Sidewalk!J33</f>
        <v>0</v>
      </c>
      <c r="G205" s="63" t="s">
        <v>488</v>
      </c>
      <c r="H205" s="63"/>
      <c r="I205" s="63"/>
      <c r="J205" s="63"/>
      <c r="K205" s="63"/>
      <c r="L205" s="63"/>
      <c r="M205" s="63"/>
      <c r="N205" s="63" t="str">
        <f>IF($F203=0,$A203,"")</f>
        <v>Travel On Sidewalks</v>
      </c>
      <c r="O205" s="63" t="str">
        <f>IF($F204=0,$A204,"")</f>
        <v>Travel On Irregular Sidewalks</v>
      </c>
      <c r="P205" s="63" t="str">
        <f>IF($F205=0,$A205,"")</f>
        <v>Negotiating Curb Ramps</v>
      </c>
      <c r="Q205" s="63" t="str">
        <f>IF($F206=0,$A206,"")</f>
        <v>Negotiating Building Ramps</v>
      </c>
      <c r="R205" s="63" t="str">
        <f>IF($F207=0,$A207,"")</f>
        <v>Correcting for Veering On Sidewalks</v>
      </c>
      <c r="S205" s="63"/>
      <c r="T205" s="63"/>
      <c r="U205" s="63"/>
      <c r="V205" s="63"/>
      <c r="W205" s="63"/>
      <c r="X205" s="63"/>
      <c r="Y205" s="63"/>
      <c r="Z205" s="63"/>
      <c r="AA205" s="63"/>
      <c r="AB205" s="63"/>
      <c r="AC205" s="63"/>
      <c r="AD205" s="63"/>
      <c r="AE205" s="63"/>
      <c r="AF205" s="63"/>
    </row>
    <row r="206" spans="1:32" ht="15.75" x14ac:dyDescent="0.25">
      <c r="A206" s="63" t="s">
        <v>1026</v>
      </c>
      <c r="B206" s="63"/>
      <c r="C206" s="63"/>
      <c r="D206" s="63"/>
      <c r="E206" s="63"/>
      <c r="F206" s="63">
        <f>Sidewalk!J45</f>
        <v>0</v>
      </c>
      <c r="G206" s="63"/>
      <c r="H206" s="63"/>
      <c r="I206" s="63"/>
      <c r="J206" s="63"/>
      <c r="K206" s="63"/>
      <c r="L206" s="63"/>
      <c r="M206" s="63"/>
      <c r="N206" s="63"/>
      <c r="O206" s="63"/>
      <c r="P206" s="63"/>
      <c r="Q206" s="63"/>
      <c r="R206" s="63"/>
      <c r="S206" s="63"/>
      <c r="T206" s="63"/>
      <c r="U206" s="63"/>
      <c r="V206" s="63"/>
      <c r="W206" s="63"/>
      <c r="X206" s="63"/>
      <c r="Y206" s="63"/>
      <c r="Z206" s="63"/>
      <c r="AA206" s="63"/>
      <c r="AB206" s="63"/>
      <c r="AC206" s="63"/>
      <c r="AD206" s="63"/>
      <c r="AE206" s="63"/>
      <c r="AF206" s="63"/>
    </row>
    <row r="207" spans="1:32" ht="15.75" x14ac:dyDescent="0.25">
      <c r="A207" s="63" t="s">
        <v>428</v>
      </c>
      <c r="B207" s="63"/>
      <c r="C207" s="63"/>
      <c r="D207" s="63"/>
      <c r="E207" s="63"/>
      <c r="F207" s="63">
        <f>Sidewalk!J54</f>
        <v>0</v>
      </c>
      <c r="G207" s="63"/>
      <c r="H207" s="63"/>
      <c r="I207" s="63"/>
      <c r="J207" s="63"/>
      <c r="K207" s="63"/>
      <c r="L207" s="63"/>
      <c r="M207" s="63"/>
      <c r="N207" s="63"/>
      <c r="O207" s="63"/>
      <c r="P207" s="63"/>
      <c r="Q207" s="63"/>
      <c r="R207" s="63"/>
      <c r="S207" s="63"/>
      <c r="T207" s="63"/>
      <c r="U207" s="63"/>
      <c r="V207" s="63"/>
      <c r="W207" s="63"/>
      <c r="X207" s="63"/>
      <c r="Y207" s="63"/>
      <c r="Z207" s="63"/>
      <c r="AA207" s="63"/>
      <c r="AB207" s="63"/>
      <c r="AC207" s="63"/>
      <c r="AD207" s="63"/>
      <c r="AE207" s="63"/>
      <c r="AF207" s="63"/>
    </row>
    <row r="208" spans="1:32" ht="15.75" x14ac:dyDescent="0.25">
      <c r="A208" s="66" t="s">
        <v>479</v>
      </c>
      <c r="B208" s="63"/>
      <c r="C208" s="63"/>
      <c r="D208" s="63"/>
      <c r="E208" s="63"/>
      <c r="F208" s="63"/>
      <c r="G208" s="63"/>
      <c r="H208" s="63"/>
      <c r="I208" s="63"/>
      <c r="J208" s="63"/>
      <c r="K208" s="63"/>
      <c r="L208" s="63"/>
      <c r="M208" s="63"/>
      <c r="N208" s="63"/>
      <c r="O208" s="63"/>
      <c r="P208" s="63"/>
      <c r="Q208" s="63"/>
      <c r="R208" s="63"/>
      <c r="S208" s="63"/>
      <c r="T208" s="63"/>
      <c r="U208" s="63"/>
      <c r="V208" s="63"/>
      <c r="W208" s="63"/>
      <c r="X208" s="63"/>
      <c r="Y208" s="63"/>
      <c r="Z208" s="63"/>
      <c r="AA208" s="63"/>
      <c r="AB208" s="63"/>
      <c r="AC208" s="63"/>
      <c r="AD208" s="63"/>
      <c r="AE208" s="63"/>
      <c r="AF208" s="63"/>
    </row>
    <row r="209" spans="1:32" ht="15.75" x14ac:dyDescent="0.25">
      <c r="A209" s="63" t="s">
        <v>429</v>
      </c>
      <c r="B209" s="63"/>
      <c r="C209" s="63"/>
      <c r="D209" s="63"/>
      <c r="E209" s="63"/>
      <c r="F209" s="63">
        <f>StCross!J3</f>
        <v>0</v>
      </c>
      <c r="G209" s="63" t="s">
        <v>489</v>
      </c>
      <c r="H209" s="63"/>
      <c r="I209" s="63"/>
      <c r="J209" s="63"/>
      <c r="K209" s="63"/>
      <c r="L209" s="63"/>
      <c r="M209" s="63"/>
      <c r="N209" s="70" t="str">
        <f>IF(F209&gt;3.99,A209,"")</f>
        <v/>
      </c>
      <c r="O209" s="70" t="str">
        <f>IF(F210&gt;3.99,A210,"")</f>
        <v/>
      </c>
      <c r="P209" s="70" t="str">
        <f>IF(F211&gt;3.99,A211,"")</f>
        <v/>
      </c>
      <c r="Q209" s="70" t="str">
        <f>IF(F212&gt;3.99,A212,"")</f>
        <v/>
      </c>
      <c r="R209" s="70" t="str">
        <f>IF(F213&gt;3.99,A213,"")</f>
        <v/>
      </c>
      <c r="S209" s="70" t="str">
        <f>IF(F214&gt;3.99,A214,"")</f>
        <v/>
      </c>
      <c r="T209" s="70" t="str">
        <f>IF(F215&gt;3.99,A215,"")</f>
        <v/>
      </c>
      <c r="U209" s="70" t="str">
        <f>IF(F216&gt;3.99,A216,"")</f>
        <v/>
      </c>
      <c r="V209" s="70" t="str">
        <f>IF(F217&gt;3.99,A217,"")</f>
        <v/>
      </c>
      <c r="W209" s="70" t="str">
        <f>IF(F218&gt;3.99,A218,"")</f>
        <v/>
      </c>
      <c r="X209" s="70" t="str">
        <f>IF(F219&gt;3.99,A219,"")</f>
        <v/>
      </c>
      <c r="Y209" s="70" t="str">
        <f>IF(F220&gt;3.99,A220,"")</f>
        <v/>
      </c>
      <c r="Z209" s="70" t="str">
        <f>IF(F221&gt;3.99,A221,"")</f>
        <v/>
      </c>
      <c r="AA209" s="70" t="str">
        <f>IF(F222&gt;3.99,A222,"")</f>
        <v/>
      </c>
      <c r="AB209" s="70" t="str">
        <f>IF(F223&gt;3.99,A223,"")</f>
        <v/>
      </c>
      <c r="AC209" s="70" t="str">
        <f>IF(F224&gt;3.99,A224,"")</f>
        <v/>
      </c>
      <c r="AD209" s="70"/>
      <c r="AE209" s="63"/>
      <c r="AF209" s="63"/>
    </row>
    <row r="210" spans="1:32" ht="15.75" x14ac:dyDescent="0.25">
      <c r="A210" s="63" t="s">
        <v>1027</v>
      </c>
      <c r="B210" s="63"/>
      <c r="C210" s="63"/>
      <c r="D210" s="63"/>
      <c r="E210" s="63"/>
      <c r="F210" s="63">
        <f>StCross!J9</f>
        <v>0</v>
      </c>
      <c r="G210" s="63" t="s">
        <v>486</v>
      </c>
      <c r="H210" s="63"/>
      <c r="I210" s="63"/>
      <c r="J210" s="63"/>
      <c r="K210" s="63"/>
      <c r="L210" s="63"/>
      <c r="M210" s="63"/>
      <c r="N210" s="70" t="str">
        <f>IF(AND($F209&gt;1.01,$F209&lt;3.99),$A209,"")</f>
        <v/>
      </c>
      <c r="O210" s="70" t="str">
        <f>IF(AND($F210&gt;1.01,$F210&lt;3.99),$A210,"")</f>
        <v/>
      </c>
      <c r="P210" s="70" t="str">
        <f>IF(AND($F211&gt;1.01,$F211&lt;3.99),$A211,"")</f>
        <v/>
      </c>
      <c r="Q210" s="70" t="str">
        <f>IF(AND($F212&gt;1.01,$F212&lt;3.99),$A212,"")</f>
        <v/>
      </c>
      <c r="R210" s="70" t="str">
        <f>IF(AND($F213&gt;1.01,$F213&lt;3.99),$A213,"")</f>
        <v/>
      </c>
      <c r="S210" s="70" t="str">
        <f>IF(AND($F214&gt;1.01,$F214&lt;3.99),$A214,"")</f>
        <v/>
      </c>
      <c r="T210" s="70" t="str">
        <f>IF(AND($F215&gt;1.01,$F215&lt;3.99),$A215,"")</f>
        <v/>
      </c>
      <c r="U210" s="70" t="str">
        <f>IF(AND($F216&gt;1.01,$F216&lt;3.99),$A216,"")</f>
        <v/>
      </c>
      <c r="V210" s="70" t="str">
        <f>IF(AND($F217&gt;1.01,$F217&lt;3.99),$A217,"")</f>
        <v/>
      </c>
      <c r="W210" s="70" t="str">
        <f>IF(AND($F218&gt;1.01,$F218&lt;3.99),$A218,"")</f>
        <v/>
      </c>
      <c r="X210" s="70" t="str">
        <f>IF(AND($F219&gt;1.01,$F219&lt;3.99),$A219,"")</f>
        <v/>
      </c>
      <c r="Y210" s="70" t="str">
        <f>IF(AND($F220&gt;1.01,$F220&lt;3.99),$A220,"")</f>
        <v/>
      </c>
      <c r="Z210" s="70" t="str">
        <f>IF(AND($F221&gt;1.01,$F221&lt;3.99),$A221,"")</f>
        <v/>
      </c>
      <c r="AA210" s="70" t="str">
        <f>IF(AND($F222&gt;1.01,$F222&lt;3.99),$A222,"")</f>
        <v/>
      </c>
      <c r="AB210" s="70" t="str">
        <f>IF(AND($F223&gt;1.01,$F223&lt;3.99),$A223,"")</f>
        <v/>
      </c>
      <c r="AC210" s="70" t="str">
        <f>IF(AND($F224&gt;1.01,$F224&lt;3.99),$A224,"")</f>
        <v/>
      </c>
      <c r="AD210" s="70"/>
      <c r="AE210" s="63"/>
      <c r="AF210" s="63"/>
    </row>
    <row r="211" spans="1:32" ht="15.75" x14ac:dyDescent="0.25">
      <c r="A211" s="63" t="s">
        <v>1028</v>
      </c>
      <c r="B211" s="63"/>
      <c r="C211" s="63"/>
      <c r="D211" s="63"/>
      <c r="E211" s="63"/>
      <c r="F211" s="63">
        <f>StCross!J27</f>
        <v>0</v>
      </c>
      <c r="G211" s="63" t="s">
        <v>487</v>
      </c>
      <c r="H211" s="63"/>
      <c r="I211" s="63"/>
      <c r="J211" s="63"/>
      <c r="K211" s="63"/>
      <c r="L211" s="63"/>
      <c r="M211" s="63"/>
      <c r="N211" s="70" t="str">
        <f>IF(AND($F209&gt;0.99,$F209&lt;1.000001),$A209,"")</f>
        <v/>
      </c>
      <c r="O211" s="70" t="str">
        <f>IF(AND($F210&gt;0.99,$F210&lt;1.000001),$A210,"")</f>
        <v/>
      </c>
      <c r="P211" s="70" t="str">
        <f>IF(AND($F211&gt;0.99,$F211&lt;1.000001),$A211,"")</f>
        <v/>
      </c>
      <c r="Q211" s="70" t="str">
        <f>IF(AND($F212&gt;0.99,$F212&lt;1.000001),$A212,"")</f>
        <v/>
      </c>
      <c r="R211" s="70" t="str">
        <f>IF(AND($F213&gt;0.99,$F213&lt;1.000001),$A213,"")</f>
        <v/>
      </c>
      <c r="S211" s="70" t="str">
        <f>IF(AND($F214&gt;0.99,$F214&lt;1.000001),$A214,"")</f>
        <v/>
      </c>
      <c r="T211" s="70" t="str">
        <f>IF(AND($F215&gt;0.99,$F215&lt;1.000001),$A215,"")</f>
        <v/>
      </c>
      <c r="U211" s="70" t="str">
        <f>IF(AND($F216&gt;0.99,$F216&lt;1.000001),$A216,"")</f>
        <v/>
      </c>
      <c r="V211" s="70" t="str">
        <f>IF(AND($F217&gt;0.99,$F217&lt;1.000001),$A217,"")</f>
        <v/>
      </c>
      <c r="W211" s="70" t="str">
        <f>IF(AND($F218&gt;0.99,$F218&lt;1.000001),$A218,"")</f>
        <v/>
      </c>
      <c r="X211" s="70" t="str">
        <f>IF(AND($F219&gt;0.99,$F219&lt;1.000001),$A219,"")</f>
        <v/>
      </c>
      <c r="Y211" s="70" t="str">
        <f>IF(AND($F220&gt;0.99,$F220&lt;1.000001),$A220,"")</f>
        <v/>
      </c>
      <c r="Z211" s="70" t="str">
        <f>IF(AND($F221&gt;0.99,$F221&lt;1.000001),$A221,"")</f>
        <v/>
      </c>
      <c r="AA211" s="70" t="str">
        <f>IF(AND($F222&gt;0.99,$F222&lt;1.000001),$A222,"")</f>
        <v/>
      </c>
      <c r="AB211" s="70" t="str">
        <f>IF(AND($F223&gt;0.99,$F223&lt;1.000001),$A223,"")</f>
        <v/>
      </c>
      <c r="AC211" s="70" t="str">
        <f>IF(AND($F224&gt;0.99,$F224&lt;1.000001),$A224,"")</f>
        <v/>
      </c>
      <c r="AD211" s="70"/>
      <c r="AE211" s="63"/>
      <c r="AF211" s="63"/>
    </row>
    <row r="212" spans="1:32" ht="15.75" x14ac:dyDescent="0.25">
      <c r="A212" s="63" t="s">
        <v>430</v>
      </c>
      <c r="B212" s="63"/>
      <c r="C212" s="63"/>
      <c r="D212" s="63"/>
      <c r="E212" s="63"/>
      <c r="F212" s="63">
        <f>StCross!J33</f>
        <v>0</v>
      </c>
      <c r="G212" s="63" t="s">
        <v>488</v>
      </c>
      <c r="H212" s="63"/>
      <c r="I212" s="63"/>
      <c r="J212" s="63"/>
      <c r="K212" s="63"/>
      <c r="L212" s="63"/>
      <c r="M212" s="63"/>
      <c r="N212" s="70" t="str">
        <f>IF($F209=0,$A209,"")</f>
        <v>Anticipating Street Crossings</v>
      </c>
      <c r="O212" s="70" t="str">
        <f>IF($F210=0,$A210,"")</f>
        <v>Wheelchair Specific Street Crossing Skills</v>
      </c>
      <c r="P212" s="70" t="str">
        <f>IF($F211=0,$A211,"")</f>
        <v>Maintaining Line Of Travel &amp; Body Alignment</v>
      </c>
      <c r="Q212" s="70" t="str">
        <f>IF($F212=0,$A212,"")</f>
        <v>Re-establishing Body Alignment</v>
      </c>
      <c r="R212" s="70" t="str">
        <f>IF($F213=0,$A213,"")</f>
        <v>Analyzing Intersections</v>
      </c>
      <c r="S212" s="71" t="str">
        <f>IF($F214=0,$A214,"")</f>
        <v>Plus Intersections</v>
      </c>
      <c r="T212" s="70" t="str">
        <f>IF($F215=0,$A215,"")</f>
        <v>T Intersections</v>
      </c>
      <c r="U212" s="70" t="str">
        <f>IF($F216=0,$A216,"")</f>
        <v>Y Intersections</v>
      </c>
      <c r="V212" s="70" t="str">
        <f>IF($F217=0,$A217,"")</f>
        <v>Roundabouts</v>
      </c>
      <c r="W212" s="70" t="str">
        <f>IF($F218=0,$A218,"")</f>
        <v>Significantly Offset Intersections</v>
      </c>
      <c r="X212" s="70" t="str">
        <f>IF($F219=0,$A219,"")</f>
        <v>Atypical Intersections</v>
      </c>
      <c r="Y212" s="70" t="str">
        <f>IF($F220=0,$A220,"")</f>
        <v>Newly Developed Intersections</v>
      </c>
      <c r="Z212" s="70" t="str">
        <f>IF($F221=0,$A221,"")</f>
        <v>Channelized Right Turn Lanes</v>
      </c>
      <c r="AA212" s="70" t="str">
        <f>IF($F222=0,$A222,"")</f>
        <v>Veering</v>
      </c>
      <c r="AB212" s="70" t="str">
        <f>IF($F223=0,$A223,"")</f>
        <v>Understanding Drivers’ Perspectives</v>
      </c>
      <c r="AC212" s="70" t="str">
        <f>IF($F224=0,$A224,"")</f>
        <v>Pedestrian Signals</v>
      </c>
      <c r="AD212" s="70"/>
      <c r="AE212" s="63"/>
      <c r="AF212" s="63"/>
    </row>
    <row r="213" spans="1:32" ht="15.75" x14ac:dyDescent="0.25">
      <c r="A213" s="63" t="s">
        <v>431</v>
      </c>
      <c r="B213" s="63"/>
      <c r="C213" s="63"/>
      <c r="D213" s="63"/>
      <c r="E213" s="63"/>
      <c r="F213" s="63">
        <f>StCross!J38</f>
        <v>0</v>
      </c>
      <c r="G213" s="63"/>
      <c r="H213" s="63"/>
      <c r="I213" s="63"/>
      <c r="J213" s="63"/>
      <c r="K213" s="63"/>
      <c r="L213" s="63"/>
      <c r="M213" s="63"/>
      <c r="N213" s="63"/>
      <c r="O213" s="63"/>
      <c r="P213" s="63"/>
      <c r="Q213" s="63"/>
      <c r="R213" s="63"/>
      <c r="S213" s="63"/>
      <c r="T213" s="63"/>
      <c r="U213" s="63"/>
      <c r="V213" s="63"/>
      <c r="W213" s="63"/>
      <c r="X213" s="63"/>
      <c r="Y213" s="63"/>
      <c r="Z213" s="63"/>
      <c r="AA213" s="63"/>
      <c r="AB213" s="63"/>
      <c r="AC213" s="63"/>
      <c r="AD213" s="63"/>
      <c r="AE213" s="63"/>
      <c r="AF213" s="63"/>
    </row>
    <row r="214" spans="1:32" ht="15.75" x14ac:dyDescent="0.25">
      <c r="A214" s="63" t="s">
        <v>432</v>
      </c>
      <c r="B214" s="63"/>
      <c r="C214" s="63"/>
      <c r="D214" s="63"/>
      <c r="E214" s="63"/>
      <c r="F214" s="63">
        <f>StCross!J45</f>
        <v>0</v>
      </c>
      <c r="G214" s="63"/>
      <c r="H214" s="63"/>
      <c r="I214" s="63"/>
      <c r="J214" s="63"/>
      <c r="K214" s="63"/>
      <c r="L214" s="63"/>
      <c r="M214" s="63"/>
      <c r="N214" s="63"/>
      <c r="O214" s="63"/>
      <c r="P214" s="63"/>
      <c r="Q214" s="63"/>
      <c r="R214" s="63"/>
      <c r="S214" s="63"/>
      <c r="T214" s="63"/>
      <c r="U214" s="63"/>
      <c r="V214" s="63"/>
      <c r="W214" s="63"/>
      <c r="X214" s="63"/>
      <c r="Y214" s="63"/>
      <c r="Z214" s="63"/>
      <c r="AA214" s="63"/>
      <c r="AB214" s="63"/>
      <c r="AC214" s="63"/>
      <c r="AD214" s="63"/>
      <c r="AE214" s="63"/>
      <c r="AF214" s="63"/>
    </row>
    <row r="215" spans="1:32" ht="15.75" x14ac:dyDescent="0.25">
      <c r="A215" s="63" t="s">
        <v>433</v>
      </c>
      <c r="B215" s="63"/>
      <c r="C215" s="63"/>
      <c r="D215" s="63"/>
      <c r="E215" s="63"/>
      <c r="F215" s="63">
        <f>StCross!J58</f>
        <v>0</v>
      </c>
      <c r="G215" s="63"/>
      <c r="H215" s="63"/>
      <c r="I215" s="63"/>
      <c r="J215" s="63"/>
      <c r="K215" s="63"/>
      <c r="L215" s="63"/>
      <c r="M215" s="63"/>
      <c r="N215" s="63"/>
      <c r="O215" s="63"/>
      <c r="P215" s="63"/>
      <c r="Q215" s="63"/>
      <c r="R215" s="63"/>
      <c r="S215" s="63"/>
      <c r="T215" s="63"/>
      <c r="U215" s="63"/>
      <c r="V215" s="63"/>
      <c r="W215" s="63"/>
      <c r="X215" s="63"/>
      <c r="Y215" s="63"/>
      <c r="Z215" s="63"/>
      <c r="AA215" s="63"/>
      <c r="AB215" s="63"/>
      <c r="AC215" s="63"/>
      <c r="AD215" s="63"/>
      <c r="AE215" s="63"/>
      <c r="AF215" s="63"/>
    </row>
    <row r="216" spans="1:32" ht="15.75" x14ac:dyDescent="0.25">
      <c r="A216" s="63" t="s">
        <v>434</v>
      </c>
      <c r="B216" s="63"/>
      <c r="C216" s="63"/>
      <c r="D216" s="63"/>
      <c r="E216" s="63"/>
      <c r="F216" s="63">
        <f>StCross!J71</f>
        <v>0</v>
      </c>
      <c r="G216" s="63"/>
      <c r="H216" s="63"/>
      <c r="I216" s="63"/>
      <c r="J216" s="63"/>
      <c r="K216" s="63"/>
      <c r="L216" s="63"/>
      <c r="M216" s="63"/>
      <c r="N216" s="63"/>
      <c r="O216" s="63"/>
      <c r="P216" s="63"/>
      <c r="Q216" s="63"/>
      <c r="R216" s="63"/>
      <c r="S216" s="63"/>
      <c r="T216" s="63"/>
      <c r="U216" s="63"/>
      <c r="V216" s="63"/>
      <c r="W216" s="63"/>
      <c r="X216" s="63"/>
      <c r="Y216" s="63"/>
      <c r="Z216" s="63"/>
      <c r="AA216" s="63"/>
      <c r="AB216" s="63"/>
      <c r="AC216" s="63"/>
      <c r="AD216" s="63"/>
      <c r="AE216" s="63"/>
      <c r="AF216" s="63"/>
    </row>
    <row r="217" spans="1:32" ht="15.75" x14ac:dyDescent="0.25">
      <c r="A217" s="63" t="s">
        <v>435</v>
      </c>
      <c r="B217" s="63"/>
      <c r="C217" s="63"/>
      <c r="D217" s="63"/>
      <c r="E217" s="63"/>
      <c r="F217" s="63">
        <f>StCross!J84</f>
        <v>0</v>
      </c>
      <c r="G217" s="63"/>
      <c r="H217" s="63"/>
      <c r="I217" s="63"/>
      <c r="J217" s="63"/>
      <c r="K217" s="63"/>
      <c r="L217" s="63"/>
      <c r="M217" s="63"/>
      <c r="N217" s="63"/>
      <c r="O217" s="63"/>
      <c r="P217" s="63"/>
      <c r="Q217" s="63"/>
      <c r="R217" s="63"/>
      <c r="S217" s="63"/>
      <c r="T217" s="63"/>
      <c r="U217" s="63"/>
      <c r="V217" s="63"/>
      <c r="W217" s="63"/>
      <c r="X217" s="63"/>
      <c r="Y217" s="63"/>
      <c r="Z217" s="63"/>
      <c r="AA217" s="63"/>
      <c r="AB217" s="63"/>
      <c r="AC217" s="63"/>
      <c r="AD217" s="63"/>
      <c r="AE217" s="63"/>
      <c r="AF217" s="63"/>
    </row>
    <row r="218" spans="1:32" ht="15.75" x14ac:dyDescent="0.25">
      <c r="A218" s="63" t="s">
        <v>436</v>
      </c>
      <c r="B218" s="63"/>
      <c r="C218" s="63"/>
      <c r="D218" s="63"/>
      <c r="E218" s="63"/>
      <c r="F218" s="63">
        <f>StCross!J93</f>
        <v>0</v>
      </c>
      <c r="G218" s="63"/>
      <c r="H218" s="63"/>
      <c r="I218" s="63"/>
      <c r="J218" s="63"/>
      <c r="K218" s="63"/>
      <c r="L218" s="63"/>
      <c r="M218" s="63"/>
      <c r="N218" s="63"/>
      <c r="O218" s="63"/>
      <c r="P218" s="63"/>
      <c r="Q218" s="63"/>
      <c r="R218" s="63"/>
      <c r="S218" s="63"/>
      <c r="T218" s="63"/>
      <c r="U218" s="63"/>
      <c r="V218" s="63"/>
      <c r="W218" s="63"/>
      <c r="X218" s="63"/>
      <c r="Y218" s="63"/>
      <c r="Z218" s="63"/>
      <c r="AA218" s="63"/>
      <c r="AB218" s="63"/>
      <c r="AC218" s="63"/>
      <c r="AD218" s="63"/>
      <c r="AE218" s="63"/>
      <c r="AF218" s="63"/>
    </row>
    <row r="219" spans="1:32" ht="15.75" x14ac:dyDescent="0.25">
      <c r="A219" s="63" t="s">
        <v>437</v>
      </c>
      <c r="B219" s="63"/>
      <c r="C219" s="63"/>
      <c r="D219" s="63"/>
      <c r="E219" s="63"/>
      <c r="F219" s="63">
        <f>StCross!J108</f>
        <v>0</v>
      </c>
      <c r="G219" s="63"/>
      <c r="H219" s="63"/>
      <c r="I219" s="63"/>
      <c r="J219" s="63"/>
      <c r="K219" s="63"/>
      <c r="L219" s="63"/>
      <c r="M219" s="63"/>
      <c r="N219" s="63"/>
      <c r="O219" s="63"/>
      <c r="P219" s="63"/>
      <c r="Q219" s="63"/>
      <c r="R219" s="63"/>
      <c r="S219" s="63"/>
      <c r="T219" s="63"/>
      <c r="U219" s="63"/>
      <c r="V219" s="63"/>
      <c r="W219" s="63"/>
      <c r="X219" s="63"/>
      <c r="Y219" s="63"/>
      <c r="Z219" s="63"/>
      <c r="AA219" s="63"/>
      <c r="AB219" s="63"/>
      <c r="AC219" s="63"/>
      <c r="AD219" s="63"/>
      <c r="AE219" s="63"/>
      <c r="AF219" s="63"/>
    </row>
    <row r="220" spans="1:32" ht="15.75" x14ac:dyDescent="0.25">
      <c r="A220" s="63" t="s">
        <v>438</v>
      </c>
      <c r="B220" s="63"/>
      <c r="C220" s="63"/>
      <c r="D220" s="63"/>
      <c r="E220" s="63"/>
      <c r="F220" s="63">
        <f>StCross!J116</f>
        <v>0</v>
      </c>
      <c r="G220" s="63"/>
      <c r="H220" s="63"/>
      <c r="I220" s="63"/>
      <c r="J220" s="63"/>
      <c r="K220" s="63"/>
      <c r="L220" s="63"/>
      <c r="M220" s="63"/>
      <c r="N220" s="63"/>
      <c r="O220" s="63"/>
      <c r="P220" s="63"/>
      <c r="Q220" s="63"/>
      <c r="R220" s="63"/>
      <c r="S220" s="63"/>
      <c r="T220" s="63"/>
      <c r="U220" s="63"/>
      <c r="V220" s="63"/>
      <c r="W220" s="63"/>
      <c r="X220" s="63"/>
      <c r="Y220" s="63"/>
      <c r="Z220" s="63"/>
      <c r="AA220" s="63"/>
      <c r="AB220" s="63"/>
      <c r="AC220" s="63"/>
      <c r="AD220" s="63"/>
      <c r="AE220" s="63"/>
      <c r="AF220" s="63"/>
    </row>
    <row r="221" spans="1:32" ht="15.75" x14ac:dyDescent="0.25">
      <c r="A221" s="63" t="s">
        <v>439</v>
      </c>
      <c r="B221" s="63"/>
      <c r="C221" s="63"/>
      <c r="D221" s="63"/>
      <c r="E221" s="63"/>
      <c r="F221" s="63">
        <f>StCross!J122</f>
        <v>0</v>
      </c>
      <c r="G221" s="63"/>
      <c r="H221" s="63"/>
      <c r="I221" s="63"/>
      <c r="J221" s="63"/>
      <c r="K221" s="63"/>
      <c r="L221" s="63"/>
      <c r="M221" s="63"/>
      <c r="N221" s="63"/>
      <c r="O221" s="63"/>
      <c r="P221" s="63"/>
      <c r="Q221" s="63"/>
      <c r="R221" s="63"/>
      <c r="S221" s="63"/>
      <c r="T221" s="63"/>
      <c r="U221" s="63"/>
      <c r="V221" s="63"/>
      <c r="W221" s="63"/>
      <c r="X221" s="63"/>
      <c r="Y221" s="63"/>
      <c r="Z221" s="63"/>
      <c r="AA221" s="63"/>
      <c r="AB221" s="63"/>
      <c r="AC221" s="63"/>
      <c r="AD221" s="63"/>
      <c r="AE221" s="63"/>
      <c r="AF221" s="63"/>
    </row>
    <row r="222" spans="1:32" ht="15.75" x14ac:dyDescent="0.25">
      <c r="A222" s="63" t="s">
        <v>440</v>
      </c>
      <c r="B222" s="63"/>
      <c r="C222" s="63"/>
      <c r="D222" s="63"/>
      <c r="E222" s="63"/>
      <c r="F222" s="63">
        <f>StCross!J128</f>
        <v>0</v>
      </c>
      <c r="G222" s="63"/>
      <c r="H222" s="63"/>
      <c r="I222" s="63"/>
      <c r="J222" s="63"/>
      <c r="K222" s="63"/>
      <c r="L222" s="63"/>
      <c r="M222" s="63"/>
      <c r="N222" s="63"/>
      <c r="O222" s="63"/>
      <c r="P222" s="63"/>
      <c r="Q222" s="63"/>
      <c r="R222" s="63"/>
      <c r="S222" s="63"/>
      <c r="T222" s="63"/>
      <c r="U222" s="63"/>
      <c r="V222" s="63"/>
      <c r="W222" s="63"/>
      <c r="X222" s="63"/>
      <c r="Y222" s="63"/>
      <c r="Z222" s="63"/>
      <c r="AA222" s="63"/>
      <c r="AB222" s="63"/>
      <c r="AC222" s="63"/>
      <c r="AD222" s="63"/>
      <c r="AE222" s="63"/>
      <c r="AF222" s="63"/>
    </row>
    <row r="223" spans="1:32" ht="15.75" x14ac:dyDescent="0.25">
      <c r="A223" s="63" t="s">
        <v>441</v>
      </c>
      <c r="B223" s="63"/>
      <c r="C223" s="63"/>
      <c r="D223" s="63"/>
      <c r="E223" s="63"/>
      <c r="F223" s="63">
        <f>StCross!J145</f>
        <v>0</v>
      </c>
      <c r="G223" s="63"/>
      <c r="H223" s="63"/>
      <c r="I223" s="63"/>
      <c r="J223" s="63"/>
      <c r="K223" s="63"/>
      <c r="L223" s="63"/>
      <c r="M223" s="63"/>
      <c r="N223" s="63"/>
      <c r="O223" s="63"/>
      <c r="P223" s="63"/>
      <c r="Q223" s="63"/>
      <c r="R223" s="63"/>
      <c r="S223" s="63"/>
      <c r="T223" s="63"/>
      <c r="U223" s="63"/>
      <c r="V223" s="63"/>
      <c r="W223" s="63"/>
      <c r="X223" s="63"/>
      <c r="Y223" s="63"/>
      <c r="Z223" s="63"/>
      <c r="AA223" s="63"/>
      <c r="AB223" s="63"/>
      <c r="AC223" s="63"/>
      <c r="AD223" s="63"/>
      <c r="AE223" s="63"/>
      <c r="AF223" s="63"/>
    </row>
    <row r="224" spans="1:32" ht="15.75" x14ac:dyDescent="0.25">
      <c r="A224" s="63" t="s">
        <v>442</v>
      </c>
      <c r="B224" s="63"/>
      <c r="C224" s="63"/>
      <c r="D224" s="63"/>
      <c r="E224" s="63"/>
      <c r="F224" s="63">
        <f>StCross!J154</f>
        <v>0</v>
      </c>
      <c r="G224" s="63"/>
      <c r="H224" s="63"/>
      <c r="I224" s="63"/>
      <c r="J224" s="63"/>
      <c r="K224" s="63"/>
      <c r="L224" s="63"/>
      <c r="M224" s="63"/>
      <c r="N224" s="63"/>
      <c r="O224" s="63"/>
      <c r="P224" s="63"/>
      <c r="Q224" s="63"/>
      <c r="R224" s="63"/>
      <c r="S224" s="63"/>
      <c r="T224" s="63"/>
      <c r="U224" s="63"/>
      <c r="V224" s="63"/>
      <c r="W224" s="63"/>
      <c r="X224" s="63"/>
      <c r="Y224" s="63"/>
      <c r="Z224" s="63"/>
      <c r="AA224" s="63"/>
      <c r="AB224" s="63"/>
      <c r="AC224" s="63"/>
      <c r="AD224" s="63"/>
      <c r="AE224" s="63"/>
      <c r="AF224" s="63"/>
    </row>
    <row r="225" spans="1:32" ht="15.75" x14ac:dyDescent="0.25">
      <c r="A225" s="114"/>
      <c r="B225" s="63"/>
      <c r="C225" s="63"/>
      <c r="D225" s="63"/>
      <c r="E225" s="63"/>
      <c r="F225" s="63"/>
      <c r="G225" s="63"/>
      <c r="H225" s="63"/>
      <c r="I225" s="63"/>
      <c r="J225" s="63"/>
      <c r="K225" s="63"/>
      <c r="L225" s="63"/>
      <c r="M225" s="63"/>
      <c r="N225" s="63"/>
      <c r="O225" s="63"/>
      <c r="P225" s="63"/>
      <c r="Q225" s="63"/>
      <c r="R225" s="63"/>
      <c r="S225" s="63"/>
      <c r="T225" s="63"/>
      <c r="U225" s="63"/>
      <c r="V225" s="63"/>
      <c r="W225" s="63"/>
      <c r="X225" s="63"/>
      <c r="Y225" s="63"/>
      <c r="Z225" s="63"/>
      <c r="AA225" s="63"/>
      <c r="AB225" s="63"/>
      <c r="AC225" s="63"/>
      <c r="AD225" s="63"/>
      <c r="AE225" s="63"/>
      <c r="AF225" s="63"/>
    </row>
    <row r="226" spans="1:32" ht="15.75" x14ac:dyDescent="0.25">
      <c r="A226" s="66" t="s">
        <v>480</v>
      </c>
      <c r="B226" s="63"/>
      <c r="C226" s="63"/>
      <c r="D226" s="63"/>
      <c r="E226" s="63"/>
      <c r="F226" s="63"/>
      <c r="G226" s="63"/>
      <c r="H226" s="63"/>
      <c r="I226" s="63"/>
      <c r="J226" s="63"/>
      <c r="K226" s="63"/>
      <c r="L226" s="63"/>
      <c r="M226" s="63"/>
      <c r="N226" s="63"/>
      <c r="O226" s="63"/>
      <c r="P226" s="63"/>
      <c r="Q226" s="63"/>
      <c r="R226" s="63"/>
      <c r="S226" s="63"/>
      <c r="T226" s="63"/>
      <c r="U226" s="63"/>
      <c r="V226" s="63"/>
      <c r="W226" s="63"/>
      <c r="X226" s="63"/>
      <c r="Y226" s="63"/>
      <c r="Z226" s="63"/>
      <c r="AA226" s="63"/>
      <c r="AB226" s="63"/>
      <c r="AC226" s="63"/>
      <c r="AD226" s="63"/>
      <c r="AE226" s="63"/>
      <c r="AF226" s="63"/>
    </row>
    <row r="227" spans="1:32" ht="15.75" x14ac:dyDescent="0.25">
      <c r="A227" s="63" t="s">
        <v>443</v>
      </c>
      <c r="B227" s="63"/>
      <c r="C227" s="63"/>
      <c r="D227" s="63"/>
      <c r="E227" s="63"/>
      <c r="F227" s="63">
        <f>Orient!J3</f>
        <v>0</v>
      </c>
      <c r="G227" s="63" t="s">
        <v>489</v>
      </c>
      <c r="H227" s="63"/>
      <c r="I227" s="63"/>
      <c r="J227" s="63"/>
      <c r="K227" s="63"/>
      <c r="L227" s="63"/>
      <c r="M227" s="63"/>
      <c r="N227" s="70" t="str">
        <f>IF(F227&gt;3.99,A227,"")</f>
        <v/>
      </c>
      <c r="O227" s="70" t="str">
        <f>IF(F228&gt;3.99,A228,"")</f>
        <v/>
      </c>
      <c r="P227" s="70" t="str">
        <f>IF(F229&gt;3.99,A229,"")</f>
        <v/>
      </c>
      <c r="Q227" s="70" t="str">
        <f>IF(F230&gt;3.99,A230,"")</f>
        <v/>
      </c>
      <c r="R227" s="70" t="str">
        <f>IF(F231&gt;3.99,A231,"")</f>
        <v/>
      </c>
      <c r="S227" s="70" t="str">
        <f>IF(F232&gt;3.99,A232,"")</f>
        <v/>
      </c>
      <c r="T227" s="70" t="str">
        <f>IF(F233&gt;3.99,A233,"")</f>
        <v/>
      </c>
      <c r="U227" s="70" t="str">
        <f>IF(F234&gt;3.99,A234,"")</f>
        <v/>
      </c>
      <c r="V227" s="70" t="str">
        <f>IF(F235&gt;3.99,A235,"")</f>
        <v/>
      </c>
      <c r="W227" s="70" t="str">
        <f>IF(F236&gt;3.99,A236,"")</f>
        <v/>
      </c>
      <c r="X227" s="70" t="str">
        <f>IF(F237&gt;3.99,A237,"")</f>
        <v/>
      </c>
      <c r="Y227" s="63"/>
      <c r="Z227" s="63"/>
      <c r="AA227" s="63"/>
      <c r="AB227" s="63"/>
      <c r="AC227" s="63"/>
      <c r="AD227" s="63"/>
      <c r="AE227" s="63"/>
      <c r="AF227" s="63"/>
    </row>
    <row r="228" spans="1:32" ht="15.75" x14ac:dyDescent="0.25">
      <c r="A228" s="63" t="s">
        <v>445</v>
      </c>
      <c r="B228" s="63"/>
      <c r="C228" s="63"/>
      <c r="D228" s="63"/>
      <c r="E228" s="63"/>
      <c r="F228" s="63">
        <f>Orient!J19</f>
        <v>0</v>
      </c>
      <c r="G228" s="63" t="s">
        <v>486</v>
      </c>
      <c r="H228" s="63"/>
      <c r="I228" s="63"/>
      <c r="J228" s="63"/>
      <c r="K228" s="63"/>
      <c r="L228" s="63"/>
      <c r="M228" s="63"/>
      <c r="N228" s="70" t="str">
        <f>IF(AND($F227&gt;1.01,$F227&lt;3.99),$A227,"")</f>
        <v/>
      </c>
      <c r="O228" s="70" t="str">
        <f>IF(AND($F228&gt;1.01,$F228&lt;3.99),$A228,"")</f>
        <v/>
      </c>
      <c r="P228" s="70" t="str">
        <f>IF(AND($F229&gt;1.01,$F229&lt;3.99),$A229,"")</f>
        <v/>
      </c>
      <c r="Q228" s="70" t="str">
        <f>IF(AND($F230&gt;1.01,$F230&lt;3.99),$A230,"")</f>
        <v/>
      </c>
      <c r="R228" s="70" t="str">
        <f>IF(AND($F231&gt;1.01,$F231&lt;3.99),$A231,"")</f>
        <v/>
      </c>
      <c r="S228" s="70" t="str">
        <f>IF(AND($F232&gt;1.01,$F232&lt;3.99),$A232,"")</f>
        <v/>
      </c>
      <c r="T228" s="70" t="str">
        <f>IF(AND($F233&gt;1.01,$F233&lt;3.99),$A233,"")</f>
        <v/>
      </c>
      <c r="U228" s="70" t="str">
        <f>IF(AND($F234&gt;1.01,$F234&lt;3.99),$A234,"")</f>
        <v/>
      </c>
      <c r="V228" s="70" t="str">
        <f>IF(AND($F235&gt;1.01,$F235&lt;3.99),$A235,"")</f>
        <v/>
      </c>
      <c r="W228" s="70" t="str">
        <f>IF(AND($F236&gt;1.01,$F236&lt;3.99),$A236,"")</f>
        <v/>
      </c>
      <c r="X228" s="70" t="str">
        <f>IF(AND($F237&gt;1.01,$F237&lt;3.99),$A237,"")</f>
        <v/>
      </c>
      <c r="Y228" s="63"/>
      <c r="Z228" s="63"/>
      <c r="AA228" s="63"/>
      <c r="AB228" s="63"/>
      <c r="AC228" s="63"/>
      <c r="AD228" s="63"/>
      <c r="AE228" s="63"/>
      <c r="AF228" s="63"/>
    </row>
    <row r="229" spans="1:32" ht="15.75" x14ac:dyDescent="0.25">
      <c r="A229" s="63" t="s">
        <v>444</v>
      </c>
      <c r="B229" s="63"/>
      <c r="C229" s="63"/>
      <c r="D229" s="63"/>
      <c r="E229" s="63"/>
      <c r="F229" s="63">
        <f>Orient!J25</f>
        <v>0</v>
      </c>
      <c r="G229" s="63" t="s">
        <v>487</v>
      </c>
      <c r="H229" s="63"/>
      <c r="I229" s="63"/>
      <c r="J229" s="63"/>
      <c r="K229" s="63"/>
      <c r="L229" s="63"/>
      <c r="M229" s="63"/>
      <c r="N229" s="70" t="str">
        <f>IF(AND($F227&gt;0.99,$F227&lt;1.000001),$A227,"")</f>
        <v/>
      </c>
      <c r="O229" s="70" t="str">
        <f>IF(AND($F228&gt;0.99,$F228&lt;1.000001),$A228,"")</f>
        <v/>
      </c>
      <c r="P229" s="70" t="str">
        <f>IF(AND($F229&gt;0.99,$F229&lt;1.000001),$A229,"")</f>
        <v/>
      </c>
      <c r="Q229" s="70" t="str">
        <f>IF(AND($F230&gt;0.99,$F230&lt;1.000001),$A230,"")</f>
        <v/>
      </c>
      <c r="R229" s="70" t="str">
        <f>IF(AND($F231&gt;0.99,$F231&lt;1.000001),$A231,"")</f>
        <v/>
      </c>
      <c r="S229" s="70" t="str">
        <f>IF(AND($F232&gt;0.99,$F232&lt;1.000001),$A232,"")</f>
        <v/>
      </c>
      <c r="T229" s="70" t="str">
        <f>IF(AND($F233&gt;0.99,$F233&lt;1.000001),$A233,"")</f>
        <v/>
      </c>
      <c r="U229" s="70" t="str">
        <f>IF(AND($F234&gt;0.99,$F234&lt;1.000001),$A234,"")</f>
        <v/>
      </c>
      <c r="V229" s="70" t="str">
        <f>IF(AND($F235&gt;0.99,$F235&lt;1.000001),$A235,"")</f>
        <v/>
      </c>
      <c r="W229" s="70" t="str">
        <f>IF(AND($F236&gt;0.99,$F236&lt;1.000001),$A236,"")</f>
        <v/>
      </c>
      <c r="X229" s="70" t="str">
        <f>IF(AND($F237&gt;0.99,$F237&lt;1.000001),$A237,"")</f>
        <v/>
      </c>
      <c r="Y229" s="63"/>
      <c r="Z229" s="63"/>
      <c r="AA229" s="63"/>
      <c r="AB229" s="63"/>
      <c r="AC229" s="63"/>
      <c r="AD229" s="63"/>
      <c r="AE229" s="63"/>
      <c r="AF229" s="63"/>
    </row>
    <row r="230" spans="1:32" ht="15.75" x14ac:dyDescent="0.25">
      <c r="A230" s="63" t="s">
        <v>446</v>
      </c>
      <c r="B230" s="63"/>
      <c r="C230" s="63"/>
      <c r="D230" s="63"/>
      <c r="E230" s="63"/>
      <c r="F230" s="63">
        <f>Orient!J31</f>
        <v>0</v>
      </c>
      <c r="G230" s="63" t="s">
        <v>488</v>
      </c>
      <c r="H230" s="63"/>
      <c r="I230" s="63"/>
      <c r="J230" s="63"/>
      <c r="K230" s="63"/>
      <c r="L230" s="63"/>
      <c r="M230" s="63"/>
      <c r="N230" s="70" t="str">
        <f>IF($F227=0,$A227,"")</f>
        <v>Cardinality</v>
      </c>
      <c r="O230" s="70" t="str">
        <f>IF($F228=0,$A228,"")</f>
        <v>Landmarks</v>
      </c>
      <c r="P230" s="70" t="str">
        <f>IF($F229=0,$A229,"")</f>
        <v>Clues</v>
      </c>
      <c r="Q230" s="70" t="str">
        <f>IF($F230=0,$A230,"")</f>
        <v>Indoor Numbering Systems</v>
      </c>
      <c r="R230" s="70" t="str">
        <f>IF($F231=0,$A231,"")</f>
        <v>Outdoor Numbering Systems</v>
      </c>
      <c r="S230" s="71" t="str">
        <f>IF($F232=0,$A232,"")</f>
        <v>Route Creation</v>
      </c>
      <c r="T230" s="70" t="str">
        <f>IF($F233=0,$A233,"")</f>
        <v>Grid System</v>
      </c>
      <c r="U230" s="70" t="str">
        <f>IF($F234=0,$A234,"")</f>
        <v>Divisors And Block Numbering</v>
      </c>
      <c r="V230" s="70" t="str">
        <f>IF($F235=0,$A235,"")</f>
        <v>Transferability</v>
      </c>
      <c r="W230" s="70" t="str">
        <f>IF($F236=0,$A236,"")</f>
        <v>GPS</v>
      </c>
      <c r="X230" s="70" t="str">
        <f>IF($F237=0,$A237,"")</f>
        <v>Maps</v>
      </c>
      <c r="Y230" s="63"/>
      <c r="Z230" s="63"/>
      <c r="AA230" s="63"/>
      <c r="AB230" s="63"/>
      <c r="AC230" s="63"/>
      <c r="AD230" s="63"/>
      <c r="AE230" s="63"/>
      <c r="AF230" s="63"/>
    </row>
    <row r="231" spans="1:32" ht="15.75" x14ac:dyDescent="0.25">
      <c r="A231" s="63" t="s">
        <v>447</v>
      </c>
      <c r="B231" s="63"/>
      <c r="C231" s="63"/>
      <c r="D231" s="63"/>
      <c r="E231" s="63"/>
      <c r="F231" s="63">
        <f>Orient!J37</f>
        <v>0</v>
      </c>
      <c r="G231" s="63"/>
      <c r="H231" s="63"/>
      <c r="I231" s="63"/>
      <c r="J231" s="63"/>
      <c r="K231" s="63"/>
      <c r="L231" s="63"/>
      <c r="M231" s="63"/>
      <c r="N231" s="63"/>
      <c r="O231" s="63"/>
      <c r="P231" s="63"/>
      <c r="Q231" s="63"/>
      <c r="R231" s="63"/>
      <c r="S231" s="63"/>
      <c r="T231" s="63"/>
      <c r="U231" s="63"/>
      <c r="V231" s="63"/>
      <c r="W231" s="63"/>
      <c r="X231" s="63"/>
      <c r="Y231" s="63"/>
      <c r="Z231" s="63"/>
      <c r="AA231" s="63"/>
      <c r="AB231" s="63"/>
      <c r="AC231" s="63"/>
      <c r="AD231" s="63"/>
      <c r="AE231" s="63"/>
      <c r="AF231" s="63"/>
    </row>
    <row r="232" spans="1:32" ht="15.75" x14ac:dyDescent="0.25">
      <c r="A232" s="63" t="s">
        <v>1029</v>
      </c>
      <c r="B232" s="63"/>
      <c r="C232" s="63"/>
      <c r="D232" s="63"/>
      <c r="E232" s="63"/>
      <c r="F232" s="63">
        <f>Orient!J43</f>
        <v>0</v>
      </c>
      <c r="G232" s="63"/>
      <c r="H232" s="63"/>
      <c r="I232" s="63"/>
      <c r="J232" s="63"/>
      <c r="K232" s="63"/>
      <c r="L232" s="63"/>
      <c r="M232" s="63"/>
      <c r="N232" s="63"/>
      <c r="O232" s="63"/>
      <c r="P232" s="63"/>
      <c r="Q232" s="63"/>
      <c r="R232" s="63"/>
      <c r="S232" s="63"/>
      <c r="T232" s="63"/>
      <c r="U232" s="63"/>
      <c r="V232" s="63"/>
      <c r="W232" s="63"/>
      <c r="X232" s="63"/>
      <c r="Y232" s="63"/>
      <c r="Z232" s="63"/>
      <c r="AA232" s="63"/>
      <c r="AB232" s="63"/>
      <c r="AC232" s="63"/>
      <c r="AD232" s="63"/>
      <c r="AE232" s="63"/>
      <c r="AF232" s="63"/>
    </row>
    <row r="233" spans="1:32" ht="15.75" x14ac:dyDescent="0.25">
      <c r="A233" s="63" t="s">
        <v>448</v>
      </c>
      <c r="B233" s="63"/>
      <c r="C233" s="63"/>
      <c r="D233" s="63"/>
      <c r="E233" s="63"/>
      <c r="F233" s="63">
        <f>Orient!J50</f>
        <v>0</v>
      </c>
      <c r="G233" s="63"/>
      <c r="H233" s="63"/>
      <c r="I233" s="63"/>
      <c r="J233" s="63"/>
      <c r="K233" s="63"/>
      <c r="L233" s="63"/>
      <c r="M233" s="63"/>
      <c r="N233" s="63"/>
      <c r="O233" s="63"/>
      <c r="P233" s="63"/>
      <c r="Q233" s="63"/>
      <c r="R233" s="63"/>
      <c r="S233" s="63"/>
      <c r="T233" s="63"/>
      <c r="U233" s="63"/>
      <c r="V233" s="63"/>
      <c r="W233" s="63"/>
      <c r="X233" s="63"/>
      <c r="Y233" s="63"/>
      <c r="Z233" s="63"/>
      <c r="AA233" s="63"/>
      <c r="AB233" s="63"/>
      <c r="AC233" s="63"/>
      <c r="AD233" s="63"/>
      <c r="AE233" s="63"/>
      <c r="AF233" s="63"/>
    </row>
    <row r="234" spans="1:32" ht="15.75" x14ac:dyDescent="0.25">
      <c r="A234" s="63" t="s">
        <v>449</v>
      </c>
      <c r="B234" s="63"/>
      <c r="C234" s="63"/>
      <c r="D234" s="63"/>
      <c r="E234" s="63"/>
      <c r="F234" s="63">
        <f>Orient!J61</f>
        <v>0</v>
      </c>
      <c r="G234" s="63"/>
      <c r="H234" s="63"/>
      <c r="I234" s="63"/>
      <c r="J234" s="63"/>
      <c r="K234" s="63"/>
      <c r="L234" s="63"/>
      <c r="M234" s="63"/>
      <c r="N234" s="63"/>
      <c r="O234" s="63"/>
      <c r="P234" s="63"/>
      <c r="Q234" s="63"/>
      <c r="R234" s="63"/>
      <c r="S234" s="63"/>
      <c r="T234" s="63"/>
      <c r="U234" s="63"/>
      <c r="V234" s="63"/>
      <c r="W234" s="63"/>
      <c r="X234" s="63"/>
      <c r="Y234" s="63"/>
      <c r="Z234" s="63"/>
      <c r="AA234" s="63"/>
      <c r="AB234" s="63"/>
      <c r="AC234" s="63"/>
      <c r="AD234" s="63"/>
      <c r="AE234" s="63"/>
      <c r="AF234" s="63"/>
    </row>
    <row r="235" spans="1:32" ht="15.75" x14ac:dyDescent="0.25">
      <c r="A235" s="63" t="s">
        <v>450</v>
      </c>
      <c r="B235" s="63"/>
      <c r="C235" s="63"/>
      <c r="D235" s="63"/>
      <c r="E235" s="63"/>
      <c r="F235" s="63">
        <f>Orient!J69</f>
        <v>0</v>
      </c>
      <c r="G235" s="63"/>
      <c r="H235" s="63"/>
      <c r="I235" s="63"/>
      <c r="J235" s="63"/>
      <c r="K235" s="63"/>
      <c r="L235" s="63"/>
      <c r="M235" s="63"/>
      <c r="N235" s="63"/>
      <c r="O235" s="63"/>
      <c r="P235" s="63"/>
      <c r="Q235" s="63"/>
      <c r="R235" s="63"/>
      <c r="S235" s="63"/>
      <c r="T235" s="63"/>
      <c r="U235" s="63"/>
      <c r="V235" s="63"/>
      <c r="W235" s="63"/>
      <c r="X235" s="63"/>
      <c r="Y235" s="63"/>
      <c r="Z235" s="63"/>
      <c r="AA235" s="63"/>
      <c r="AB235" s="63"/>
      <c r="AC235" s="63"/>
      <c r="AD235" s="63"/>
      <c r="AE235" s="63"/>
      <c r="AF235" s="63"/>
    </row>
    <row r="236" spans="1:32" ht="15.75" x14ac:dyDescent="0.25">
      <c r="A236" s="63" t="s">
        <v>451</v>
      </c>
      <c r="B236" s="63"/>
      <c r="C236" s="63"/>
      <c r="D236" s="63"/>
      <c r="E236" s="63"/>
      <c r="F236" s="63">
        <f>Orient!J73</f>
        <v>0</v>
      </c>
      <c r="G236" s="63"/>
      <c r="H236" s="63"/>
      <c r="I236" s="63"/>
      <c r="J236" s="63"/>
      <c r="K236" s="63"/>
      <c r="L236" s="63"/>
      <c r="M236" s="63"/>
      <c r="N236" s="63"/>
      <c r="O236" s="63"/>
      <c r="P236" s="63"/>
      <c r="Q236" s="63"/>
      <c r="R236" s="63"/>
      <c r="S236" s="63"/>
      <c r="T236" s="63"/>
      <c r="U236" s="63"/>
      <c r="V236" s="63"/>
      <c r="W236" s="63"/>
      <c r="X236" s="63"/>
      <c r="Y236" s="63"/>
      <c r="Z236" s="63"/>
      <c r="AA236" s="63"/>
      <c r="AB236" s="63"/>
      <c r="AC236" s="63"/>
      <c r="AD236" s="63"/>
      <c r="AE236" s="63"/>
      <c r="AF236" s="63"/>
    </row>
    <row r="237" spans="1:32" ht="15.75" x14ac:dyDescent="0.25">
      <c r="A237" s="63" t="s">
        <v>492</v>
      </c>
      <c r="B237" s="63"/>
      <c r="C237" s="63"/>
      <c r="D237" s="63"/>
      <c r="E237" s="63"/>
      <c r="F237" s="63">
        <f>Orient!J87</f>
        <v>0</v>
      </c>
      <c r="G237" s="63"/>
      <c r="H237" s="63"/>
      <c r="I237" s="63"/>
      <c r="J237" s="63"/>
      <c r="K237" s="63"/>
      <c r="L237" s="63"/>
      <c r="M237" s="63"/>
      <c r="N237" s="63"/>
      <c r="O237" s="63"/>
      <c r="P237" s="63"/>
      <c r="Q237" s="63"/>
      <c r="R237" s="63"/>
      <c r="S237" s="63"/>
      <c r="T237" s="63"/>
      <c r="U237" s="63"/>
      <c r="V237" s="63"/>
      <c r="W237" s="63"/>
      <c r="X237" s="63"/>
      <c r="Y237" s="63"/>
      <c r="Z237" s="63"/>
      <c r="AA237" s="63"/>
      <c r="AB237" s="63"/>
      <c r="AC237" s="63"/>
      <c r="AD237" s="63"/>
      <c r="AE237" s="63"/>
      <c r="AF237" s="63"/>
    </row>
    <row r="238" spans="1:32" ht="15.75" x14ac:dyDescent="0.25">
      <c r="A238" s="66" t="s">
        <v>481</v>
      </c>
      <c r="B238" s="63"/>
      <c r="C238" s="63"/>
      <c r="D238" s="63"/>
      <c r="E238" s="63"/>
      <c r="F238" s="63"/>
      <c r="G238" s="63"/>
      <c r="H238" s="63"/>
      <c r="I238" s="63"/>
      <c r="J238" s="63"/>
      <c r="K238" s="63"/>
      <c r="L238" s="63"/>
      <c r="M238" s="63"/>
      <c r="N238" s="63"/>
      <c r="O238" s="63"/>
      <c r="P238" s="63"/>
      <c r="Q238" s="63"/>
      <c r="R238" s="63"/>
      <c r="S238" s="63"/>
      <c r="T238" s="63"/>
      <c r="U238" s="63"/>
      <c r="V238" s="63"/>
      <c r="W238" s="63"/>
      <c r="X238" s="63"/>
      <c r="Y238" s="63"/>
      <c r="Z238" s="63"/>
      <c r="AA238" s="63"/>
      <c r="AB238" s="63"/>
      <c r="AC238" s="63"/>
      <c r="AD238" s="63"/>
      <c r="AE238" s="63"/>
      <c r="AF238" s="63"/>
    </row>
    <row r="239" spans="1:32" ht="15.75" x14ac:dyDescent="0.25">
      <c r="A239" s="63" t="s">
        <v>452</v>
      </c>
      <c r="B239" s="63"/>
      <c r="C239" s="63"/>
      <c r="D239" s="63"/>
      <c r="E239" s="63"/>
      <c r="F239" s="63">
        <f>PubTran!J3</f>
        <v>0</v>
      </c>
      <c r="G239" s="63" t="s">
        <v>489</v>
      </c>
      <c r="H239" s="63"/>
      <c r="I239" s="63"/>
      <c r="J239" s="63"/>
      <c r="K239" s="63"/>
      <c r="L239" s="63"/>
      <c r="M239" s="63"/>
      <c r="N239" s="70" t="str">
        <f>IF(F239&gt;3.99,A239,"")</f>
        <v/>
      </c>
      <c r="O239" s="70" t="str">
        <f>IF(F240&gt;3.99,A240,"")</f>
        <v/>
      </c>
      <c r="P239" s="70" t="str">
        <f>IF(F241&gt;3.99,A241,"")</f>
        <v/>
      </c>
      <c r="Q239" s="70" t="str">
        <f>IF(F242&gt;3.99,A242,"")</f>
        <v/>
      </c>
      <c r="R239" s="70" t="str">
        <f>IF(F243&gt;3.99,A243,"")</f>
        <v/>
      </c>
      <c r="S239" s="70" t="str">
        <f>IF(F244&gt;3.99,A244,"")</f>
        <v/>
      </c>
      <c r="T239" s="70" t="str">
        <f>IF(F245&gt;3.99,A245,"")</f>
        <v/>
      </c>
      <c r="U239" s="70" t="str">
        <f>IF(F246&gt;3.99,A246,"")</f>
        <v/>
      </c>
      <c r="V239" s="63"/>
      <c r="W239" s="63"/>
      <c r="X239" s="63"/>
      <c r="Y239" s="63"/>
      <c r="Z239" s="63"/>
      <c r="AA239" s="63"/>
      <c r="AB239" s="63"/>
      <c r="AC239" s="63"/>
      <c r="AD239" s="63"/>
      <c r="AE239" s="63"/>
      <c r="AF239" s="63"/>
    </row>
    <row r="240" spans="1:32" ht="15.75" x14ac:dyDescent="0.25">
      <c r="A240" s="63" t="s">
        <v>1031</v>
      </c>
      <c r="B240" s="63"/>
      <c r="C240" s="63"/>
      <c r="D240" s="63"/>
      <c r="E240" s="63"/>
      <c r="F240" s="63">
        <f>PubTran!J4</f>
        <v>0</v>
      </c>
      <c r="G240" s="63" t="s">
        <v>486</v>
      </c>
      <c r="H240" s="63"/>
      <c r="I240" s="63"/>
      <c r="J240" s="63"/>
      <c r="K240" s="63"/>
      <c r="L240" s="63"/>
      <c r="M240" s="63"/>
      <c r="N240" s="70" t="str">
        <f>IF(AND($F239&gt;1.01,$F239&lt;3.99),$A239,"")</f>
        <v/>
      </c>
      <c r="O240" s="70" t="str">
        <f>IF(AND($F240&gt;1.01,$F240&lt;3.99),$A240,"")</f>
        <v/>
      </c>
      <c r="P240" s="70" t="str">
        <f>IF(AND($F241&gt;1.01,$F241&lt;3.99),$A241,"")</f>
        <v/>
      </c>
      <c r="Q240" s="70" t="str">
        <f>IF(AND($F242&gt;1.01,$F242&lt;3.99),$A242,"")</f>
        <v/>
      </c>
      <c r="R240" s="70" t="str">
        <f>IF(AND($F243&gt;1.01,$F243&lt;3.99),$A243,"")</f>
        <v/>
      </c>
      <c r="S240" s="70" t="str">
        <f>IF(AND($F244&gt;1.01,$F244&lt;3.99),$A244,"")</f>
        <v/>
      </c>
      <c r="T240" s="70" t="str">
        <f>IF(AND($F245&gt;1.01,$F245&lt;3.99),$A245,"")</f>
        <v/>
      </c>
      <c r="U240" s="70" t="str">
        <f>IF(AND($F246&gt;1.01,$F246&lt;3.99),$A246,"")</f>
        <v/>
      </c>
      <c r="V240" s="63"/>
      <c r="W240" s="63"/>
      <c r="X240" s="63"/>
      <c r="Y240" s="63"/>
      <c r="Z240" s="63"/>
      <c r="AA240" s="63"/>
      <c r="AB240" s="63"/>
      <c r="AC240" s="63"/>
      <c r="AD240" s="63"/>
      <c r="AE240" s="63"/>
      <c r="AF240" s="63"/>
    </row>
    <row r="241" spans="1:32" ht="15.75" x14ac:dyDescent="0.25">
      <c r="A241" s="63" t="s">
        <v>453</v>
      </c>
      <c r="B241" s="63"/>
      <c r="C241" s="63"/>
      <c r="D241" s="63"/>
      <c r="E241" s="63"/>
      <c r="F241" s="63">
        <f>PubTran!J10</f>
        <v>0</v>
      </c>
      <c r="G241" s="63" t="s">
        <v>487</v>
      </c>
      <c r="H241" s="63"/>
      <c r="I241" s="63"/>
      <c r="J241" s="63"/>
      <c r="K241" s="63"/>
      <c r="L241" s="63"/>
      <c r="M241" s="63"/>
      <c r="N241" s="70" t="str">
        <f>IF(AND($F239&gt;0.99,$F239&lt;1.000001),$A239,"")</f>
        <v/>
      </c>
      <c r="O241" s="70" t="str">
        <f>IF(AND($F240&gt;0.99,$F240&lt;1.000001),$A240,"")</f>
        <v/>
      </c>
      <c r="P241" s="70" t="str">
        <f>IF(AND($F241&gt;0.99,$F241&lt;1.000001),$A241,"")</f>
        <v/>
      </c>
      <c r="Q241" s="70" t="str">
        <f>IF(AND($F242&gt;0.99,$F242&lt;1.000001),$A242,"")</f>
        <v/>
      </c>
      <c r="R241" s="70" t="str">
        <f>IF(AND($F243&gt;0.99,$F243&lt;1.000001),$A243,"")</f>
        <v/>
      </c>
      <c r="S241" s="70" t="str">
        <f>IF(AND($F244&gt;0.99,$F244&lt;1.000001),$A244,"")</f>
        <v/>
      </c>
      <c r="T241" s="70" t="str">
        <f>IF(AND($F245&gt;0.99,$F245&lt;1.000001),$A245,"")</f>
        <v/>
      </c>
      <c r="U241" s="70" t="str">
        <f>IF(AND($F246&gt;0.99,$F246&lt;1.000001),$A246,"")</f>
        <v/>
      </c>
      <c r="V241" s="63"/>
      <c r="W241" s="63"/>
      <c r="X241" s="63"/>
      <c r="Y241" s="63"/>
      <c r="Z241" s="63"/>
      <c r="AA241" s="63"/>
      <c r="AB241" s="63"/>
      <c r="AC241" s="63"/>
      <c r="AD241" s="63"/>
      <c r="AE241" s="63"/>
      <c r="AF241" s="63"/>
    </row>
    <row r="242" spans="1:32" ht="15.75" x14ac:dyDescent="0.25">
      <c r="A242" s="63" t="s">
        <v>454</v>
      </c>
      <c r="B242" s="63"/>
      <c r="C242" s="63"/>
      <c r="D242" s="63"/>
      <c r="E242" s="63"/>
      <c r="F242" s="63">
        <f>PubTran!J34</f>
        <v>0</v>
      </c>
      <c r="G242" s="63" t="s">
        <v>488</v>
      </c>
      <c r="H242" s="63"/>
      <c r="I242" s="63"/>
      <c r="J242" s="63"/>
      <c r="K242" s="63"/>
      <c r="L242" s="63"/>
      <c r="M242" s="63"/>
      <c r="N242" s="70" t="str">
        <f>IF($F239=0,$A239,"")</f>
        <v>Identifying Common Public Transportation Options</v>
      </c>
      <c r="O242" s="70" t="str">
        <f>IF($F240=0,$A240,"")</f>
        <v>Lifts (vehicle, stage/porch)</v>
      </c>
      <c r="P242" s="70" t="str">
        <f>IF($F241=0,$A241,"")</f>
        <v>Intra-City Bus Travel</v>
      </c>
      <c r="Q242" s="70" t="str">
        <f>IF($F242=0,$A242,"")</f>
        <v>Inter-City Bus Travel</v>
      </c>
      <c r="R242" s="70" t="str">
        <f>IF($F243=0,$A243,"")</f>
        <v>Taxi/Ride Service</v>
      </c>
      <c r="S242" s="71" t="str">
        <f>IF($F244=0,$A244,"")</f>
        <v>Para Transit</v>
      </c>
      <c r="T242" s="70" t="str">
        <f>IF($F245=0,$A245,"")</f>
        <v>Air Travel</v>
      </c>
      <c r="U242" s="70" t="str">
        <f>IF($F246=0,$A246,"")</f>
        <v>Subway/Light Rail</v>
      </c>
      <c r="V242" s="63"/>
      <c r="W242" s="63"/>
      <c r="X242" s="63"/>
      <c r="Y242" s="63"/>
      <c r="Z242" s="63"/>
      <c r="AA242" s="63"/>
      <c r="AB242" s="63"/>
      <c r="AC242" s="63"/>
      <c r="AD242" s="63"/>
      <c r="AE242" s="63"/>
      <c r="AF242" s="63"/>
    </row>
    <row r="243" spans="1:32" ht="15.75" x14ac:dyDescent="0.25">
      <c r="A243" s="63" t="s">
        <v>455</v>
      </c>
      <c r="B243" s="63"/>
      <c r="C243" s="63"/>
      <c r="D243" s="63"/>
      <c r="E243" s="63"/>
      <c r="F243" s="63">
        <f>PubTran!J60</f>
        <v>0</v>
      </c>
      <c r="G243" s="63"/>
      <c r="H243" s="63"/>
      <c r="I243" s="63"/>
      <c r="J243" s="63"/>
      <c r="K243" s="63"/>
      <c r="L243" s="63"/>
      <c r="M243" s="63"/>
      <c r="N243" s="63"/>
      <c r="O243" s="63"/>
      <c r="P243" s="63"/>
      <c r="Q243" s="63"/>
      <c r="R243" s="63"/>
      <c r="S243" s="63"/>
      <c r="T243" s="63"/>
      <c r="U243" s="63"/>
      <c r="V243" s="63"/>
      <c r="W243" s="63"/>
      <c r="X243" s="63"/>
      <c r="Y243" s="63"/>
      <c r="Z243" s="63"/>
      <c r="AA243" s="63"/>
      <c r="AB243" s="63"/>
      <c r="AC243" s="63"/>
      <c r="AD243" s="63"/>
      <c r="AE243" s="63"/>
      <c r="AF243" s="63"/>
    </row>
    <row r="244" spans="1:32" ht="15.75" x14ac:dyDescent="0.25">
      <c r="A244" s="63" t="s">
        <v>1030</v>
      </c>
      <c r="B244" s="63"/>
      <c r="C244" s="63"/>
      <c r="D244" s="63"/>
      <c r="E244" s="63"/>
      <c r="F244" s="63">
        <f>PubTran!J70</f>
        <v>0</v>
      </c>
      <c r="G244" s="63"/>
      <c r="H244" s="63"/>
      <c r="I244" s="63"/>
      <c r="J244" s="63"/>
      <c r="K244" s="63"/>
      <c r="L244" s="63"/>
      <c r="M244" s="63"/>
      <c r="N244" s="63"/>
      <c r="O244" s="63"/>
      <c r="P244" s="63"/>
      <c r="Q244" s="63"/>
      <c r="R244" s="63"/>
      <c r="S244" s="63"/>
      <c r="T244" s="63"/>
      <c r="U244" s="63"/>
      <c r="V244" s="63"/>
      <c r="W244" s="63"/>
      <c r="X244" s="63"/>
      <c r="Y244" s="63"/>
      <c r="Z244" s="63"/>
      <c r="AA244" s="63"/>
      <c r="AB244" s="63"/>
      <c r="AC244" s="63"/>
      <c r="AD244" s="63"/>
      <c r="AE244" s="63"/>
      <c r="AF244" s="63"/>
    </row>
    <row r="245" spans="1:32" ht="15.75" x14ac:dyDescent="0.25">
      <c r="A245" s="63" t="s">
        <v>456</v>
      </c>
      <c r="B245" s="63"/>
      <c r="C245" s="63"/>
      <c r="D245" s="63"/>
      <c r="E245" s="63"/>
      <c r="F245" s="63">
        <f>PubTran!J74</f>
        <v>0</v>
      </c>
      <c r="G245" s="63"/>
      <c r="H245" s="63"/>
      <c r="I245" s="63"/>
      <c r="J245" s="63"/>
      <c r="K245" s="63"/>
      <c r="L245" s="63"/>
      <c r="M245" s="63"/>
      <c r="N245" s="63"/>
      <c r="O245" s="63"/>
      <c r="P245" s="63"/>
      <c r="Q245" s="63"/>
      <c r="R245" s="63"/>
      <c r="S245" s="63"/>
      <c r="T245" s="63"/>
      <c r="U245" s="63"/>
      <c r="V245" s="63"/>
      <c r="W245" s="63"/>
      <c r="X245" s="63"/>
      <c r="Y245" s="63"/>
      <c r="Z245" s="63"/>
      <c r="AA245" s="63"/>
      <c r="AB245" s="63"/>
      <c r="AC245" s="63"/>
      <c r="AD245" s="63"/>
      <c r="AE245" s="63"/>
      <c r="AF245" s="63"/>
    </row>
    <row r="246" spans="1:32" ht="15.75" x14ac:dyDescent="0.25">
      <c r="A246" s="63" t="s">
        <v>457</v>
      </c>
      <c r="B246" s="63"/>
      <c r="C246" s="63"/>
      <c r="D246" s="63"/>
      <c r="E246" s="63"/>
      <c r="F246" s="63">
        <f>PubTran!J92</f>
        <v>0</v>
      </c>
      <c r="G246" s="63"/>
      <c r="H246" s="63"/>
      <c r="I246" s="63"/>
      <c r="J246" s="63"/>
      <c r="K246" s="63"/>
      <c r="L246" s="63"/>
      <c r="M246" s="63"/>
      <c r="N246" s="63"/>
      <c r="O246" s="63"/>
      <c r="P246" s="63"/>
      <c r="Q246" s="63"/>
      <c r="R246" s="63"/>
      <c r="S246" s="63"/>
      <c r="T246" s="63"/>
      <c r="U246" s="63"/>
      <c r="V246" s="63"/>
      <c r="W246" s="63"/>
      <c r="X246" s="63"/>
      <c r="Y246" s="63"/>
      <c r="Z246" s="63"/>
      <c r="AA246" s="63"/>
      <c r="AB246" s="63"/>
      <c r="AC246" s="63"/>
      <c r="AD246" s="63"/>
      <c r="AE246" s="63"/>
      <c r="AF246" s="63"/>
    </row>
    <row r="247" spans="1:32" ht="15.75" x14ac:dyDescent="0.25">
      <c r="A247" s="66" t="s">
        <v>482</v>
      </c>
      <c r="B247" s="63"/>
      <c r="C247" s="63"/>
      <c r="D247" s="63"/>
      <c r="E247" s="63"/>
      <c r="F247" s="63"/>
      <c r="G247" s="63"/>
      <c r="H247" s="63"/>
      <c r="I247" s="63"/>
      <c r="J247" s="63"/>
      <c r="K247" s="63"/>
      <c r="L247" s="63"/>
      <c r="M247" s="63"/>
      <c r="N247" s="63"/>
      <c r="O247" s="63"/>
      <c r="P247" s="63"/>
      <c r="Q247" s="63"/>
      <c r="R247" s="63"/>
      <c r="S247" s="63"/>
      <c r="T247" s="63"/>
      <c r="U247" s="63"/>
      <c r="V247" s="63"/>
      <c r="W247" s="63"/>
      <c r="X247" s="63"/>
      <c r="Y247" s="63"/>
      <c r="Z247" s="63"/>
      <c r="AA247" s="63"/>
      <c r="AB247" s="63"/>
      <c r="AC247" s="63"/>
      <c r="AD247" s="63"/>
      <c r="AE247" s="63"/>
      <c r="AF247" s="63"/>
    </row>
    <row r="248" spans="1:32" ht="15.75" x14ac:dyDescent="0.25">
      <c r="A248" s="63" t="s">
        <v>458</v>
      </c>
      <c r="B248" s="63"/>
      <c r="C248" s="63"/>
      <c r="D248" s="63"/>
      <c r="E248" s="63"/>
      <c r="F248" s="63">
        <f>Atyp!J3</f>
        <v>0</v>
      </c>
      <c r="G248" s="63" t="s">
        <v>489</v>
      </c>
      <c r="H248" s="63"/>
      <c r="I248" s="63"/>
      <c r="J248" s="63"/>
      <c r="K248" s="63"/>
      <c r="L248" s="63"/>
      <c r="M248" s="63"/>
      <c r="N248" s="70" t="str">
        <f>IF(F248&gt;3.99,A248,"")</f>
        <v/>
      </c>
      <c r="O248" s="70" t="str">
        <f>IF(F249&gt;3.99,A249,"")</f>
        <v/>
      </c>
      <c r="P248" s="70" t="str">
        <f>IF(F250&gt;3.99,A250,"")</f>
        <v/>
      </c>
      <c r="Q248" s="70" t="str">
        <f>IF(F251&gt;3.99,A251,"")</f>
        <v/>
      </c>
      <c r="R248" s="70" t="str">
        <f>IF(F252&gt;3.99,A252,"")</f>
        <v/>
      </c>
      <c r="S248" s="63"/>
      <c r="T248" s="63"/>
      <c r="U248" s="63"/>
      <c r="V248" s="63"/>
      <c r="W248" s="63"/>
      <c r="X248" s="63"/>
      <c r="Y248" s="63"/>
      <c r="Z248" s="63"/>
      <c r="AA248" s="63"/>
      <c r="AB248" s="63"/>
      <c r="AC248" s="63"/>
      <c r="AD248" s="63"/>
      <c r="AE248" s="63"/>
      <c r="AF248" s="63"/>
    </row>
    <row r="249" spans="1:32" ht="15.75" x14ac:dyDescent="0.25">
      <c r="A249" s="63" t="s">
        <v>459</v>
      </c>
      <c r="B249" s="63"/>
      <c r="C249" s="63"/>
      <c r="D249" s="63"/>
      <c r="E249" s="63"/>
      <c r="F249" s="63">
        <f>Atyp!J8</f>
        <v>0</v>
      </c>
      <c r="G249" s="63" t="s">
        <v>486</v>
      </c>
      <c r="H249" s="63"/>
      <c r="I249" s="63"/>
      <c r="J249" s="63"/>
      <c r="K249" s="63"/>
      <c r="L249" s="63"/>
      <c r="M249" s="63"/>
      <c r="N249" s="70" t="str">
        <f>IF(AND($F248&gt;1.01,$F248&lt;3.99),$A248,"")</f>
        <v/>
      </c>
      <c r="O249" s="70" t="str">
        <f>IF(AND($F249&gt;1.01,$F249&lt;3.99),$A249,"")</f>
        <v/>
      </c>
      <c r="P249" s="70" t="str">
        <f>IF(AND($F250&gt;1.01,$F250&lt;3.99),$A250,"")</f>
        <v/>
      </c>
      <c r="Q249" s="70" t="str">
        <f>IF(AND($F251&gt;1.01,$F251&lt;3.99),$A251,"")</f>
        <v/>
      </c>
      <c r="R249" s="70" t="str">
        <f>IF(AND($F252&gt;1.01,$F252&lt;3.99),$A252,"")</f>
        <v/>
      </c>
      <c r="S249" s="63"/>
      <c r="T249" s="63"/>
      <c r="U249" s="63"/>
      <c r="V249" s="63"/>
      <c r="W249" s="63"/>
      <c r="X249" s="63"/>
      <c r="Y249" s="63"/>
      <c r="Z249" s="63"/>
      <c r="AA249" s="63"/>
      <c r="AB249" s="63"/>
      <c r="AC249" s="63"/>
      <c r="AD249" s="63"/>
      <c r="AE249" s="63"/>
      <c r="AF249" s="63"/>
    </row>
    <row r="250" spans="1:32" ht="15.75" x14ac:dyDescent="0.25">
      <c r="A250" s="63" t="s">
        <v>460</v>
      </c>
      <c r="B250" s="63"/>
      <c r="C250" s="63"/>
      <c r="D250" s="63"/>
      <c r="E250" s="63"/>
      <c r="F250" s="63">
        <f>Atyp!J17</f>
        <v>0</v>
      </c>
      <c r="G250" s="63" t="s">
        <v>487</v>
      </c>
      <c r="H250" s="63"/>
      <c r="I250" s="63"/>
      <c r="J250" s="63"/>
      <c r="K250" s="63"/>
      <c r="L250" s="63"/>
      <c r="M250" s="63"/>
      <c r="N250" s="70" t="str">
        <f>IF(AND($F248&gt;0.99,$F248&lt;1.000001),$A248,"")</f>
        <v/>
      </c>
      <c r="O250" s="70" t="str">
        <f>IF(AND($F249&gt;0.99,$F249&lt;1.000001),$A249,"")</f>
        <v/>
      </c>
      <c r="P250" s="70" t="str">
        <f>IF(AND($F250&gt;0.99,$F250&lt;1.000001),$A250,"")</f>
        <v/>
      </c>
      <c r="Q250" s="70" t="str">
        <f>IF(AND($F251&gt;0.99,$F251&lt;1.000001),$A251,"")</f>
        <v/>
      </c>
      <c r="R250" s="70" t="str">
        <f>IF(AND($F252&gt;0.99,$F252&lt;1.000001),$A252,"")</f>
        <v/>
      </c>
      <c r="S250" s="63"/>
      <c r="T250" s="63"/>
      <c r="U250" s="63"/>
      <c r="V250" s="63"/>
      <c r="W250" s="63"/>
      <c r="X250" s="63"/>
      <c r="Y250" s="63"/>
      <c r="Z250" s="63"/>
      <c r="AA250" s="63"/>
      <c r="AB250" s="63"/>
      <c r="AC250" s="63"/>
      <c r="AD250" s="63"/>
      <c r="AE250" s="63"/>
      <c r="AF250" s="63"/>
    </row>
    <row r="251" spans="1:32" ht="15.75" x14ac:dyDescent="0.25">
      <c r="A251" s="63" t="s">
        <v>1032</v>
      </c>
      <c r="B251" s="63"/>
      <c r="C251" s="63"/>
      <c r="D251" s="63"/>
      <c r="E251" s="63"/>
      <c r="F251" s="63">
        <f>Atyp!J28</f>
        <v>0</v>
      </c>
      <c r="G251" s="63" t="s">
        <v>488</v>
      </c>
      <c r="H251" s="63"/>
      <c r="I251" s="63"/>
      <c r="J251" s="63"/>
      <c r="K251" s="63"/>
      <c r="L251" s="63"/>
      <c r="M251" s="63"/>
      <c r="N251" s="70" t="str">
        <f>IF($F248=0,$A248,"")</f>
        <v>Fences</v>
      </c>
      <c r="O251" s="70" t="str">
        <f>IF($F249=0,$A249,"")</f>
        <v>Fields (Urban)</v>
      </c>
      <c r="P251" s="70" t="str">
        <f>IF($F250=0,$A250,"")</f>
        <v>Parks/Playgrounds</v>
      </c>
      <c r="Q251" s="70" t="str">
        <f>IF($F251=0,$A251,"")</f>
        <v>Outdoor Recreation</v>
      </c>
      <c r="R251" s="70" t="str">
        <f>IF($F252=0,$A252,"")</f>
        <v>Inclement Weather</v>
      </c>
      <c r="S251" s="63"/>
      <c r="T251" s="63"/>
      <c r="U251" s="63"/>
      <c r="V251" s="63"/>
      <c r="W251" s="63"/>
      <c r="X251" s="63"/>
      <c r="Y251" s="63"/>
      <c r="Z251" s="63"/>
      <c r="AA251" s="63"/>
      <c r="AB251" s="63"/>
      <c r="AC251" s="63"/>
      <c r="AD251" s="63"/>
      <c r="AE251" s="63"/>
      <c r="AF251" s="63"/>
    </row>
    <row r="252" spans="1:32" ht="15.75" x14ac:dyDescent="0.25">
      <c r="A252" s="63" t="s">
        <v>461</v>
      </c>
      <c r="B252" s="63"/>
      <c r="C252" s="63"/>
      <c r="D252" s="63"/>
      <c r="E252" s="63"/>
      <c r="F252" s="63">
        <f>Atyp!J34</f>
        <v>0</v>
      </c>
      <c r="G252" s="63"/>
      <c r="H252" s="63"/>
      <c r="I252" s="63"/>
      <c r="J252" s="63"/>
      <c r="K252" s="63"/>
      <c r="L252" s="63"/>
      <c r="M252" s="63"/>
      <c r="N252" s="70"/>
      <c r="O252" s="70"/>
      <c r="P252" s="70"/>
      <c r="Q252" s="70"/>
      <c r="R252" s="63"/>
      <c r="S252" s="63"/>
      <c r="T252" s="63"/>
      <c r="U252" s="63"/>
      <c r="V252" s="63"/>
      <c r="W252" s="63"/>
      <c r="X252" s="63"/>
      <c r="Y252" s="63"/>
      <c r="Z252" s="63"/>
      <c r="AA252" s="63"/>
      <c r="AB252" s="63"/>
      <c r="AC252" s="63"/>
      <c r="AD252" s="63"/>
      <c r="AE252" s="63"/>
      <c r="AF252" s="63"/>
    </row>
    <row r="253" spans="1:32" ht="15.75" x14ac:dyDescent="0.25">
      <c r="A253" s="66" t="s">
        <v>483</v>
      </c>
      <c r="B253" s="63"/>
      <c r="C253" s="63"/>
      <c r="D253" s="63"/>
      <c r="E253" s="63"/>
      <c r="F253" s="63"/>
      <c r="G253" s="63"/>
      <c r="H253" s="63"/>
      <c r="I253" s="63"/>
      <c r="J253" s="63"/>
      <c r="K253" s="63"/>
      <c r="L253" s="63"/>
      <c r="M253" s="63"/>
      <c r="N253" s="63"/>
      <c r="O253" s="63"/>
      <c r="P253" s="63"/>
      <c r="Q253" s="63"/>
      <c r="R253" s="63"/>
      <c r="S253" s="63"/>
      <c r="T253" s="63"/>
      <c r="U253" s="63"/>
      <c r="V253" s="63"/>
      <c r="W253" s="63"/>
      <c r="X253" s="63"/>
      <c r="Y253" s="63"/>
      <c r="Z253" s="63"/>
      <c r="AA253" s="63"/>
      <c r="AB253" s="63"/>
      <c r="AC253" s="63"/>
      <c r="AD253" s="63"/>
      <c r="AE253" s="63"/>
      <c r="AF253" s="63"/>
    </row>
    <row r="254" spans="1:32" ht="15.75" x14ac:dyDescent="0.25">
      <c r="A254" s="63" t="s">
        <v>462</v>
      </c>
      <c r="B254" s="63"/>
      <c r="C254" s="63"/>
      <c r="D254" s="63"/>
      <c r="E254" s="63"/>
      <c r="F254" s="63">
        <f>Rural!J3</f>
        <v>0</v>
      </c>
      <c r="G254" s="63" t="s">
        <v>489</v>
      </c>
      <c r="H254" s="63"/>
      <c r="I254" s="63"/>
      <c r="J254" s="63"/>
      <c r="K254" s="63"/>
      <c r="L254" s="63"/>
      <c r="M254" s="63"/>
      <c r="N254" s="70" t="str">
        <f>IF(F254&gt;3.99,A254,"")</f>
        <v/>
      </c>
      <c r="O254" s="70" t="str">
        <f>IF(F255&gt;3.99,A255,"")</f>
        <v/>
      </c>
      <c r="P254" s="70" t="str">
        <f>IF(F256&gt;3.99,A256,"")</f>
        <v/>
      </c>
      <c r="Q254" s="70" t="str">
        <f>IF(F257&gt;3.99,A257,"")</f>
        <v/>
      </c>
      <c r="R254" s="70" t="str">
        <f>IF(F258&gt;3.99,A258,"")</f>
        <v/>
      </c>
      <c r="S254" s="63"/>
      <c r="T254" s="63"/>
      <c r="U254" s="63"/>
      <c r="V254" s="63"/>
      <c r="W254" s="63"/>
      <c r="X254" s="63"/>
      <c r="Y254" s="63"/>
      <c r="Z254" s="63"/>
      <c r="AA254" s="63"/>
      <c r="AB254" s="63"/>
      <c r="AC254" s="63"/>
      <c r="AD254" s="63"/>
      <c r="AE254" s="63"/>
      <c r="AF254" s="63"/>
    </row>
    <row r="255" spans="1:32" ht="15.75" x14ac:dyDescent="0.25">
      <c r="A255" s="63" t="s">
        <v>1033</v>
      </c>
      <c r="B255" s="63"/>
      <c r="C255" s="63"/>
      <c r="D255" s="63"/>
      <c r="E255" s="63"/>
      <c r="F255" s="63">
        <f>Rural!J10</f>
        <v>0</v>
      </c>
      <c r="G255" s="63" t="s">
        <v>486</v>
      </c>
      <c r="H255" s="63"/>
      <c r="I255" s="63"/>
      <c r="J255" s="63"/>
      <c r="K255" s="63"/>
      <c r="L255" s="63"/>
      <c r="M255" s="63"/>
      <c r="N255" s="70" t="str">
        <f>IF(AND($F254&gt;1.01,$F254&lt;3.99),$A254,"")</f>
        <v/>
      </c>
      <c r="O255" s="70" t="str">
        <f>IF(AND($F255&gt;1.01,$F255&lt;3.99),$A255,"")</f>
        <v/>
      </c>
      <c r="P255" s="70" t="str">
        <f>IF(AND($F256&gt;1.01,$F256&lt;3.99),$A256,"")</f>
        <v/>
      </c>
      <c r="Q255" s="70" t="str">
        <f>IF(AND($F257&gt;1.01,$F257&lt;3.99),$A257,"")</f>
        <v/>
      </c>
      <c r="R255" s="70" t="str">
        <f>IF(AND($F258&gt;1.01,$F258&lt;3.99),$A258,"")</f>
        <v/>
      </c>
      <c r="S255" s="63"/>
      <c r="T255" s="63"/>
      <c r="U255" s="63"/>
      <c r="V255" s="63"/>
      <c r="W255" s="63"/>
      <c r="X255" s="63"/>
      <c r="Y255" s="63"/>
      <c r="Z255" s="63"/>
      <c r="AA255" s="63"/>
      <c r="AB255" s="63"/>
      <c r="AC255" s="63"/>
      <c r="AD255" s="63"/>
      <c r="AE255" s="63"/>
      <c r="AF255" s="63"/>
    </row>
    <row r="256" spans="1:32" ht="15.75" x14ac:dyDescent="0.25">
      <c r="A256" s="63" t="s">
        <v>1034</v>
      </c>
      <c r="B256" s="63"/>
      <c r="C256" s="63"/>
      <c r="D256" s="63"/>
      <c r="E256" s="63"/>
      <c r="F256" s="63">
        <f>Rural!J20</f>
        <v>0</v>
      </c>
      <c r="G256" s="63" t="s">
        <v>487</v>
      </c>
      <c r="H256" s="63"/>
      <c r="I256" s="63"/>
      <c r="J256" s="63"/>
      <c r="K256" s="63"/>
      <c r="L256" s="63"/>
      <c r="M256" s="63"/>
      <c r="N256" s="70" t="str">
        <f>IF(AND($F254&gt;0.99,$F254&lt;1.000001),$A254,"")</f>
        <v/>
      </c>
      <c r="O256" s="70" t="str">
        <f>IF(AND($F255&gt;0.99,$F255&lt;1.000001),$A255,"")</f>
        <v/>
      </c>
      <c r="P256" s="70" t="str">
        <f>IF(AND($F256&gt;0.99,$F256&lt;1.000001),$A256,"")</f>
        <v/>
      </c>
      <c r="Q256" s="70" t="str">
        <f>IF(AND($F257&gt;0.99,$F257&lt;1.000001),$A257,"")</f>
        <v/>
      </c>
      <c r="R256" s="70" t="str">
        <f>IF(AND($F258&gt;0.99,$F258&lt;1.000001),$A258,"")</f>
        <v/>
      </c>
      <c r="S256" s="63"/>
      <c r="T256" s="63"/>
      <c r="U256" s="63"/>
      <c r="V256" s="63"/>
      <c r="W256" s="63"/>
      <c r="X256" s="63"/>
      <c r="Y256" s="63"/>
      <c r="Z256" s="63"/>
      <c r="AA256" s="63"/>
      <c r="AB256" s="63"/>
      <c r="AC256" s="63"/>
      <c r="AD256" s="63"/>
      <c r="AE256" s="63"/>
      <c r="AF256" s="63"/>
    </row>
    <row r="257" spans="1:32" ht="15.75" x14ac:dyDescent="0.25">
      <c r="A257" s="63" t="s">
        <v>463</v>
      </c>
      <c r="B257" s="63"/>
      <c r="C257" s="63"/>
      <c r="D257" s="63"/>
      <c r="E257" s="63"/>
      <c r="F257" s="63">
        <f>Rural!J27</f>
        <v>0</v>
      </c>
      <c r="G257" s="63" t="s">
        <v>488</v>
      </c>
      <c r="H257" s="63"/>
      <c r="I257" s="63"/>
      <c r="J257" s="63"/>
      <c r="K257" s="63"/>
      <c r="L257" s="63"/>
      <c r="M257" s="63"/>
      <c r="N257" s="70" t="str">
        <f>IF($F254=0,$A254,"")</f>
        <v>Understanding Unique Dangers Related To Rural Travel</v>
      </c>
      <c r="O257" s="70" t="str">
        <f>IF($F255=0,$A255,"")</f>
        <v>Travel Along Rural Roads</v>
      </c>
      <c r="P257" s="70" t="str">
        <f>IF($F256=0,$A256,"")</f>
        <v>Environmental Factors</v>
      </c>
      <c r="Q257" s="70" t="str">
        <f>IF($F257=0,$A257,"")</f>
        <v>Identifying And Going Around Items In Rural Areas</v>
      </c>
      <c r="R257" s="70" t="str">
        <f>IF($F258=0,$A258,"")</f>
        <v>Rural Street Crossings</v>
      </c>
      <c r="S257" s="63"/>
      <c r="T257" s="63"/>
      <c r="U257" s="63"/>
      <c r="V257" s="63"/>
      <c r="W257" s="63"/>
      <c r="X257" s="63"/>
      <c r="Y257" s="63"/>
      <c r="Z257" s="63"/>
      <c r="AA257" s="63"/>
      <c r="AB257" s="63"/>
      <c r="AC257" s="63"/>
      <c r="AD257" s="63"/>
      <c r="AE257" s="63"/>
      <c r="AF257" s="63"/>
    </row>
    <row r="258" spans="1:32" ht="15.75" x14ac:dyDescent="0.25">
      <c r="A258" s="63" t="s">
        <v>464</v>
      </c>
      <c r="B258" s="63"/>
      <c r="C258" s="63"/>
      <c r="D258" s="63"/>
      <c r="E258" s="63"/>
      <c r="F258" s="63">
        <f>Rural!J34</f>
        <v>0</v>
      </c>
      <c r="G258" s="63"/>
      <c r="H258" s="63"/>
      <c r="I258" s="63"/>
      <c r="J258" s="63"/>
      <c r="K258" s="63"/>
      <c r="L258" s="63"/>
      <c r="M258" s="63"/>
      <c r="N258" s="63"/>
      <c r="O258" s="63"/>
      <c r="P258" s="63"/>
      <c r="Q258" s="63"/>
      <c r="R258" s="63"/>
      <c r="S258" s="63"/>
      <c r="T258" s="63"/>
      <c r="U258" s="63"/>
      <c r="V258" s="63"/>
      <c r="W258" s="63"/>
      <c r="X258" s="63"/>
      <c r="Y258" s="63"/>
      <c r="Z258" s="63"/>
      <c r="AA258" s="63"/>
      <c r="AB258" s="63"/>
      <c r="AC258" s="63"/>
      <c r="AD258" s="63"/>
      <c r="AE258" s="63"/>
      <c r="AF258" s="63"/>
    </row>
    <row r="259" spans="1:32" ht="15.75" x14ac:dyDescent="0.25">
      <c r="A259" s="66" t="s">
        <v>484</v>
      </c>
      <c r="B259" s="63"/>
      <c r="C259" s="63"/>
      <c r="D259" s="63"/>
      <c r="E259" s="63"/>
      <c r="F259" s="63"/>
      <c r="G259" s="63"/>
      <c r="H259" s="63"/>
      <c r="I259" s="63"/>
      <c r="J259" s="63"/>
      <c r="K259" s="63"/>
      <c r="L259" s="63"/>
      <c r="M259" s="63"/>
      <c r="N259" s="63"/>
      <c r="O259" s="63"/>
      <c r="P259" s="63"/>
      <c r="Q259" s="63"/>
      <c r="R259" s="63"/>
      <c r="S259" s="63"/>
      <c r="T259" s="63"/>
      <c r="U259" s="63"/>
      <c r="V259" s="63"/>
      <c r="W259" s="63"/>
      <c r="X259" s="63"/>
      <c r="Y259" s="63"/>
      <c r="Z259" s="63"/>
      <c r="AA259" s="63"/>
      <c r="AB259" s="63"/>
      <c r="AC259" s="63"/>
      <c r="AD259" s="63"/>
      <c r="AE259" s="63"/>
      <c r="AF259" s="63"/>
    </row>
    <row r="260" spans="1:32" ht="15.75" x14ac:dyDescent="0.25">
      <c r="A260" s="63" t="s">
        <v>465</v>
      </c>
      <c r="B260" s="63"/>
      <c r="C260" s="63"/>
      <c r="D260" s="63"/>
      <c r="E260" s="63"/>
      <c r="F260" s="63">
        <f>VisSpec!J3</f>
        <v>0</v>
      </c>
      <c r="G260" s="63" t="s">
        <v>489</v>
      </c>
      <c r="H260" s="63"/>
      <c r="I260" s="63"/>
      <c r="J260" s="63"/>
      <c r="K260" s="63"/>
      <c r="L260" s="63"/>
      <c r="M260" s="63"/>
      <c r="N260" s="70" t="str">
        <f>IF(F260&gt;3.99,A260,"")</f>
        <v/>
      </c>
      <c r="O260" s="70" t="str">
        <f>IF(F261&gt;3.99,A261,"")</f>
        <v/>
      </c>
      <c r="P260" s="70" t="str">
        <f>IF(F262&gt;3.99,A262,"")</f>
        <v/>
      </c>
      <c r="Q260" s="70" t="str">
        <f>IF(F263&gt;3.99,A263,"")</f>
        <v/>
      </c>
      <c r="R260" s="70" t="str">
        <f>IF(F264&gt;3.99,A264,"")</f>
        <v/>
      </c>
      <c r="S260" s="63"/>
      <c r="T260" s="63"/>
      <c r="U260" s="63"/>
      <c r="V260" s="63"/>
      <c r="W260" s="63"/>
      <c r="X260" s="63"/>
      <c r="Y260" s="63"/>
      <c r="Z260" s="63"/>
      <c r="AA260" s="63"/>
      <c r="AB260" s="63"/>
      <c r="AC260" s="63"/>
      <c r="AD260" s="63"/>
      <c r="AE260" s="63"/>
      <c r="AF260" s="63"/>
    </row>
    <row r="261" spans="1:32" ht="15.75" x14ac:dyDescent="0.25">
      <c r="A261" s="63" t="s">
        <v>466</v>
      </c>
      <c r="B261" s="63"/>
      <c r="C261" s="63"/>
      <c r="D261" s="63"/>
      <c r="E261" s="63"/>
      <c r="F261" s="63">
        <f>VisSpec!J9</f>
        <v>0</v>
      </c>
      <c r="G261" s="63" t="s">
        <v>486</v>
      </c>
      <c r="H261" s="63"/>
      <c r="I261" s="63"/>
      <c r="J261" s="63"/>
      <c r="K261" s="63"/>
      <c r="L261" s="63"/>
      <c r="M261" s="63"/>
      <c r="N261" s="70" t="str">
        <f>IF(AND($F260&gt;1.01,$F260&lt;3.99),$A260,"")</f>
        <v/>
      </c>
      <c r="O261" s="70" t="str">
        <f>IF(AND($F261&gt;1.01,$F261&lt;3.99),$A261,"")</f>
        <v/>
      </c>
      <c r="P261" s="70" t="str">
        <f>IF(AND($F262&gt;1.01,$F262&lt;3.99),$A262,"")</f>
        <v/>
      </c>
      <c r="Q261" s="70" t="str">
        <f>IF(AND($F263&gt;1.01,$F263&lt;3.99),$A263,"")</f>
        <v/>
      </c>
      <c r="R261" s="70" t="str">
        <f>IF(AND($F264&gt;1.01,$F264&lt;3.99),$A264,"")</f>
        <v/>
      </c>
      <c r="S261" s="63"/>
      <c r="T261" s="63"/>
      <c r="U261" s="63"/>
      <c r="V261" s="63"/>
      <c r="W261" s="63"/>
      <c r="X261" s="63"/>
      <c r="Y261" s="63"/>
      <c r="Z261" s="63"/>
      <c r="AA261" s="63"/>
      <c r="AB261" s="63"/>
      <c r="AC261" s="63"/>
      <c r="AD261" s="63"/>
      <c r="AE261" s="63"/>
      <c r="AF261" s="63"/>
    </row>
    <row r="262" spans="1:32" ht="15.75" x14ac:dyDescent="0.25">
      <c r="A262" s="63" t="s">
        <v>1036</v>
      </c>
      <c r="B262" s="63"/>
      <c r="C262" s="63"/>
      <c r="D262" s="63"/>
      <c r="E262" s="63"/>
      <c r="F262" s="63">
        <f>VisSpec!J18</f>
        <v>0</v>
      </c>
      <c r="G262" s="63" t="s">
        <v>487</v>
      </c>
      <c r="H262" s="63"/>
      <c r="I262" s="63"/>
      <c r="J262" s="63"/>
      <c r="K262" s="63"/>
      <c r="L262" s="63"/>
      <c r="M262" s="63"/>
      <c r="N262" s="70" t="str">
        <f>IF(AND($F260&gt;0.99,$F260&lt;1.000001),$A260,"")</f>
        <v/>
      </c>
      <c r="O262" s="70" t="str">
        <f>IF(AND($F261&gt;0.99,$F261&lt;1.000001),$A261,"")</f>
        <v/>
      </c>
      <c r="P262" s="70" t="str">
        <f>IF(AND($F262&gt;0.99,$F262&lt;1.000001),$A262,"")</f>
        <v/>
      </c>
      <c r="Q262" s="70" t="str">
        <f>IF(AND($F263&gt;0.99,$F263&lt;1.000001),$A263,"")</f>
        <v/>
      </c>
      <c r="R262" s="70" t="str">
        <f>IF(AND($F264&gt;0.99,$F264&lt;1.000001),$A264,"")</f>
        <v/>
      </c>
      <c r="S262" s="63"/>
      <c r="T262" s="63"/>
      <c r="U262" s="63"/>
      <c r="V262" s="63"/>
      <c r="W262" s="63"/>
      <c r="X262" s="63"/>
      <c r="Y262" s="63"/>
      <c r="Z262" s="63"/>
      <c r="AA262" s="63"/>
      <c r="AB262" s="63"/>
      <c r="AC262" s="63"/>
      <c r="AD262" s="63"/>
      <c r="AE262" s="63"/>
      <c r="AF262" s="63"/>
    </row>
    <row r="263" spans="1:32" ht="15.75" x14ac:dyDescent="0.25">
      <c r="A263" s="63" t="s">
        <v>1037</v>
      </c>
      <c r="B263" s="63"/>
      <c r="C263" s="63"/>
      <c r="D263" s="63"/>
      <c r="E263" s="63"/>
      <c r="F263" s="63">
        <f>VisSpec!J22</f>
        <v>0</v>
      </c>
      <c r="G263" s="63" t="s">
        <v>488</v>
      </c>
      <c r="H263" s="63"/>
      <c r="I263" s="63"/>
      <c r="J263" s="63"/>
      <c r="K263" s="63"/>
      <c r="L263" s="63"/>
      <c r="M263" s="63"/>
      <c r="N263" s="70" t="str">
        <f>IF($F260=0,$A260,"")</f>
        <v>Scanning Materials</v>
      </c>
      <c r="O263" s="70" t="str">
        <f>IF($F261=0,$A261,"")</f>
        <v>Scanning Environments</v>
      </c>
      <c r="P263" s="70" t="str">
        <f>IF($F262=0,$A262,"")</f>
        <v>Near Point Magnification</v>
      </c>
      <c r="Q263" s="70" t="str">
        <f>IF($F263=0,$A263,"")</f>
        <v>Distance Magnification</v>
      </c>
      <c r="R263" s="70" t="str">
        <f>IF($F264=0,$A264,"")</f>
        <v>Visual Traveling</v>
      </c>
      <c r="S263" s="63"/>
      <c r="T263" s="63"/>
      <c r="U263" s="63"/>
      <c r="V263" s="63"/>
      <c r="W263" s="63"/>
      <c r="X263" s="63"/>
      <c r="Y263" s="63"/>
      <c r="Z263" s="63"/>
      <c r="AA263" s="63"/>
      <c r="AB263" s="63"/>
      <c r="AC263" s="63"/>
      <c r="AD263" s="63"/>
      <c r="AE263" s="63"/>
      <c r="AF263" s="63"/>
    </row>
    <row r="264" spans="1:32" ht="15.75" x14ac:dyDescent="0.25">
      <c r="A264" s="63" t="s">
        <v>467</v>
      </c>
      <c r="B264" s="63"/>
      <c r="C264" s="63"/>
      <c r="D264" s="63"/>
      <c r="E264" s="63"/>
      <c r="F264" s="63">
        <f>VisSpec!J30</f>
        <v>0</v>
      </c>
      <c r="G264" s="63"/>
      <c r="H264" s="63"/>
      <c r="I264" s="63"/>
      <c r="J264" s="63"/>
      <c r="K264" s="63"/>
      <c r="L264" s="63"/>
      <c r="M264" s="63"/>
      <c r="N264" s="63"/>
      <c r="O264" s="63"/>
      <c r="P264" s="63"/>
      <c r="Q264" s="63"/>
      <c r="R264" s="63"/>
      <c r="S264" s="63"/>
      <c r="T264" s="63"/>
      <c r="U264" s="63"/>
      <c r="V264" s="63"/>
      <c r="W264" s="63"/>
      <c r="X264" s="63"/>
      <c r="Y264" s="63"/>
      <c r="Z264" s="63"/>
      <c r="AA264" s="63"/>
      <c r="AB264" s="63"/>
      <c r="AC264" s="63"/>
      <c r="AD264" s="63"/>
      <c r="AE264" s="63"/>
      <c r="AF264" s="63"/>
    </row>
    <row r="265" spans="1:32" ht="15.75" x14ac:dyDescent="0.25">
      <c r="A265" s="66" t="s">
        <v>485</v>
      </c>
      <c r="B265" s="63"/>
      <c r="C265" s="63"/>
      <c r="D265" s="63"/>
      <c r="E265" s="63"/>
      <c r="F265" s="63"/>
      <c r="G265" s="63"/>
      <c r="H265" s="63"/>
      <c r="I265" s="63"/>
      <c r="J265" s="63"/>
      <c r="K265" s="63"/>
      <c r="L265" s="63"/>
      <c r="M265" s="63"/>
      <c r="N265" s="63"/>
      <c r="O265" s="63"/>
      <c r="P265" s="63"/>
      <c r="Q265" s="63"/>
      <c r="R265" s="63"/>
      <c r="S265" s="63"/>
      <c r="T265" s="63"/>
      <c r="U265" s="63"/>
      <c r="V265" s="63"/>
      <c r="W265" s="63"/>
      <c r="X265" s="63"/>
      <c r="Y265" s="63"/>
      <c r="Z265" s="63"/>
      <c r="AA265" s="63"/>
      <c r="AB265" s="63"/>
      <c r="AC265" s="63"/>
      <c r="AD265" s="63"/>
      <c r="AE265" s="63"/>
      <c r="AF265" s="63"/>
    </row>
    <row r="266" spans="1:32" ht="15.75" x14ac:dyDescent="0.25">
      <c r="A266" s="63" t="s">
        <v>468</v>
      </c>
      <c r="B266" s="63"/>
      <c r="C266" s="63"/>
      <c r="D266" s="63"/>
      <c r="E266" s="63"/>
      <c r="F266" s="63">
        <f>Commun!J3</f>
        <v>0</v>
      </c>
      <c r="G266" s="63" t="s">
        <v>489</v>
      </c>
      <c r="H266" s="63"/>
      <c r="I266" s="63"/>
      <c r="J266" s="63"/>
      <c r="K266" s="63"/>
      <c r="L266" s="63"/>
      <c r="M266" s="63"/>
      <c r="N266" s="70" t="str">
        <f>IF(F266&gt;3.99,A266,"")</f>
        <v/>
      </c>
      <c r="O266" s="70" t="str">
        <f>IF(F267&gt;3.99,A267,"")</f>
        <v/>
      </c>
      <c r="P266" s="70" t="str">
        <f>IF(F268&gt;3.99,A268,"")</f>
        <v/>
      </c>
      <c r="Q266" s="70" t="str">
        <f>IF(F269&gt;3.99,A269,"")</f>
        <v/>
      </c>
      <c r="R266" s="70" t="str">
        <f>IF(F270&gt;3.99,A270,"")</f>
        <v/>
      </c>
      <c r="S266" s="70" t="str">
        <f>IF(F271&gt;3.99,A271,"")</f>
        <v/>
      </c>
      <c r="T266" s="63"/>
      <c r="U266" s="63"/>
      <c r="V266" s="63"/>
      <c r="W266" s="63"/>
      <c r="X266" s="63"/>
      <c r="Y266" s="63"/>
      <c r="Z266" s="63"/>
      <c r="AA266" s="63"/>
      <c r="AB266" s="63"/>
      <c r="AC266" s="63"/>
      <c r="AD266" s="63"/>
      <c r="AE266" s="63"/>
      <c r="AF266" s="63"/>
    </row>
    <row r="267" spans="1:32" ht="15.75" x14ac:dyDescent="0.25">
      <c r="A267" s="63" t="s">
        <v>469</v>
      </c>
      <c r="B267" s="63"/>
      <c r="C267" s="63"/>
      <c r="D267" s="63"/>
      <c r="E267" s="63"/>
      <c r="F267" s="63">
        <f>Commun!J7</f>
        <v>0</v>
      </c>
      <c r="G267" s="63" t="s">
        <v>486</v>
      </c>
      <c r="H267" s="63"/>
      <c r="I267" s="63"/>
      <c r="J267" s="63"/>
      <c r="K267" s="63"/>
      <c r="L267" s="63"/>
      <c r="M267" s="63"/>
      <c r="N267" s="70" t="str">
        <f>IF(AND($F266&gt;1.01,$F266&lt;3.99),$A266,"")</f>
        <v/>
      </c>
      <c r="O267" s="70" t="str">
        <f>IF(AND($F267&gt;1.01,$F267&lt;3.99),$A267,"")</f>
        <v/>
      </c>
      <c r="P267" s="70" t="str">
        <f>IF(AND($F268&gt;1.01,$F268&lt;3.99),$A268,"")</f>
        <v/>
      </c>
      <c r="Q267" s="70" t="str">
        <f>IF(AND($F269&gt;1.01,$F269&lt;3.99),$A269,"")</f>
        <v/>
      </c>
      <c r="R267" s="70" t="str">
        <f>IF(AND($F270&gt;1.01,$F270&lt;3.99),$A270,"")</f>
        <v/>
      </c>
      <c r="S267" s="70" t="str">
        <f>IF(AND($F271&gt;1.01,$F271&lt;3.99),$A271,"")</f>
        <v/>
      </c>
      <c r="T267" s="63"/>
      <c r="U267" s="63"/>
      <c r="V267" s="63"/>
      <c r="W267" s="63"/>
      <c r="X267" s="63"/>
      <c r="Y267" s="63"/>
      <c r="Z267" s="63"/>
      <c r="AA267" s="63"/>
      <c r="AB267" s="63"/>
      <c r="AC267" s="63"/>
      <c r="AD267" s="63"/>
      <c r="AE267" s="63"/>
      <c r="AF267" s="63"/>
    </row>
    <row r="268" spans="1:32" ht="15.75" x14ac:dyDescent="0.25">
      <c r="A268" s="63" t="s">
        <v>470</v>
      </c>
      <c r="B268" s="63"/>
      <c r="C268" s="63"/>
      <c r="D268" s="63"/>
      <c r="E268" s="63"/>
      <c r="F268" s="63">
        <f>Commun!J25</f>
        <v>0</v>
      </c>
      <c r="G268" s="63" t="s">
        <v>487</v>
      </c>
      <c r="H268" s="63"/>
      <c r="I268" s="63"/>
      <c r="J268" s="63"/>
      <c r="K268" s="63"/>
      <c r="L268" s="63"/>
      <c r="M268" s="63"/>
      <c r="N268" s="70" t="str">
        <f>IF(AND($F266&gt;0.99,$F266&lt;1.000001),$A266,"")</f>
        <v/>
      </c>
      <c r="O268" s="70" t="str">
        <f>IF(AND($F267&gt;0.99,$F267&lt;1.000001),$A267,"")</f>
        <v/>
      </c>
      <c r="P268" s="70" t="str">
        <f>IF(AND($F268&gt;0.99,$F268&lt;1.000001),$A268,"")</f>
        <v/>
      </c>
      <c r="Q268" s="70" t="str">
        <f>IF(AND($F269&gt;0.99,$F269&lt;1.000001),$A269,"")</f>
        <v/>
      </c>
      <c r="R268" s="70" t="str">
        <f>IF(AND($F270&gt;0.99,$F270&lt;1.000001),$A270,"")</f>
        <v/>
      </c>
      <c r="S268" s="70" t="str">
        <f>IF(AND($F271&gt;0.99,$F271&lt;1.000001),$A271,"")</f>
        <v/>
      </c>
      <c r="T268" s="63"/>
      <c r="U268" s="63"/>
      <c r="V268" s="63"/>
      <c r="W268" s="63"/>
      <c r="X268" s="63"/>
      <c r="Y268" s="63"/>
      <c r="Z268" s="63"/>
      <c r="AA268" s="63"/>
      <c r="AB268" s="63"/>
      <c r="AC268" s="63"/>
      <c r="AD268" s="63"/>
      <c r="AE268" s="63"/>
      <c r="AF268" s="63"/>
    </row>
    <row r="269" spans="1:32" ht="15.75" x14ac:dyDescent="0.25">
      <c r="A269" s="63" t="s">
        <v>471</v>
      </c>
      <c r="B269" s="63"/>
      <c r="C269" s="63"/>
      <c r="D269" s="63"/>
      <c r="E269" s="63"/>
      <c r="F269" s="63">
        <f>Commun!J37</f>
        <v>0</v>
      </c>
      <c r="G269" s="63" t="s">
        <v>488</v>
      </c>
      <c r="H269" s="63"/>
      <c r="I269" s="63"/>
      <c r="J269" s="63"/>
      <c r="K269" s="63"/>
      <c r="L269" s="63"/>
      <c r="M269" s="63"/>
      <c r="N269" s="70" t="str">
        <f>IF($F266=0,$A266,"")</f>
        <v>Comparison Shopping From Home</v>
      </c>
      <c r="O269" s="70" t="str">
        <f>IF($F267=0,$A267,"")</f>
        <v>Stores</v>
      </c>
      <c r="P269" s="70" t="str">
        <f>IF($F268=0,$A268,"")</f>
        <v>Fast Food Restaurants</v>
      </c>
      <c r="Q269" s="70" t="str">
        <f>IF($F269=0,$A269,"")</f>
        <v>Cafeteria Restaurants</v>
      </c>
      <c r="R269" s="70" t="str">
        <f>IF($F270=0,$A270,"")</f>
        <v>Sit Down Restaurants</v>
      </c>
      <c r="S269" s="71" t="str">
        <f>IF($F271=0,$A271,"")</f>
        <v>Public Toilets</v>
      </c>
      <c r="T269" s="63"/>
      <c r="U269" s="63"/>
      <c r="V269" s="63"/>
      <c r="W269" s="63"/>
      <c r="X269" s="63"/>
      <c r="Y269" s="63"/>
      <c r="Z269" s="63"/>
      <c r="AA269" s="63"/>
      <c r="AB269" s="63"/>
      <c r="AC269" s="63"/>
      <c r="AD269" s="63"/>
      <c r="AE269" s="63"/>
      <c r="AF269" s="63"/>
    </row>
    <row r="270" spans="1:32" ht="15.75" x14ac:dyDescent="0.25">
      <c r="A270" s="63" t="s">
        <v>472</v>
      </c>
      <c r="B270" s="63"/>
      <c r="C270" s="63"/>
      <c r="D270" s="63"/>
      <c r="E270" s="63"/>
      <c r="F270" s="63">
        <f>Commun!J51</f>
        <v>0</v>
      </c>
      <c r="G270" s="63"/>
      <c r="H270" s="63"/>
      <c r="I270" s="63"/>
      <c r="J270" s="63"/>
      <c r="K270" s="63"/>
      <c r="L270" s="63"/>
      <c r="M270" s="63"/>
      <c r="N270" s="63"/>
      <c r="O270" s="63"/>
      <c r="P270" s="63"/>
      <c r="Q270" s="63"/>
      <c r="R270" s="63"/>
      <c r="S270" s="63"/>
      <c r="T270" s="63"/>
      <c r="U270" s="63"/>
      <c r="V270" s="63"/>
      <c r="W270" s="63"/>
      <c r="X270" s="63"/>
      <c r="Y270" s="63"/>
      <c r="Z270" s="63"/>
      <c r="AA270" s="63"/>
      <c r="AB270" s="63"/>
      <c r="AC270" s="63"/>
      <c r="AD270" s="63"/>
      <c r="AE270" s="63"/>
      <c r="AF270" s="63"/>
    </row>
    <row r="271" spans="1:32" ht="15.75" x14ac:dyDescent="0.25">
      <c r="A271" s="63" t="s">
        <v>1035</v>
      </c>
      <c r="B271" s="63"/>
      <c r="C271" s="63"/>
      <c r="D271" s="63"/>
      <c r="E271" s="63"/>
      <c r="F271" s="63">
        <f>Commun!J58</f>
        <v>0</v>
      </c>
      <c r="G271" s="63"/>
      <c r="H271" s="63"/>
      <c r="I271" s="63"/>
      <c r="J271" s="63"/>
      <c r="K271" s="63"/>
      <c r="L271" s="63"/>
      <c r="M271" s="63"/>
      <c r="N271" s="63"/>
      <c r="O271" s="63"/>
      <c r="P271" s="63"/>
      <c r="Q271" s="63"/>
      <c r="R271" s="63"/>
      <c r="S271" s="63"/>
      <c r="T271" s="63"/>
      <c r="U271" s="63"/>
      <c r="V271" s="63"/>
      <c r="W271" s="63"/>
      <c r="X271" s="63"/>
      <c r="Y271" s="63"/>
      <c r="Z271" s="63"/>
      <c r="AA271" s="63"/>
      <c r="AB271" s="63"/>
      <c r="AC271" s="63"/>
      <c r="AD271" s="63"/>
      <c r="AE271" s="63"/>
      <c r="AF271" s="63"/>
    </row>
    <row r="272" spans="1:32" ht="15.75" x14ac:dyDescent="0.25">
      <c r="A272" s="63"/>
      <c r="B272" s="63"/>
      <c r="C272" s="63"/>
      <c r="D272" s="63"/>
      <c r="E272" s="63"/>
      <c r="F272" s="63"/>
      <c r="G272" s="63"/>
      <c r="H272" s="63"/>
      <c r="I272" s="63"/>
      <c r="J272" s="63"/>
      <c r="K272" s="63"/>
      <c r="L272" s="63"/>
      <c r="M272" s="63"/>
      <c r="N272" s="63"/>
      <c r="O272" s="63"/>
      <c r="P272" s="63"/>
      <c r="Q272" s="63"/>
      <c r="R272" s="63"/>
      <c r="S272" s="63"/>
      <c r="T272" s="63"/>
      <c r="U272" s="63"/>
      <c r="V272" s="63"/>
      <c r="W272" s="63"/>
      <c r="X272" s="63"/>
      <c r="Y272" s="63"/>
      <c r="Z272" s="63"/>
      <c r="AA272" s="63"/>
      <c r="AB272" s="63"/>
      <c r="AC272" s="63"/>
      <c r="AD272" s="63"/>
      <c r="AE272" s="63"/>
      <c r="AF272" s="63"/>
    </row>
    <row r="273" spans="1:32" ht="15.75" x14ac:dyDescent="0.25">
      <c r="A273" s="63"/>
      <c r="B273" s="63"/>
      <c r="C273" s="63"/>
      <c r="D273" s="63"/>
      <c r="E273" s="63"/>
      <c r="F273" s="63"/>
      <c r="G273" s="63"/>
      <c r="H273" s="63"/>
      <c r="I273" s="63"/>
      <c r="J273" s="63"/>
      <c r="K273" s="63"/>
      <c r="L273" s="63"/>
      <c r="M273" s="63"/>
      <c r="N273" s="63"/>
      <c r="O273" s="63"/>
      <c r="P273" s="63"/>
      <c r="Q273" s="63"/>
      <c r="R273" s="63"/>
      <c r="S273" s="63"/>
      <c r="T273" s="63"/>
      <c r="U273" s="63"/>
      <c r="V273" s="63"/>
      <c r="W273" s="63"/>
      <c r="X273" s="63"/>
      <c r="Y273" s="63"/>
      <c r="Z273" s="63"/>
      <c r="AA273" s="63"/>
      <c r="AB273" s="63"/>
      <c r="AC273" s="63"/>
      <c r="AD273" s="63"/>
      <c r="AE273" s="63"/>
      <c r="AF273" s="63"/>
    </row>
    <row r="274" spans="1:32" ht="15.75" x14ac:dyDescent="0.25">
      <c r="A274" s="63"/>
      <c r="B274" s="63"/>
      <c r="C274" s="63"/>
      <c r="D274" s="63"/>
      <c r="E274" s="63"/>
      <c r="F274" s="63"/>
      <c r="G274" s="63"/>
      <c r="H274" s="63"/>
      <c r="I274" s="63"/>
      <c r="J274" s="63"/>
      <c r="K274" s="63"/>
      <c r="L274" s="63"/>
      <c r="M274" s="63"/>
      <c r="N274" s="63"/>
      <c r="O274" s="63"/>
      <c r="P274" s="63"/>
      <c r="Q274" s="63"/>
      <c r="R274" s="63"/>
      <c r="S274" s="63"/>
      <c r="T274" s="63"/>
      <c r="U274" s="63"/>
      <c r="V274" s="63"/>
      <c r="W274" s="63"/>
      <c r="X274" s="63"/>
      <c r="Y274" s="63"/>
      <c r="Z274" s="63"/>
      <c r="AA274" s="63"/>
      <c r="AB274" s="63"/>
      <c r="AC274" s="63"/>
      <c r="AD274" s="63"/>
      <c r="AE274" s="63"/>
      <c r="AF274" s="63"/>
    </row>
    <row r="275" spans="1:32" ht="15.75" x14ac:dyDescent="0.25">
      <c r="A275" s="63"/>
      <c r="B275" s="63"/>
      <c r="C275" s="63"/>
      <c r="D275" s="63"/>
      <c r="E275" s="63"/>
      <c r="F275" s="63"/>
      <c r="G275" s="63"/>
      <c r="H275" s="63"/>
      <c r="I275" s="63"/>
      <c r="J275" s="63"/>
      <c r="K275" s="63"/>
      <c r="L275" s="63"/>
      <c r="M275" s="63"/>
      <c r="N275" s="63"/>
      <c r="O275" s="63"/>
      <c r="P275" s="63"/>
      <c r="Q275" s="63"/>
      <c r="R275" s="63"/>
      <c r="S275" s="63"/>
      <c r="T275" s="63"/>
      <c r="U275" s="63"/>
      <c r="V275" s="63"/>
      <c r="W275" s="63"/>
      <c r="X275" s="63"/>
      <c r="Y275" s="63"/>
      <c r="Z275" s="63"/>
      <c r="AA275" s="63"/>
      <c r="AB275" s="63"/>
      <c r="AC275" s="63"/>
      <c r="AD275" s="63"/>
      <c r="AE275" s="63"/>
      <c r="AF275" s="63"/>
    </row>
    <row r="276" spans="1:32" ht="15.75" x14ac:dyDescent="0.25">
      <c r="A276" s="63"/>
      <c r="B276" s="63"/>
      <c r="C276" s="63"/>
      <c r="D276" s="63"/>
      <c r="E276" s="63"/>
      <c r="F276" s="63"/>
      <c r="G276" s="63" t="s">
        <v>494</v>
      </c>
      <c r="H276" s="63" t="s">
        <v>495</v>
      </c>
      <c r="I276" s="63"/>
      <c r="J276" s="63"/>
      <c r="K276" s="63"/>
      <c r="L276" s="63"/>
      <c r="M276" s="63"/>
      <c r="N276" s="63"/>
      <c r="O276" s="63"/>
      <c r="P276" s="63"/>
      <c r="Q276" s="63"/>
      <c r="R276" s="63"/>
      <c r="S276" s="63"/>
      <c r="T276" s="63"/>
      <c r="U276" s="63"/>
      <c r="V276" s="63"/>
      <c r="W276" s="63"/>
      <c r="X276" s="63"/>
      <c r="Y276" s="63"/>
      <c r="Z276" s="63"/>
      <c r="AA276" s="63"/>
      <c r="AB276" s="63"/>
      <c r="AC276" s="63"/>
      <c r="AD276" s="63"/>
      <c r="AE276" s="63"/>
      <c r="AF276" s="63"/>
    </row>
    <row r="277" spans="1:32" ht="15.75" x14ac:dyDescent="0.25">
      <c r="A277" s="64">
        <f>G5</f>
        <v>0</v>
      </c>
      <c r="B277" s="61" t="s">
        <v>17</v>
      </c>
      <c r="C277" s="63"/>
      <c r="D277" s="63"/>
      <c r="E277" s="63"/>
      <c r="F277" s="63"/>
      <c r="G277" s="63" t="s">
        <v>524</v>
      </c>
      <c r="H277" s="63"/>
      <c r="I277" s="63"/>
      <c r="J277" s="63"/>
      <c r="K277" s="63"/>
      <c r="L277" s="63"/>
      <c r="M277" s="63"/>
      <c r="N277" s="70" t="str">
        <f>IF(A277&gt;79.999,B277,"")</f>
        <v/>
      </c>
      <c r="O277" s="70" t="str">
        <f>IF(A278&gt;79.999,B278,"")</f>
        <v/>
      </c>
      <c r="P277" s="70" t="str">
        <f>IF(A279&gt;79.999,B279,"")</f>
        <v/>
      </c>
      <c r="Q277" s="70" t="str">
        <f>IF(A280&gt;79.999,B280,"")</f>
        <v/>
      </c>
      <c r="R277" s="70" t="str">
        <f>IF(A281&gt;79.999,B281,"")</f>
        <v/>
      </c>
      <c r="S277" s="70" t="str">
        <f>IF(A282&gt;79.999,B282,"")</f>
        <v/>
      </c>
      <c r="T277" s="70" t="str">
        <f>IF(A283&gt;79.999,B283,"")</f>
        <v/>
      </c>
      <c r="U277" s="70" t="str">
        <f>IF(A284&gt;79.999,B284,"")</f>
        <v/>
      </c>
      <c r="V277" s="70" t="str">
        <f>IF(A285&gt;79.999,B285,"")</f>
        <v/>
      </c>
      <c r="W277" s="70" t="str">
        <f>IF(A286&gt;79.999,B286,"")</f>
        <v/>
      </c>
      <c r="X277" s="70" t="str">
        <f>IF(A287&gt;79.999,B287,"")</f>
        <v/>
      </c>
      <c r="Y277" s="70" t="str">
        <f>IF(A288&gt;79.999,B288,"")</f>
        <v/>
      </c>
      <c r="Z277" s="70" t="str">
        <f>IF(A289&gt;79.999,B289,"")</f>
        <v/>
      </c>
      <c r="AA277" s="70" t="str">
        <f>IF(A290&gt;79.999,B290,"")</f>
        <v/>
      </c>
      <c r="AB277" s="70" t="str">
        <f>IF(A291&gt;79.999,B291,"")</f>
        <v/>
      </c>
      <c r="AC277" s="63"/>
      <c r="AD277" s="63"/>
      <c r="AE277" s="63"/>
      <c r="AF277" s="63"/>
    </row>
    <row r="278" spans="1:32" ht="15.75" x14ac:dyDescent="0.25">
      <c r="A278" s="64">
        <f>G11</f>
        <v>0</v>
      </c>
      <c r="B278" s="61" t="s">
        <v>16</v>
      </c>
      <c r="C278" s="63"/>
      <c r="D278" s="63"/>
      <c r="E278" s="63"/>
      <c r="F278" s="63"/>
      <c r="G278" s="63" t="s">
        <v>525</v>
      </c>
      <c r="H278" s="63"/>
      <c r="I278" s="63"/>
      <c r="J278" s="63"/>
      <c r="K278" s="63"/>
      <c r="L278" s="63"/>
      <c r="M278" s="63"/>
      <c r="N278" s="70" t="str">
        <f>IF(AND(A277&gt;20.000001,A277&lt;79.999998),B277,"")</f>
        <v/>
      </c>
      <c r="O278" s="70" t="str">
        <f>IF(AND($A278&gt;20.000001,$A278&lt;79.999998),$B278,"")</f>
        <v/>
      </c>
      <c r="P278" s="70" t="str">
        <f>IF(AND($A279&gt;20.000001,$A279&lt;79.999998),$B279,"")</f>
        <v/>
      </c>
      <c r="Q278" s="70" t="str">
        <f>IF(AND($A280&gt;20.000001,$A280&lt;79.999998),$B280,"")</f>
        <v/>
      </c>
      <c r="R278" s="70" t="str">
        <f>IF(AND($A281&gt;20.000001,$A281&lt;79.999998),$B281,"")</f>
        <v/>
      </c>
      <c r="S278" s="70" t="str">
        <f>IF(AND($A282&gt;20.000001,$A282&lt;79.999998),$B282,"")</f>
        <v/>
      </c>
      <c r="T278" s="70" t="str">
        <f>IF(AND($A283&gt;20.000001,$A283&lt;79.999998),$B283,"")</f>
        <v/>
      </c>
      <c r="U278" s="70" t="str">
        <f>IF(AND($A284&gt;20.000001,$A284&lt;79.999998),$B284,"")</f>
        <v/>
      </c>
      <c r="V278" s="70" t="str">
        <f>IF(AND($A285&gt;20.000001,$A285&lt;79.999998),$B285,"")</f>
        <v/>
      </c>
      <c r="W278" s="70" t="str">
        <f>IF(AND($A286&gt;20.000001,$A286&lt;79.999998),$B286,"")</f>
        <v/>
      </c>
      <c r="X278" s="70" t="str">
        <f>IF(AND($A287&gt;20.000001,$A287&lt;79.999998),$B287,"")</f>
        <v/>
      </c>
      <c r="Y278" s="70" t="str">
        <f>IF(AND($A288&gt;20.000001,$A288&lt;79.999998),$B288,"")</f>
        <v/>
      </c>
      <c r="Z278" s="70" t="str">
        <f>IF(AND($A289&gt;20.000001,$A289&lt;79.999998),$B289,"")</f>
        <v/>
      </c>
      <c r="AA278" s="70" t="str">
        <f>IF(AND($A290&gt;20.000001,$A290&lt;79.999998),$B290,"")</f>
        <v/>
      </c>
      <c r="AB278" s="70" t="str">
        <f>IF(AND($A291&gt;20.000001,$A291&lt;79.999998),$B291,"")</f>
        <v/>
      </c>
      <c r="AC278" s="63"/>
      <c r="AD278" s="63"/>
      <c r="AE278" s="63"/>
      <c r="AF278" s="63"/>
    </row>
    <row r="279" spans="1:32" ht="15.75" x14ac:dyDescent="0.25">
      <c r="A279" s="64">
        <f>G17</f>
        <v>0</v>
      </c>
      <c r="B279" s="61" t="s">
        <v>15</v>
      </c>
      <c r="C279" s="63"/>
      <c r="D279" s="63"/>
      <c r="E279" s="63"/>
      <c r="F279" s="63"/>
      <c r="G279" s="63" t="s">
        <v>526</v>
      </c>
      <c r="H279" s="63"/>
      <c r="I279" s="63"/>
      <c r="J279" s="63"/>
      <c r="K279" s="63"/>
      <c r="L279" s="63"/>
      <c r="M279" s="63"/>
      <c r="N279" s="63" t="str">
        <f>IF(AND($A277&gt;19.9,$A277&lt;20.1),$B277,"")</f>
        <v/>
      </c>
      <c r="O279" s="63" t="str">
        <f>IF(AND($A278&gt;19.9,$A278&lt;20.1),$B278,"")</f>
        <v/>
      </c>
      <c r="P279" s="63" t="str">
        <f>IF(AND($A279&gt;19.9,$A279&lt;20.1),$B279,"")</f>
        <v/>
      </c>
      <c r="Q279" s="63" t="str">
        <f>IF(AND($A280&gt;19.9,$A280&lt;20.1),$B280,"")</f>
        <v/>
      </c>
      <c r="R279" s="63" t="str">
        <f>IF(AND($A281&gt;19.9,$A281&lt;20.1),$B281,"")</f>
        <v/>
      </c>
      <c r="S279" s="63" t="str">
        <f>IF(AND($A282&gt;19.9,$A282&lt;20.1),$B282,"")</f>
        <v/>
      </c>
      <c r="T279" s="63" t="str">
        <f>IF(AND($A283&gt;19.9,$A283&lt;20.1),$B283,"")</f>
        <v/>
      </c>
      <c r="U279" s="63" t="str">
        <f>IF(AND($A284&gt;19.9,$A284&lt;20.1),$B284,"")</f>
        <v/>
      </c>
      <c r="V279" s="63" t="str">
        <f>IF(AND($A285&gt;19.9,$A285&lt;20.1),$B285,"")</f>
        <v/>
      </c>
      <c r="W279" s="63" t="str">
        <f>IF(AND($A286&gt;19.9,$A286&lt;20.1),$B286,"")</f>
        <v/>
      </c>
      <c r="X279" s="63" t="str">
        <f>IF(AND($A287&gt;19.9,$A287&lt;20.1),$B287,"")</f>
        <v/>
      </c>
      <c r="Y279" s="63" t="str">
        <f>IF(AND($A288&gt;19.9,$A288&lt;20.1),$B288,"")</f>
        <v/>
      </c>
      <c r="Z279" s="63" t="str">
        <f>IF(AND($A289&gt;19.9,$A289&lt;20.1),$B289,"")</f>
        <v/>
      </c>
      <c r="AA279" s="63" t="str">
        <f>IF(AND($A290&gt;19.9,$A290&lt;20.1),$B290,"")</f>
        <v/>
      </c>
      <c r="AB279" s="63" t="str">
        <f>IF(AND($A291&gt;19.9,$A291&lt;20.1),$B291,"")</f>
        <v/>
      </c>
      <c r="AC279" s="63"/>
      <c r="AD279" s="63"/>
      <c r="AE279" s="63"/>
      <c r="AF279" s="63"/>
    </row>
    <row r="280" spans="1:32" ht="15.75" x14ac:dyDescent="0.25">
      <c r="A280" s="64">
        <f>G23</f>
        <v>0</v>
      </c>
      <c r="B280" s="61" t="s">
        <v>14</v>
      </c>
      <c r="C280" s="63"/>
      <c r="D280" s="63"/>
      <c r="E280" s="63"/>
      <c r="F280" s="63"/>
      <c r="G280" s="63" t="s">
        <v>527</v>
      </c>
      <c r="H280" s="63"/>
      <c r="I280" s="63"/>
      <c r="J280" s="63"/>
      <c r="K280" s="63"/>
      <c r="L280" s="63"/>
      <c r="M280" s="63"/>
      <c r="N280" s="70" t="str">
        <f>IF($A277=0,$B277,"")</f>
        <v>Concepts</v>
      </c>
      <c r="O280" s="70" t="str">
        <f>IF($A278=0,$B278,"")</f>
        <v>Movement</v>
      </c>
      <c r="P280" s="70" t="str">
        <f>IF($A279=0,$B279,"")</f>
        <v>Single Room O&amp;M</v>
      </c>
      <c r="Q280" s="70" t="str">
        <f>IF($A280=0,$B280,"")</f>
        <v>Indoor O&amp;M</v>
      </c>
      <c r="R280" s="70" t="str">
        <f>IF($A281=0,$B281,"")</f>
        <v>Self Protection</v>
      </c>
      <c r="S280" s="70" t="str">
        <f>IF($A282=0,$B282,"")</f>
        <v>Guided Travel</v>
      </c>
      <c r="T280" s="70" t="str">
        <f>IF($A283=0,$B283,"")</f>
        <v>Cane Skills</v>
      </c>
      <c r="U280" s="70" t="str">
        <f>IF($A284=0,$B284,"")</f>
        <v>Sidewalk Travel</v>
      </c>
      <c r="V280" s="70" t="str">
        <f>IF($A285=0,$B285,"")</f>
        <v>Street Crossings</v>
      </c>
      <c r="W280" s="70" t="str">
        <f>IF($A286=0,$B286,"")</f>
        <v>Orientation Skills &amp; GPS</v>
      </c>
      <c r="X280" s="70" t="str">
        <f>IF($A287=0,$B287,"")</f>
        <v>Public Transportation</v>
      </c>
      <c r="Y280" s="70" t="str">
        <f>IF($A288=0,$B288,"")</f>
        <v>Atypical O&amp;M</v>
      </c>
      <c r="Z280" s="70" t="str">
        <f>IF($A289=0,$B289,"")</f>
        <v>Rural Travel</v>
      </c>
      <c r="AA280" s="70" t="str">
        <f>IF($A290=0,$B290,"")</f>
        <v>Vision Specific O&amp;M Skills</v>
      </c>
      <c r="AB280" s="70" t="str">
        <f>IF($A291=0,$B291,"")</f>
        <v xml:space="preserve">Community </v>
      </c>
      <c r="AC280" s="63"/>
      <c r="AD280" s="63"/>
      <c r="AE280" s="63"/>
      <c r="AF280" s="63"/>
    </row>
    <row r="281" spans="1:32" ht="15.75" x14ac:dyDescent="0.25">
      <c r="A281" s="64">
        <f>G29</f>
        <v>0</v>
      </c>
      <c r="B281" s="61" t="s">
        <v>13</v>
      </c>
      <c r="C281" s="63"/>
      <c r="D281" s="63"/>
      <c r="E281" s="63"/>
      <c r="F281" s="63"/>
      <c r="G281" s="63"/>
      <c r="H281" s="63"/>
      <c r="I281" s="63"/>
      <c r="J281" s="63"/>
      <c r="K281" s="63"/>
      <c r="L281" s="63"/>
      <c r="M281" s="63"/>
      <c r="N281" s="63"/>
      <c r="O281" s="63"/>
      <c r="P281" s="63"/>
      <c r="Q281" s="63"/>
      <c r="R281" s="63"/>
      <c r="S281" s="63"/>
      <c r="T281" s="63"/>
      <c r="U281" s="63"/>
      <c r="V281" s="63"/>
      <c r="W281" s="63"/>
      <c r="X281" s="63"/>
      <c r="Y281" s="63"/>
      <c r="Z281" s="63"/>
      <c r="AA281" s="63"/>
      <c r="AB281" s="63"/>
      <c r="AC281" s="63"/>
      <c r="AD281" s="63"/>
      <c r="AE281" s="63"/>
      <c r="AF281" s="63"/>
    </row>
    <row r="282" spans="1:32" ht="15.75" x14ac:dyDescent="0.25">
      <c r="A282" s="64">
        <f>G35</f>
        <v>0</v>
      </c>
      <c r="B282" s="61" t="s">
        <v>12</v>
      </c>
      <c r="C282" s="63"/>
      <c r="D282" s="63"/>
      <c r="E282" s="63"/>
      <c r="F282" s="63"/>
      <c r="G282" s="63"/>
      <c r="H282" s="63"/>
      <c r="I282" s="63"/>
      <c r="J282" s="63"/>
      <c r="K282" s="63"/>
      <c r="L282" s="63"/>
      <c r="M282" s="63"/>
      <c r="N282" s="63"/>
      <c r="O282" s="63"/>
      <c r="P282" s="63"/>
      <c r="Q282" s="63"/>
      <c r="R282" s="63"/>
      <c r="S282" s="63"/>
      <c r="T282" s="63"/>
      <c r="U282" s="63"/>
      <c r="V282" s="63"/>
      <c r="W282" s="63"/>
      <c r="X282" s="63"/>
      <c r="Y282" s="63"/>
      <c r="Z282" s="63"/>
      <c r="AA282" s="63"/>
      <c r="AB282" s="63"/>
      <c r="AC282" s="63"/>
      <c r="AD282" s="63"/>
      <c r="AE282" s="63"/>
      <c r="AF282" s="63"/>
    </row>
    <row r="283" spans="1:32" ht="15.75" x14ac:dyDescent="0.25">
      <c r="A283" s="64">
        <f>G41</f>
        <v>0</v>
      </c>
      <c r="B283" s="61" t="s">
        <v>11</v>
      </c>
      <c r="C283" s="63"/>
      <c r="D283" s="63"/>
      <c r="E283" s="63"/>
      <c r="F283" s="63"/>
      <c r="G283" s="63"/>
      <c r="H283" s="63"/>
      <c r="I283" s="63"/>
      <c r="J283" s="63"/>
      <c r="K283" s="63"/>
      <c r="L283" s="63"/>
      <c r="M283" s="63"/>
      <c r="N283" s="63"/>
      <c r="O283" s="63"/>
      <c r="P283" s="63"/>
      <c r="Q283" s="63"/>
      <c r="R283" s="63"/>
      <c r="S283" s="63"/>
      <c r="T283" s="63"/>
      <c r="U283" s="63"/>
      <c r="V283" s="63"/>
      <c r="W283" s="63"/>
      <c r="X283" s="63"/>
      <c r="Y283" s="63"/>
      <c r="Z283" s="63"/>
      <c r="AA283" s="63"/>
      <c r="AB283" s="63"/>
      <c r="AC283" s="63"/>
      <c r="AD283" s="63"/>
      <c r="AE283" s="63"/>
      <c r="AF283" s="63"/>
    </row>
    <row r="284" spans="1:32" ht="15.75" x14ac:dyDescent="0.25">
      <c r="A284" s="64">
        <f>G47</f>
        <v>0</v>
      </c>
      <c r="B284" s="61" t="s">
        <v>523</v>
      </c>
      <c r="C284" s="63"/>
      <c r="D284" s="63"/>
      <c r="E284" s="63"/>
      <c r="F284" s="63"/>
      <c r="G284" s="63"/>
      <c r="H284" s="63"/>
      <c r="I284" s="63"/>
      <c r="J284" s="63"/>
      <c r="K284" s="63"/>
      <c r="L284" s="63"/>
      <c r="M284" s="63"/>
      <c r="N284" s="63"/>
      <c r="O284" s="63"/>
      <c r="P284" s="63"/>
      <c r="Q284" s="63"/>
      <c r="R284" s="63"/>
      <c r="S284" s="63"/>
      <c r="T284" s="63"/>
      <c r="U284" s="63"/>
      <c r="V284" s="63"/>
      <c r="W284" s="63"/>
      <c r="X284" s="63"/>
      <c r="Y284" s="63"/>
      <c r="Z284" s="63"/>
      <c r="AA284" s="63"/>
      <c r="AB284" s="63"/>
      <c r="AC284" s="63"/>
      <c r="AD284" s="63"/>
      <c r="AE284" s="63"/>
      <c r="AF284" s="63"/>
    </row>
    <row r="285" spans="1:32" ht="15.75" x14ac:dyDescent="0.25">
      <c r="A285" s="64">
        <f>G53</f>
        <v>0</v>
      </c>
      <c r="B285" s="61" t="s">
        <v>10</v>
      </c>
      <c r="C285" s="63"/>
      <c r="D285" s="63"/>
      <c r="E285" s="63"/>
      <c r="F285" s="63"/>
      <c r="G285" s="63"/>
      <c r="H285" s="63"/>
      <c r="I285" s="63"/>
      <c r="J285" s="63"/>
      <c r="K285" s="63"/>
      <c r="L285" s="63"/>
      <c r="M285" s="63"/>
      <c r="N285" s="63"/>
      <c r="O285" s="63"/>
      <c r="P285" s="63"/>
      <c r="Q285" s="63"/>
      <c r="R285" s="63"/>
      <c r="S285" s="63"/>
      <c r="T285" s="63"/>
      <c r="U285" s="63"/>
      <c r="V285" s="63"/>
      <c r="W285" s="63"/>
      <c r="X285" s="63"/>
      <c r="Y285" s="63"/>
      <c r="Z285" s="63"/>
      <c r="AA285" s="63"/>
      <c r="AB285" s="63"/>
      <c r="AC285" s="63"/>
      <c r="AD285" s="63"/>
      <c r="AE285" s="63"/>
      <c r="AF285" s="63"/>
    </row>
    <row r="286" spans="1:32" ht="15.75" x14ac:dyDescent="0.25">
      <c r="A286" s="64">
        <f>G59</f>
        <v>0</v>
      </c>
      <c r="B286" s="61" t="s">
        <v>4</v>
      </c>
      <c r="C286" s="63"/>
      <c r="D286" s="63"/>
      <c r="E286" s="63"/>
      <c r="F286" s="63"/>
      <c r="G286" s="63"/>
      <c r="H286" s="63"/>
      <c r="I286" s="63"/>
      <c r="J286" s="63"/>
      <c r="K286" s="63"/>
      <c r="L286" s="63"/>
      <c r="M286" s="63"/>
      <c r="N286" s="63"/>
      <c r="O286" s="63"/>
      <c r="P286" s="63"/>
      <c r="Q286" s="63"/>
      <c r="R286" s="63"/>
      <c r="S286" s="63"/>
      <c r="T286" s="63"/>
      <c r="U286" s="63"/>
      <c r="V286" s="63"/>
      <c r="W286" s="63"/>
      <c r="X286" s="63"/>
      <c r="Y286" s="63"/>
      <c r="Z286" s="63"/>
      <c r="AA286" s="63"/>
      <c r="AB286" s="63"/>
      <c r="AC286" s="63"/>
      <c r="AD286" s="63"/>
      <c r="AE286" s="63"/>
      <c r="AF286" s="63"/>
    </row>
    <row r="287" spans="1:32" ht="15.75" x14ac:dyDescent="0.25">
      <c r="A287" s="64">
        <f>G65</f>
        <v>0</v>
      </c>
      <c r="B287" s="61" t="s">
        <v>5</v>
      </c>
      <c r="C287" s="63"/>
      <c r="D287" s="63"/>
      <c r="E287" s="63"/>
      <c r="F287" s="63"/>
      <c r="G287" s="63"/>
      <c r="H287" s="63"/>
      <c r="I287" s="63"/>
      <c r="J287" s="63"/>
      <c r="K287" s="63"/>
      <c r="L287" s="63"/>
      <c r="M287" s="63"/>
      <c r="N287" s="63"/>
      <c r="O287" s="63"/>
      <c r="P287" s="63"/>
      <c r="Q287" s="63"/>
      <c r="R287" s="63"/>
      <c r="S287" s="63"/>
      <c r="T287" s="63"/>
      <c r="U287" s="63"/>
      <c r="V287" s="63"/>
      <c r="W287" s="63"/>
      <c r="X287" s="63"/>
      <c r="Y287" s="63"/>
      <c r="Z287" s="63"/>
      <c r="AA287" s="63"/>
      <c r="AB287" s="63"/>
      <c r="AC287" s="63"/>
      <c r="AD287" s="63"/>
      <c r="AE287" s="63"/>
      <c r="AF287" s="63"/>
    </row>
    <row r="288" spans="1:32" ht="15.75" x14ac:dyDescent="0.25">
      <c r="A288" s="64">
        <f>G71</f>
        <v>0</v>
      </c>
      <c r="B288" s="61" t="s">
        <v>6</v>
      </c>
      <c r="C288" s="63"/>
      <c r="D288" s="63"/>
      <c r="E288" s="63"/>
      <c r="F288" s="63"/>
      <c r="G288" s="63"/>
      <c r="H288" s="63"/>
      <c r="I288" s="63"/>
      <c r="J288" s="63"/>
      <c r="K288" s="63"/>
      <c r="L288" s="63"/>
      <c r="M288" s="63"/>
      <c r="N288" s="63"/>
      <c r="O288" s="63"/>
      <c r="P288" s="63"/>
      <c r="Q288" s="63"/>
      <c r="R288" s="63"/>
      <c r="S288" s="63"/>
      <c r="T288" s="63"/>
      <c r="U288" s="63"/>
      <c r="V288" s="63"/>
      <c r="W288" s="63"/>
      <c r="X288" s="63"/>
      <c r="Y288" s="63"/>
      <c r="Z288" s="63"/>
      <c r="AA288" s="63"/>
      <c r="AB288" s="63"/>
      <c r="AC288" s="63"/>
      <c r="AD288" s="63"/>
      <c r="AE288" s="63"/>
      <c r="AF288" s="63"/>
    </row>
    <row r="289" spans="1:32" ht="15.75" x14ac:dyDescent="0.25">
      <c r="A289" s="64">
        <f>G77</f>
        <v>0</v>
      </c>
      <c r="B289" s="61" t="s">
        <v>7</v>
      </c>
      <c r="C289" s="63"/>
      <c r="D289" s="63"/>
      <c r="E289" s="63"/>
      <c r="F289" s="63"/>
      <c r="G289" s="63"/>
      <c r="H289" s="63"/>
      <c r="I289" s="63"/>
      <c r="J289" s="63"/>
      <c r="K289" s="63"/>
      <c r="L289" s="63"/>
      <c r="M289" s="63"/>
      <c r="N289" s="63"/>
      <c r="O289" s="63"/>
      <c r="P289" s="63"/>
      <c r="Q289" s="63"/>
      <c r="R289" s="63"/>
      <c r="S289" s="63"/>
      <c r="T289" s="63"/>
      <c r="U289" s="63"/>
      <c r="V289" s="63"/>
      <c r="W289" s="63"/>
      <c r="X289" s="63"/>
      <c r="Y289" s="63"/>
      <c r="Z289" s="63"/>
      <c r="AA289" s="63"/>
      <c r="AB289" s="63"/>
      <c r="AC289" s="63"/>
      <c r="AD289" s="63"/>
      <c r="AE289" s="63"/>
      <c r="AF289" s="63"/>
    </row>
    <row r="290" spans="1:32" ht="15.75" x14ac:dyDescent="0.25">
      <c r="A290" s="64">
        <f>G83</f>
        <v>0</v>
      </c>
      <c r="B290" s="61" t="s">
        <v>8</v>
      </c>
      <c r="C290" s="63"/>
      <c r="D290" s="63"/>
      <c r="E290" s="63"/>
      <c r="F290" s="63"/>
      <c r="G290" s="63"/>
      <c r="H290" s="63"/>
      <c r="I290" s="63"/>
      <c r="J290" s="63"/>
      <c r="K290" s="63"/>
      <c r="L290" s="63"/>
      <c r="M290" s="63"/>
      <c r="N290" s="63"/>
      <c r="O290" s="63"/>
      <c r="P290" s="63"/>
      <c r="Q290" s="63"/>
      <c r="R290" s="63"/>
      <c r="S290" s="63"/>
      <c r="T290" s="63"/>
      <c r="U290" s="63"/>
      <c r="V290" s="63"/>
      <c r="W290" s="63"/>
      <c r="X290" s="63"/>
      <c r="Y290" s="63"/>
      <c r="Z290" s="63"/>
      <c r="AA290" s="63"/>
      <c r="AB290" s="63"/>
      <c r="AC290" s="63"/>
      <c r="AD290" s="63"/>
      <c r="AE290" s="63"/>
      <c r="AF290" s="63"/>
    </row>
    <row r="291" spans="1:32" ht="15.75" x14ac:dyDescent="0.25">
      <c r="A291" s="64">
        <f>G89</f>
        <v>0</v>
      </c>
      <c r="B291" s="61" t="s">
        <v>9</v>
      </c>
      <c r="C291" s="63"/>
      <c r="D291" s="63"/>
      <c r="E291" s="63"/>
      <c r="F291" s="63"/>
      <c r="G291" s="63"/>
      <c r="H291" s="63"/>
      <c r="I291" s="63"/>
      <c r="J291" s="63"/>
      <c r="K291" s="63"/>
      <c r="L291" s="63"/>
      <c r="M291" s="63"/>
      <c r="N291" s="63"/>
      <c r="O291" s="63"/>
      <c r="P291" s="63"/>
      <c r="Q291" s="63"/>
      <c r="R291" s="63"/>
      <c r="S291" s="63"/>
      <c r="T291" s="63"/>
      <c r="U291" s="63"/>
      <c r="V291" s="63"/>
      <c r="W291" s="63"/>
      <c r="X291" s="63"/>
      <c r="Y291" s="63"/>
      <c r="Z291" s="63"/>
      <c r="AA291" s="63"/>
      <c r="AB291" s="63"/>
      <c r="AC291" s="63"/>
      <c r="AD291" s="63"/>
      <c r="AE291" s="63"/>
      <c r="AF291" s="63"/>
    </row>
    <row r="292" spans="1:32" ht="15.75" x14ac:dyDescent="0.25">
      <c r="A292" s="63"/>
      <c r="B292" s="63"/>
      <c r="C292" s="63"/>
      <c r="D292" s="63"/>
      <c r="E292" s="63"/>
      <c r="F292" s="63"/>
      <c r="G292" s="63"/>
      <c r="H292" s="63"/>
      <c r="I292" s="63"/>
      <c r="J292" s="63"/>
      <c r="K292" s="63"/>
      <c r="L292" s="63"/>
      <c r="M292" s="63"/>
      <c r="N292" s="63"/>
      <c r="O292" s="63"/>
      <c r="P292" s="63"/>
      <c r="Q292" s="63"/>
      <c r="R292" s="63"/>
      <c r="S292" s="63"/>
      <c r="T292" s="63"/>
      <c r="U292" s="63"/>
      <c r="V292" s="63"/>
      <c r="W292" s="63"/>
      <c r="X292" s="63"/>
      <c r="Y292" s="63"/>
      <c r="Z292" s="63"/>
      <c r="AA292" s="63"/>
      <c r="AB292" s="63"/>
      <c r="AC292" s="63"/>
      <c r="AD292" s="63"/>
      <c r="AE292" s="63"/>
      <c r="AF292" s="63"/>
    </row>
    <row r="293" spans="1:32" ht="15.75" x14ac:dyDescent="0.25">
      <c r="A293" s="63" t="s">
        <v>499</v>
      </c>
      <c r="B293" s="63"/>
      <c r="C293" s="63"/>
      <c r="D293" s="63"/>
      <c r="E293" s="63"/>
      <c r="F293" s="63"/>
      <c r="G293" s="63"/>
      <c r="H293" s="63"/>
      <c r="I293" s="63"/>
      <c r="J293" s="63"/>
      <c r="K293" s="63"/>
      <c r="L293" s="63"/>
      <c r="M293" s="63"/>
      <c r="N293" s="63"/>
      <c r="O293" s="63"/>
      <c r="P293" s="63"/>
      <c r="Q293" s="63"/>
      <c r="R293" s="63"/>
      <c r="S293" s="63"/>
      <c r="T293" s="63"/>
      <c r="U293" s="63"/>
      <c r="V293" s="63"/>
      <c r="W293" s="63"/>
      <c r="X293" s="63"/>
      <c r="Y293" s="63"/>
      <c r="Z293" s="63"/>
      <c r="AA293" s="63"/>
      <c r="AB293" s="63"/>
      <c r="AC293" s="63"/>
      <c r="AD293" s="63"/>
      <c r="AE293" s="63"/>
      <c r="AF293" s="63"/>
    </row>
    <row r="294" spans="1:32" ht="15.75" x14ac:dyDescent="0.25">
      <c r="A294" s="63" t="s">
        <v>500</v>
      </c>
      <c r="B294" s="63"/>
      <c r="C294" s="63"/>
      <c r="D294" s="63"/>
      <c r="E294" s="63"/>
      <c r="F294" s="63"/>
      <c r="G294" s="63"/>
      <c r="H294" s="63"/>
      <c r="I294" s="63"/>
      <c r="J294" s="63"/>
      <c r="K294" s="63"/>
      <c r="L294" s="63"/>
      <c r="M294" s="63"/>
      <c r="N294" s="63"/>
      <c r="O294" s="63"/>
      <c r="P294" s="63"/>
      <c r="Q294" s="63"/>
      <c r="R294" s="63"/>
      <c r="S294" s="63"/>
      <c r="T294" s="63"/>
      <c r="U294" s="63"/>
      <c r="V294" s="63"/>
      <c r="W294" s="63"/>
      <c r="X294" s="63"/>
      <c r="Y294" s="63"/>
      <c r="Z294" s="63"/>
      <c r="AA294" s="63"/>
      <c r="AB294" s="63"/>
      <c r="AC294" s="63"/>
      <c r="AD294" s="63"/>
      <c r="AE294" s="63"/>
      <c r="AF294" s="63"/>
    </row>
    <row r="295" spans="1:32" ht="15.75" x14ac:dyDescent="0.25">
      <c r="A295" s="63" t="s">
        <v>501</v>
      </c>
      <c r="B295" s="63"/>
      <c r="C295" s="63"/>
      <c r="D295" s="63"/>
      <c r="E295" s="63"/>
      <c r="F295" s="63"/>
      <c r="G295" s="63"/>
      <c r="H295" s="63"/>
      <c r="I295" s="63"/>
      <c r="J295" s="63"/>
      <c r="K295" s="63"/>
      <c r="L295" s="63"/>
      <c r="M295" s="63"/>
      <c r="N295" s="63"/>
      <c r="O295" s="63"/>
      <c r="P295" s="63"/>
      <c r="Q295" s="63"/>
      <c r="R295" s="63"/>
      <c r="S295" s="63"/>
      <c r="T295" s="63"/>
      <c r="U295" s="63"/>
      <c r="V295" s="63"/>
      <c r="W295" s="63"/>
      <c r="X295" s="63"/>
      <c r="Y295" s="63"/>
      <c r="Z295" s="63"/>
      <c r="AA295" s="63"/>
      <c r="AB295" s="63"/>
      <c r="AC295" s="63"/>
      <c r="AD295" s="63"/>
      <c r="AE295" s="63"/>
      <c r="AF295" s="63"/>
    </row>
    <row r="296" spans="1:32" ht="15.75" x14ac:dyDescent="0.25">
      <c r="A296" s="63" t="s">
        <v>512</v>
      </c>
      <c r="B296" s="63"/>
      <c r="C296" s="63"/>
      <c r="D296" s="63"/>
      <c r="E296" s="63"/>
      <c r="F296" s="63"/>
      <c r="G296" s="63"/>
      <c r="H296" s="63"/>
      <c r="I296" s="63"/>
      <c r="J296" s="63"/>
      <c r="K296" s="63"/>
      <c r="L296" s="63"/>
      <c r="M296" s="63"/>
      <c r="N296" s="63"/>
      <c r="O296" s="63"/>
      <c r="P296" s="63"/>
      <c r="Q296" s="63"/>
      <c r="R296" s="63"/>
      <c r="S296" s="63"/>
      <c r="T296" s="63"/>
      <c r="U296" s="63"/>
      <c r="V296" s="63"/>
      <c r="W296" s="63"/>
      <c r="X296" s="63"/>
      <c r="Y296" s="63"/>
      <c r="Z296" s="63"/>
      <c r="AA296" s="63"/>
      <c r="AB296" s="63"/>
      <c r="AC296" s="63"/>
      <c r="AD296" s="63"/>
      <c r="AE296" s="63"/>
      <c r="AF296" s="63"/>
    </row>
    <row r="297" spans="1:32" ht="15.75" x14ac:dyDescent="0.25">
      <c r="A297" s="63" t="s">
        <v>503</v>
      </c>
      <c r="B297" s="63"/>
      <c r="C297" s="63"/>
      <c r="D297" s="63"/>
      <c r="E297" s="63"/>
      <c r="F297" s="63"/>
      <c r="G297" s="63"/>
      <c r="H297" s="63"/>
      <c r="I297" s="63"/>
      <c r="J297" s="63"/>
      <c r="K297" s="63"/>
      <c r="L297" s="63"/>
      <c r="M297" s="63"/>
      <c r="N297" s="63"/>
      <c r="O297" s="63"/>
      <c r="P297" s="63"/>
      <c r="Q297" s="63"/>
      <c r="R297" s="63"/>
      <c r="S297" s="63"/>
      <c r="T297" s="63"/>
      <c r="U297" s="63"/>
      <c r="V297" s="63"/>
      <c r="W297" s="63"/>
      <c r="X297" s="63"/>
      <c r="Y297" s="63"/>
      <c r="Z297" s="63"/>
      <c r="AA297" s="63"/>
      <c r="AB297" s="63"/>
      <c r="AC297" s="63"/>
      <c r="AD297" s="63"/>
      <c r="AE297" s="63"/>
      <c r="AF297" s="63"/>
    </row>
    <row r="298" spans="1:32" ht="15.75" x14ac:dyDescent="0.25">
      <c r="A298" s="63" t="s">
        <v>504</v>
      </c>
      <c r="B298" s="63"/>
      <c r="C298" s="63"/>
      <c r="D298" s="63"/>
      <c r="E298" s="63"/>
      <c r="F298" s="63"/>
      <c r="G298" s="63"/>
      <c r="H298" s="63"/>
      <c r="I298" s="63"/>
      <c r="J298" s="63"/>
      <c r="K298" s="63"/>
      <c r="L298" s="63"/>
      <c r="M298" s="63"/>
      <c r="N298" s="63"/>
      <c r="O298" s="63"/>
      <c r="P298" s="63"/>
      <c r="Q298" s="63"/>
      <c r="R298" s="63"/>
      <c r="S298" s="63"/>
      <c r="T298" s="63"/>
      <c r="U298" s="63"/>
      <c r="V298" s="63"/>
      <c r="W298" s="63"/>
      <c r="X298" s="63"/>
      <c r="Y298" s="63"/>
      <c r="Z298" s="63"/>
      <c r="AA298" s="63"/>
      <c r="AB298" s="63"/>
      <c r="AC298" s="63"/>
      <c r="AD298" s="63"/>
      <c r="AE298" s="63"/>
      <c r="AF298" s="63"/>
    </row>
    <row r="299" spans="1:32" ht="15.75" x14ac:dyDescent="0.25">
      <c r="A299" s="63" t="s">
        <v>505</v>
      </c>
      <c r="B299" s="63"/>
      <c r="C299" s="63"/>
      <c r="D299" s="63"/>
      <c r="E299" s="63"/>
      <c r="F299" s="63"/>
      <c r="G299" s="63"/>
      <c r="H299" s="63"/>
      <c r="I299" s="63"/>
      <c r="J299" s="63"/>
      <c r="K299" s="63"/>
      <c r="L299" s="63"/>
      <c r="M299" s="63"/>
      <c r="N299" s="63"/>
      <c r="O299" s="63"/>
      <c r="P299" s="63"/>
      <c r="Q299" s="63"/>
      <c r="R299" s="63"/>
      <c r="S299" s="63"/>
      <c r="T299" s="63"/>
      <c r="U299" s="63"/>
      <c r="V299" s="63"/>
      <c r="W299" s="63"/>
      <c r="X299" s="63"/>
      <c r="Y299" s="63"/>
      <c r="Z299" s="63"/>
      <c r="AA299" s="63"/>
      <c r="AB299" s="63"/>
      <c r="AC299" s="63"/>
      <c r="AD299" s="63"/>
      <c r="AE299" s="63"/>
      <c r="AF299" s="63"/>
    </row>
    <row r="300" spans="1:32" ht="15.75" x14ac:dyDescent="0.25">
      <c r="A300" s="63" t="s">
        <v>506</v>
      </c>
      <c r="B300" s="63"/>
      <c r="C300" s="63"/>
      <c r="D300" s="63"/>
      <c r="E300" s="63"/>
      <c r="F300" s="63"/>
      <c r="G300" s="63"/>
      <c r="H300" s="63"/>
      <c r="I300" s="63"/>
      <c r="J300" s="63"/>
      <c r="K300" s="63"/>
      <c r="L300" s="63"/>
      <c r="M300" s="63"/>
      <c r="N300" s="63"/>
      <c r="O300" s="63"/>
      <c r="P300" s="63"/>
      <c r="Q300" s="63"/>
      <c r="R300" s="63"/>
      <c r="S300" s="63"/>
      <c r="T300" s="63"/>
      <c r="U300" s="63"/>
      <c r="V300" s="63"/>
      <c r="W300" s="63"/>
      <c r="X300" s="63"/>
      <c r="Y300" s="63"/>
      <c r="Z300" s="63"/>
      <c r="AA300" s="63"/>
      <c r="AB300" s="63"/>
      <c r="AC300" s="63"/>
      <c r="AD300" s="63"/>
      <c r="AE300" s="63"/>
      <c r="AF300" s="63"/>
    </row>
    <row r="301" spans="1:32" ht="15.75" x14ac:dyDescent="0.25">
      <c r="A301" s="63" t="s">
        <v>507</v>
      </c>
      <c r="B301" s="63"/>
      <c r="C301" s="63"/>
      <c r="D301" s="63"/>
      <c r="E301" s="63"/>
      <c r="F301" s="63"/>
      <c r="G301" s="63"/>
      <c r="H301" s="63"/>
      <c r="I301" s="63"/>
      <c r="J301" s="63"/>
      <c r="K301" s="63"/>
      <c r="L301" s="63"/>
      <c r="M301" s="63"/>
      <c r="N301" s="63"/>
      <c r="O301" s="63"/>
      <c r="P301" s="63"/>
      <c r="Q301" s="63"/>
      <c r="R301" s="63"/>
      <c r="S301" s="63"/>
      <c r="T301" s="63"/>
      <c r="U301" s="63"/>
      <c r="V301" s="63"/>
      <c r="W301" s="63"/>
      <c r="X301" s="63"/>
      <c r="Y301" s="63"/>
      <c r="Z301" s="63"/>
      <c r="AA301" s="63"/>
      <c r="AB301" s="63"/>
      <c r="AC301" s="63"/>
      <c r="AD301" s="63"/>
      <c r="AE301" s="63"/>
    </row>
    <row r="302" spans="1:32" ht="15.75" x14ac:dyDescent="0.25">
      <c r="A302" s="63" t="s">
        <v>528</v>
      </c>
      <c r="B302" s="63"/>
      <c r="C302" s="63"/>
      <c r="D302" s="63"/>
      <c r="E302" s="63"/>
      <c r="F302" s="63"/>
      <c r="G302" s="63"/>
      <c r="H302" s="63"/>
      <c r="I302" s="63"/>
      <c r="J302" s="63"/>
      <c r="K302" s="63"/>
      <c r="L302" s="63"/>
      <c r="M302" s="63"/>
      <c r="N302" s="63"/>
      <c r="O302" s="63"/>
      <c r="P302" s="63"/>
      <c r="Q302" s="63"/>
      <c r="R302" s="63"/>
      <c r="S302" s="63"/>
      <c r="T302" s="63"/>
      <c r="U302" s="63"/>
      <c r="V302" s="63"/>
      <c r="W302" s="63"/>
      <c r="X302" s="63"/>
      <c r="Y302" s="63"/>
      <c r="Z302" s="63"/>
      <c r="AA302" s="63"/>
      <c r="AB302" s="63"/>
      <c r="AC302" s="63"/>
      <c r="AD302" s="63"/>
      <c r="AE302" s="63"/>
    </row>
    <row r="303" spans="1:32" ht="15.75" x14ac:dyDescent="0.25">
      <c r="A303" s="70" t="str">
        <f t="shared" ref="A303:A317" si="2">IF($E303&gt;$D303,$B277,"")</f>
        <v/>
      </c>
      <c r="B303" s="63">
        <f>Front!B3</f>
        <v>0</v>
      </c>
      <c r="C303" s="63">
        <f>Front!C3</f>
        <v>0</v>
      </c>
      <c r="D303" s="63">
        <f>Front!D3</f>
        <v>0</v>
      </c>
      <c r="E303" s="63">
        <f>Front!E3</f>
        <v>0</v>
      </c>
      <c r="F303" s="63">
        <f>Front!F3</f>
        <v>0</v>
      </c>
      <c r="G303" s="63">
        <f>Front!G3</f>
        <v>0</v>
      </c>
      <c r="H303" s="63">
        <f>Front!H3</f>
        <v>0</v>
      </c>
      <c r="I303" s="63">
        <f>Front!I3</f>
        <v>0</v>
      </c>
      <c r="J303" s="63">
        <f>Front!J3</f>
        <v>0</v>
      </c>
      <c r="K303" s="63">
        <f>Front!K3</f>
        <v>0</v>
      </c>
      <c r="L303" s="63">
        <f>Front!L3</f>
        <v>0</v>
      </c>
      <c r="M303" s="63">
        <f>Front!M3</f>
        <v>0</v>
      </c>
      <c r="N303" s="63"/>
      <c r="O303" s="63"/>
      <c r="P303" s="63"/>
      <c r="Q303" s="63"/>
      <c r="R303" s="63"/>
      <c r="S303" s="63"/>
      <c r="T303" s="63"/>
      <c r="U303" s="63"/>
      <c r="V303" s="63"/>
      <c r="W303" s="63"/>
      <c r="X303" s="63"/>
      <c r="Y303" s="63"/>
      <c r="Z303" s="63"/>
      <c r="AA303" s="63"/>
      <c r="AB303" s="63"/>
      <c r="AC303" s="63"/>
      <c r="AD303" s="63"/>
      <c r="AE303" s="63"/>
    </row>
    <row r="304" spans="1:32" ht="15.75" x14ac:dyDescent="0.25">
      <c r="A304" s="70" t="str">
        <f t="shared" si="2"/>
        <v/>
      </c>
      <c r="B304" s="63">
        <f>Front!B4</f>
        <v>0</v>
      </c>
      <c r="C304" s="63">
        <f>Front!C4</f>
        <v>0</v>
      </c>
      <c r="D304" s="63">
        <f>Front!D4</f>
        <v>0</v>
      </c>
      <c r="E304" s="63">
        <f>Front!E4</f>
        <v>0</v>
      </c>
      <c r="F304" s="63">
        <f>Front!F4</f>
        <v>0</v>
      </c>
      <c r="G304" s="63">
        <f>Front!G4</f>
        <v>0</v>
      </c>
      <c r="H304" s="63">
        <f>Front!H4</f>
        <v>0</v>
      </c>
      <c r="I304" s="63">
        <f>Front!I4</f>
        <v>0</v>
      </c>
      <c r="J304" s="63">
        <f>Front!J4</f>
        <v>0</v>
      </c>
      <c r="K304" s="63">
        <f>Front!K4</f>
        <v>0</v>
      </c>
      <c r="L304" s="63">
        <f>Front!L4</f>
        <v>0</v>
      </c>
      <c r="M304" s="63">
        <f>Front!M4</f>
        <v>0</v>
      </c>
      <c r="N304" s="63"/>
      <c r="O304" s="63"/>
      <c r="P304" s="63"/>
      <c r="Q304" s="63"/>
      <c r="R304" s="63"/>
      <c r="S304" s="63"/>
      <c r="T304" s="63"/>
      <c r="U304" s="63"/>
      <c r="V304" s="63"/>
      <c r="W304" s="63"/>
      <c r="X304" s="63"/>
      <c r="Y304" s="63"/>
      <c r="Z304" s="63"/>
      <c r="AA304" s="63"/>
      <c r="AB304" s="63"/>
      <c r="AC304" s="63"/>
      <c r="AD304" s="63"/>
      <c r="AE304" s="63"/>
    </row>
    <row r="305" spans="1:31" ht="15.75" x14ac:dyDescent="0.25">
      <c r="A305" s="70" t="str">
        <f t="shared" si="2"/>
        <v/>
      </c>
      <c r="B305" s="63">
        <f>Front!B5</f>
        <v>0</v>
      </c>
      <c r="C305" s="63">
        <f>Front!C5</f>
        <v>0</v>
      </c>
      <c r="D305" s="63">
        <f>Front!D5</f>
        <v>0</v>
      </c>
      <c r="E305" s="63">
        <f>Front!E5</f>
        <v>0</v>
      </c>
      <c r="F305" s="63">
        <f>Front!F5</f>
        <v>0</v>
      </c>
      <c r="G305" s="63">
        <f>Front!G5</f>
        <v>0</v>
      </c>
      <c r="H305" s="63">
        <f>Front!H5</f>
        <v>0</v>
      </c>
      <c r="I305" s="63">
        <f>Front!I5</f>
        <v>0</v>
      </c>
      <c r="J305" s="63">
        <f>Front!J5</f>
        <v>0</v>
      </c>
      <c r="K305" s="63">
        <f>Front!K5</f>
        <v>0</v>
      </c>
      <c r="L305" s="63">
        <f>Front!L5</f>
        <v>0</v>
      </c>
      <c r="M305" s="63">
        <f>Front!M5</f>
        <v>0</v>
      </c>
      <c r="N305" s="63"/>
      <c r="O305" s="63"/>
      <c r="P305" s="63"/>
      <c r="Q305" s="63"/>
      <c r="R305" s="63"/>
      <c r="S305" s="63"/>
      <c r="T305" s="63"/>
      <c r="U305" s="63"/>
      <c r="V305" s="63"/>
      <c r="W305" s="63"/>
      <c r="X305" s="63"/>
      <c r="Y305" s="63"/>
      <c r="Z305" s="63"/>
      <c r="AA305" s="63"/>
      <c r="AB305" s="63"/>
      <c r="AC305" s="63"/>
      <c r="AD305" s="63"/>
      <c r="AE305" s="63"/>
    </row>
    <row r="306" spans="1:31" ht="15.75" x14ac:dyDescent="0.25">
      <c r="A306" s="70" t="str">
        <f t="shared" si="2"/>
        <v/>
      </c>
      <c r="B306" s="63">
        <f>Front!B6</f>
        <v>0</v>
      </c>
      <c r="C306" s="63">
        <f>Front!C6</f>
        <v>0</v>
      </c>
      <c r="D306" s="63">
        <f>Front!D6</f>
        <v>0</v>
      </c>
      <c r="E306" s="63">
        <f>Front!E6</f>
        <v>0</v>
      </c>
      <c r="F306" s="63">
        <f>Front!F6</f>
        <v>0</v>
      </c>
      <c r="G306" s="63">
        <f>Front!G6</f>
        <v>0</v>
      </c>
      <c r="H306" s="63">
        <f>Front!H6</f>
        <v>0</v>
      </c>
      <c r="I306" s="63">
        <f>Front!I6</f>
        <v>0</v>
      </c>
      <c r="J306" s="63">
        <f>Front!J6</f>
        <v>0</v>
      </c>
      <c r="K306" s="63">
        <f>Front!K6</f>
        <v>0</v>
      </c>
      <c r="L306" s="63">
        <f>Front!L6</f>
        <v>0</v>
      </c>
      <c r="M306" s="63">
        <f>Front!M6</f>
        <v>0</v>
      </c>
      <c r="N306" s="63"/>
      <c r="O306" s="63"/>
      <c r="P306" s="63"/>
      <c r="Q306" s="63"/>
      <c r="R306" s="63"/>
      <c r="S306" s="63"/>
      <c r="T306" s="63"/>
      <c r="U306" s="63"/>
      <c r="V306" s="63"/>
      <c r="W306" s="63"/>
      <c r="X306" s="63"/>
      <c r="Y306" s="63"/>
      <c r="Z306" s="63"/>
      <c r="AA306" s="63"/>
      <c r="AB306" s="63"/>
      <c r="AC306" s="63"/>
      <c r="AD306" s="63"/>
      <c r="AE306" s="63"/>
    </row>
    <row r="307" spans="1:31" ht="15.75" x14ac:dyDescent="0.25">
      <c r="A307" s="70" t="str">
        <f t="shared" si="2"/>
        <v/>
      </c>
      <c r="B307" s="63">
        <f>Front!B7</f>
        <v>0</v>
      </c>
      <c r="C307" s="63">
        <f>Front!C7</f>
        <v>0</v>
      </c>
      <c r="D307" s="63">
        <f>Front!D7</f>
        <v>0</v>
      </c>
      <c r="E307" s="63">
        <f>Front!E7</f>
        <v>0</v>
      </c>
      <c r="F307" s="63">
        <f>Front!F7</f>
        <v>0</v>
      </c>
      <c r="G307" s="63">
        <f>Front!G7</f>
        <v>0</v>
      </c>
      <c r="H307" s="63">
        <f>Front!H7</f>
        <v>0</v>
      </c>
      <c r="I307" s="63">
        <f>Front!I7</f>
        <v>0</v>
      </c>
      <c r="J307" s="63">
        <f>Front!J7</f>
        <v>0</v>
      </c>
      <c r="K307" s="63">
        <f>Front!K7</f>
        <v>0</v>
      </c>
      <c r="L307" s="63">
        <f>Front!L7</f>
        <v>0</v>
      </c>
      <c r="M307" s="63">
        <f>Front!M7</f>
        <v>0</v>
      </c>
      <c r="N307" s="63"/>
      <c r="O307" s="63"/>
      <c r="P307" s="63"/>
      <c r="Q307" s="63"/>
      <c r="R307" s="63"/>
      <c r="S307" s="63"/>
      <c r="T307" s="63"/>
      <c r="U307" s="63"/>
      <c r="V307" s="63"/>
      <c r="W307" s="63"/>
      <c r="X307" s="63"/>
      <c r="Y307" s="63"/>
      <c r="Z307" s="63"/>
      <c r="AA307" s="63"/>
      <c r="AB307" s="63"/>
      <c r="AC307" s="63"/>
      <c r="AD307" s="63"/>
      <c r="AE307" s="63"/>
    </row>
    <row r="308" spans="1:31" ht="15.75" x14ac:dyDescent="0.25">
      <c r="A308" s="70" t="str">
        <f t="shared" si="2"/>
        <v/>
      </c>
      <c r="B308" s="63">
        <f>Front!B8</f>
        <v>0</v>
      </c>
      <c r="C308" s="63">
        <f>Front!C8</f>
        <v>0</v>
      </c>
      <c r="D308" s="63">
        <f>Front!D8</f>
        <v>0</v>
      </c>
      <c r="E308" s="63">
        <f>Front!E8</f>
        <v>0</v>
      </c>
      <c r="F308" s="63">
        <f>Front!F8</f>
        <v>0</v>
      </c>
      <c r="G308" s="63">
        <f>Front!G8</f>
        <v>0</v>
      </c>
      <c r="H308" s="63">
        <f>Front!H8</f>
        <v>0</v>
      </c>
      <c r="I308" s="63">
        <f>Front!I8</f>
        <v>0</v>
      </c>
      <c r="J308" s="63">
        <f>Front!J8</f>
        <v>0</v>
      </c>
      <c r="K308" s="63">
        <f>Front!K8</f>
        <v>0</v>
      </c>
      <c r="L308" s="63">
        <f>Front!L8</f>
        <v>0</v>
      </c>
      <c r="M308" s="63">
        <f>Front!M8</f>
        <v>0</v>
      </c>
      <c r="N308" s="63"/>
      <c r="O308" s="63"/>
      <c r="P308" s="63"/>
      <c r="Q308" s="63"/>
      <c r="R308" s="63"/>
      <c r="S308" s="63"/>
      <c r="T308" s="63"/>
      <c r="U308" s="63"/>
      <c r="V308" s="63"/>
      <c r="W308" s="63"/>
      <c r="X308" s="63"/>
      <c r="Y308" s="63"/>
      <c r="Z308" s="63"/>
      <c r="AA308" s="63"/>
      <c r="AB308" s="63"/>
      <c r="AC308" s="63"/>
      <c r="AD308" s="63"/>
      <c r="AE308" s="63"/>
    </row>
    <row r="309" spans="1:31" ht="15.75" x14ac:dyDescent="0.25">
      <c r="A309" s="70" t="str">
        <f t="shared" si="2"/>
        <v/>
      </c>
      <c r="B309" s="63">
        <f>Front!B9</f>
        <v>0</v>
      </c>
      <c r="C309" s="63">
        <f>Front!C9</f>
        <v>0</v>
      </c>
      <c r="D309" s="63">
        <f>Front!D9</f>
        <v>0</v>
      </c>
      <c r="E309" s="63">
        <f>Front!E9</f>
        <v>0</v>
      </c>
      <c r="F309" s="63">
        <f>Front!F9</f>
        <v>0</v>
      </c>
      <c r="G309" s="63">
        <f>Front!G9</f>
        <v>0</v>
      </c>
      <c r="H309" s="63">
        <f>Front!H9</f>
        <v>0</v>
      </c>
      <c r="I309" s="63">
        <f>Front!I9</f>
        <v>0</v>
      </c>
      <c r="J309" s="63">
        <f>Front!J9</f>
        <v>0</v>
      </c>
      <c r="K309" s="63">
        <f>Front!K9</f>
        <v>0</v>
      </c>
      <c r="L309" s="63">
        <f>Front!L9</f>
        <v>0</v>
      </c>
      <c r="M309" s="63">
        <f>Front!M9</f>
        <v>0</v>
      </c>
      <c r="N309" s="63"/>
      <c r="O309" s="63"/>
      <c r="P309" s="63"/>
      <c r="Q309" s="63"/>
      <c r="R309" s="63"/>
      <c r="S309" s="63"/>
      <c r="T309" s="63"/>
      <c r="U309" s="63"/>
      <c r="V309" s="63"/>
      <c r="W309" s="63"/>
      <c r="X309" s="63"/>
      <c r="Y309" s="63"/>
      <c r="Z309" s="63"/>
      <c r="AA309" s="63"/>
      <c r="AB309" s="63"/>
      <c r="AC309" s="63"/>
      <c r="AD309" s="63"/>
      <c r="AE309" s="63"/>
    </row>
    <row r="310" spans="1:31" ht="15.75" x14ac:dyDescent="0.25">
      <c r="A310" s="70" t="str">
        <f t="shared" si="2"/>
        <v/>
      </c>
      <c r="B310" s="63">
        <f>Front!B10</f>
        <v>0</v>
      </c>
      <c r="C310" s="63">
        <f>Front!C10</f>
        <v>0</v>
      </c>
      <c r="D310" s="63">
        <f>Front!D10</f>
        <v>0</v>
      </c>
      <c r="E310" s="63">
        <f>Front!E10</f>
        <v>0</v>
      </c>
      <c r="F310" s="63">
        <f>Front!F10</f>
        <v>0</v>
      </c>
      <c r="G310" s="63">
        <f>Front!G10</f>
        <v>0</v>
      </c>
      <c r="H310" s="63">
        <f>Front!H10</f>
        <v>0</v>
      </c>
      <c r="I310" s="63">
        <f>Front!I10</f>
        <v>0</v>
      </c>
      <c r="J310" s="63">
        <f>Front!J10</f>
        <v>0</v>
      </c>
      <c r="K310" s="63">
        <f>Front!K10</f>
        <v>0</v>
      </c>
      <c r="L310" s="63">
        <f>Front!L10</f>
        <v>0</v>
      </c>
      <c r="M310" s="63">
        <f>Front!M10</f>
        <v>0</v>
      </c>
      <c r="N310" s="63"/>
      <c r="O310" s="63"/>
      <c r="P310" s="63"/>
      <c r="Q310" s="63"/>
      <c r="R310" s="63"/>
      <c r="S310" s="63"/>
      <c r="T310" s="63"/>
      <c r="U310" s="63"/>
      <c r="V310" s="63"/>
      <c r="W310" s="63"/>
      <c r="X310" s="63"/>
      <c r="Y310" s="63"/>
      <c r="Z310" s="63"/>
      <c r="AA310" s="63"/>
      <c r="AB310" s="63"/>
      <c r="AC310" s="63"/>
      <c r="AD310" s="63"/>
      <c r="AE310" s="63"/>
    </row>
    <row r="311" spans="1:31" ht="15.75" x14ac:dyDescent="0.25">
      <c r="A311" s="70" t="str">
        <f t="shared" si="2"/>
        <v/>
      </c>
      <c r="B311" s="63">
        <f>Front!B11</f>
        <v>0</v>
      </c>
      <c r="C311" s="63">
        <f>Front!C11</f>
        <v>0</v>
      </c>
      <c r="D311" s="63">
        <f>Front!D11</f>
        <v>0</v>
      </c>
      <c r="E311" s="63">
        <f>Front!E11</f>
        <v>0</v>
      </c>
      <c r="F311" s="63">
        <f>Front!F11</f>
        <v>0</v>
      </c>
      <c r="G311" s="63">
        <f>Front!G11</f>
        <v>0</v>
      </c>
      <c r="H311" s="63">
        <f>Front!H11</f>
        <v>0</v>
      </c>
      <c r="I311" s="63">
        <f>Front!I11</f>
        <v>0</v>
      </c>
      <c r="J311" s="63">
        <f>Front!J11</f>
        <v>0</v>
      </c>
      <c r="K311" s="63">
        <f>Front!K11</f>
        <v>0</v>
      </c>
      <c r="L311" s="63">
        <f>Front!L11</f>
        <v>0</v>
      </c>
      <c r="M311" s="63">
        <f>Front!M11</f>
        <v>0</v>
      </c>
      <c r="N311" s="63"/>
      <c r="O311" s="63"/>
      <c r="P311" s="63"/>
      <c r="Q311" s="63"/>
      <c r="R311" s="63"/>
      <c r="S311" s="63"/>
      <c r="T311" s="63"/>
      <c r="U311" s="63"/>
      <c r="V311" s="63"/>
      <c r="W311" s="63"/>
      <c r="X311" s="63"/>
      <c r="Y311" s="63"/>
      <c r="Z311" s="63"/>
      <c r="AA311" s="63"/>
      <c r="AB311" s="63"/>
      <c r="AC311" s="63"/>
      <c r="AD311" s="63"/>
      <c r="AE311" s="63"/>
    </row>
    <row r="312" spans="1:31" ht="15.75" x14ac:dyDescent="0.25">
      <c r="A312" s="70" t="str">
        <f t="shared" si="2"/>
        <v/>
      </c>
      <c r="B312" s="63">
        <f>Front!B12</f>
        <v>0</v>
      </c>
      <c r="C312" s="63">
        <f>Front!C12</f>
        <v>0</v>
      </c>
      <c r="D312" s="63">
        <f>Front!D12</f>
        <v>0</v>
      </c>
      <c r="E312" s="63">
        <f>Front!E12</f>
        <v>0</v>
      </c>
      <c r="F312" s="63">
        <f>Front!F12</f>
        <v>0</v>
      </c>
      <c r="G312" s="63">
        <f>Front!G12</f>
        <v>0</v>
      </c>
      <c r="H312" s="63">
        <f>Front!H12</f>
        <v>0</v>
      </c>
      <c r="I312" s="63">
        <f>Front!I12</f>
        <v>0</v>
      </c>
      <c r="J312" s="63">
        <f>Front!J12</f>
        <v>0</v>
      </c>
      <c r="K312" s="63">
        <f>Front!K12</f>
        <v>0</v>
      </c>
      <c r="L312" s="63">
        <f>Front!L12</f>
        <v>0</v>
      </c>
      <c r="M312" s="63">
        <f>Front!M12</f>
        <v>0</v>
      </c>
      <c r="N312" s="63"/>
      <c r="O312" s="63"/>
      <c r="P312" s="63"/>
      <c r="Q312" s="63"/>
      <c r="R312" s="63"/>
      <c r="S312" s="63"/>
      <c r="T312" s="63"/>
      <c r="U312" s="63"/>
      <c r="V312" s="63"/>
      <c r="W312" s="63"/>
      <c r="X312" s="63"/>
      <c r="Y312" s="63"/>
      <c r="Z312" s="63"/>
      <c r="AA312" s="63"/>
      <c r="AB312" s="63"/>
      <c r="AC312" s="63"/>
      <c r="AD312" s="63"/>
      <c r="AE312" s="63"/>
    </row>
    <row r="313" spans="1:31" ht="15.75" x14ac:dyDescent="0.25">
      <c r="A313" s="70" t="str">
        <f t="shared" si="2"/>
        <v/>
      </c>
      <c r="B313" s="63">
        <f>Front!B13</f>
        <v>0</v>
      </c>
      <c r="C313" s="63">
        <f>Front!C13</f>
        <v>0</v>
      </c>
      <c r="D313" s="63">
        <f>Front!D13</f>
        <v>0</v>
      </c>
      <c r="E313" s="63">
        <f>Front!E13</f>
        <v>0</v>
      </c>
      <c r="F313" s="63">
        <f>Front!F13</f>
        <v>0</v>
      </c>
      <c r="G313" s="63">
        <f>Front!G13</f>
        <v>0</v>
      </c>
      <c r="H313" s="63">
        <f>Front!H13</f>
        <v>0</v>
      </c>
      <c r="I313" s="63">
        <f>Front!I13</f>
        <v>0</v>
      </c>
      <c r="J313" s="63">
        <f>Front!J13</f>
        <v>0</v>
      </c>
      <c r="K313" s="63">
        <f>Front!K13</f>
        <v>0</v>
      </c>
      <c r="L313" s="63">
        <f>Front!L13</f>
        <v>0</v>
      </c>
      <c r="M313" s="63">
        <f>Front!M13</f>
        <v>0</v>
      </c>
      <c r="N313" s="63"/>
      <c r="O313" s="63"/>
      <c r="P313" s="63"/>
      <c r="Q313" s="63"/>
      <c r="R313" s="63"/>
      <c r="S313" s="63"/>
      <c r="T313" s="63"/>
      <c r="U313" s="63"/>
      <c r="V313" s="63"/>
      <c r="W313" s="63"/>
      <c r="X313" s="63"/>
      <c r="Y313" s="63"/>
      <c r="Z313" s="63"/>
      <c r="AA313" s="63"/>
      <c r="AB313" s="63"/>
      <c r="AC313" s="63"/>
      <c r="AD313" s="63"/>
      <c r="AE313" s="63"/>
    </row>
    <row r="314" spans="1:31" ht="15.75" x14ac:dyDescent="0.25">
      <c r="A314" s="70" t="str">
        <f t="shared" si="2"/>
        <v/>
      </c>
      <c r="B314" s="63">
        <f>Front!B14</f>
        <v>0</v>
      </c>
      <c r="C314" s="63">
        <f>Front!C14</f>
        <v>0</v>
      </c>
      <c r="D314" s="63">
        <f>Front!D14</f>
        <v>0</v>
      </c>
      <c r="E314" s="63">
        <f>Front!E14</f>
        <v>0</v>
      </c>
      <c r="F314" s="63">
        <f>Front!F14</f>
        <v>0</v>
      </c>
      <c r="G314" s="63">
        <f>Front!G14</f>
        <v>0</v>
      </c>
      <c r="H314" s="63">
        <f>Front!H14</f>
        <v>0</v>
      </c>
      <c r="I314" s="63">
        <f>Front!I14</f>
        <v>0</v>
      </c>
      <c r="J314" s="63">
        <f>Front!J14</f>
        <v>0</v>
      </c>
      <c r="K314" s="63">
        <f>Front!K14</f>
        <v>0</v>
      </c>
      <c r="L314" s="63">
        <f>Front!L14</f>
        <v>0</v>
      </c>
      <c r="M314" s="63">
        <f>Front!M14</f>
        <v>0</v>
      </c>
      <c r="N314" s="63"/>
      <c r="O314" s="63"/>
      <c r="P314" s="63"/>
      <c r="Q314" s="63"/>
      <c r="R314" s="63"/>
      <c r="S314" s="63"/>
      <c r="T314" s="63"/>
      <c r="U314" s="63"/>
      <c r="V314" s="63"/>
      <c r="W314" s="63"/>
      <c r="X314" s="63"/>
      <c r="Y314" s="63"/>
      <c r="Z314" s="63"/>
      <c r="AA314" s="63"/>
      <c r="AB314" s="63"/>
      <c r="AC314" s="63"/>
      <c r="AD314" s="63"/>
      <c r="AE314" s="63"/>
    </row>
    <row r="315" spans="1:31" ht="15.75" x14ac:dyDescent="0.25">
      <c r="A315" s="70" t="str">
        <f t="shared" si="2"/>
        <v/>
      </c>
      <c r="B315" s="63">
        <f>Front!B15</f>
        <v>0</v>
      </c>
      <c r="C315" s="63">
        <f>Front!C15</f>
        <v>0</v>
      </c>
      <c r="D315" s="63">
        <f>Front!D15</f>
        <v>0</v>
      </c>
      <c r="E315" s="63">
        <f>Front!E15</f>
        <v>0</v>
      </c>
      <c r="F315" s="63">
        <f>Front!F15</f>
        <v>0</v>
      </c>
      <c r="G315" s="63">
        <f>Front!G15</f>
        <v>0</v>
      </c>
      <c r="H315" s="63">
        <f>Front!H15</f>
        <v>0</v>
      </c>
      <c r="I315" s="63">
        <f>Front!I15</f>
        <v>0</v>
      </c>
      <c r="J315" s="63">
        <f>Front!J15</f>
        <v>0</v>
      </c>
      <c r="K315" s="63">
        <f>Front!K15</f>
        <v>0</v>
      </c>
      <c r="L315" s="63">
        <f>Front!L15</f>
        <v>0</v>
      </c>
      <c r="M315" s="63">
        <f>Front!M15</f>
        <v>0</v>
      </c>
      <c r="N315" s="63"/>
      <c r="O315" s="63"/>
      <c r="P315" s="63"/>
      <c r="Q315" s="63"/>
      <c r="R315" s="63"/>
      <c r="S315" s="63"/>
      <c r="T315" s="63"/>
      <c r="U315" s="63"/>
      <c r="V315" s="63"/>
      <c r="W315" s="63"/>
      <c r="X315" s="63"/>
      <c r="Y315" s="63"/>
      <c r="Z315" s="63"/>
      <c r="AA315" s="63"/>
      <c r="AB315" s="63"/>
      <c r="AC315" s="63"/>
      <c r="AD315" s="63"/>
      <c r="AE315" s="63"/>
    </row>
    <row r="316" spans="1:31" ht="15.75" x14ac:dyDescent="0.25">
      <c r="A316" s="70" t="str">
        <f t="shared" si="2"/>
        <v/>
      </c>
      <c r="B316" s="63">
        <f>Front!B16</f>
        <v>0</v>
      </c>
      <c r="C316" s="63">
        <f>Front!C16</f>
        <v>0</v>
      </c>
      <c r="D316" s="63">
        <f>Front!D16</f>
        <v>0</v>
      </c>
      <c r="E316" s="63">
        <f>Front!E16</f>
        <v>0</v>
      </c>
      <c r="F316" s="63">
        <f>Front!F16</f>
        <v>0</v>
      </c>
      <c r="G316" s="63">
        <f>Front!G16</f>
        <v>0</v>
      </c>
      <c r="H316" s="63">
        <f>Front!H16</f>
        <v>0</v>
      </c>
      <c r="I316" s="63">
        <f>Front!I16</f>
        <v>0</v>
      </c>
      <c r="J316" s="63">
        <f>Front!J16</f>
        <v>0</v>
      </c>
      <c r="K316" s="63">
        <f>Front!K16</f>
        <v>0</v>
      </c>
      <c r="L316" s="63">
        <f>Front!L16</f>
        <v>0</v>
      </c>
      <c r="M316" s="63">
        <f>Front!M16</f>
        <v>0</v>
      </c>
      <c r="N316" s="63"/>
      <c r="O316" s="63"/>
      <c r="P316" s="63"/>
      <c r="Q316" s="63"/>
      <c r="R316" s="63"/>
      <c r="S316" s="63"/>
      <c r="T316" s="63"/>
      <c r="U316" s="63"/>
      <c r="V316" s="63"/>
      <c r="W316" s="63"/>
      <c r="X316" s="63"/>
      <c r="Y316" s="63"/>
      <c r="Z316" s="63"/>
      <c r="AA316" s="63"/>
      <c r="AB316" s="63"/>
      <c r="AC316" s="63"/>
      <c r="AD316" s="63"/>
      <c r="AE316" s="63"/>
    </row>
    <row r="317" spans="1:31" ht="15.75" x14ac:dyDescent="0.25">
      <c r="A317" s="70" t="str">
        <f t="shared" si="2"/>
        <v/>
      </c>
      <c r="B317" s="63">
        <f>Front!B17</f>
        <v>0</v>
      </c>
      <c r="C317" s="63">
        <f>Front!C17</f>
        <v>0</v>
      </c>
      <c r="D317" s="63">
        <f>Front!D17</f>
        <v>0</v>
      </c>
      <c r="E317" s="63">
        <f>Front!E17</f>
        <v>0</v>
      </c>
      <c r="F317" s="63">
        <f>Front!F17</f>
        <v>0</v>
      </c>
      <c r="G317" s="63">
        <f>Front!G17</f>
        <v>0</v>
      </c>
      <c r="H317" s="63">
        <f>Front!H17</f>
        <v>0</v>
      </c>
      <c r="I317" s="63">
        <f>Front!I17</f>
        <v>0</v>
      </c>
      <c r="J317" s="63">
        <f>Front!J17</f>
        <v>0</v>
      </c>
      <c r="K317" s="63">
        <f>Front!K17</f>
        <v>0</v>
      </c>
      <c r="L317" s="63">
        <f>Front!L17</f>
        <v>0</v>
      </c>
      <c r="M317" s="63">
        <f>Front!M17</f>
        <v>0</v>
      </c>
      <c r="N317" s="63"/>
      <c r="O317" s="63"/>
      <c r="P317" s="63"/>
      <c r="Q317" s="63"/>
      <c r="R317" s="63"/>
      <c r="S317" s="63"/>
      <c r="T317" s="63"/>
      <c r="U317" s="63"/>
      <c r="V317" s="63"/>
      <c r="W317" s="63"/>
      <c r="X317" s="63"/>
      <c r="Y317" s="63"/>
      <c r="Z317" s="63"/>
      <c r="AA317" s="63"/>
      <c r="AB317" s="63"/>
      <c r="AC317" s="63"/>
      <c r="AD317" s="63"/>
      <c r="AE317" s="63"/>
    </row>
    <row r="318" spans="1:31" ht="15.75" x14ac:dyDescent="0.25">
      <c r="A318" s="63"/>
      <c r="B318" s="63"/>
      <c r="C318" s="63"/>
      <c r="D318" s="63"/>
      <c r="E318" s="63"/>
      <c r="F318" s="63"/>
      <c r="G318" s="63"/>
      <c r="H318" s="63"/>
      <c r="I318" s="63"/>
      <c r="J318" s="63"/>
      <c r="K318" s="63"/>
      <c r="L318" s="63"/>
      <c r="M318" s="63"/>
      <c r="N318" s="63"/>
      <c r="O318" s="63"/>
      <c r="P318" s="63"/>
      <c r="Q318" s="63"/>
      <c r="R318" s="63"/>
      <c r="S318" s="63"/>
      <c r="T318" s="63"/>
      <c r="U318" s="63"/>
      <c r="V318" s="63"/>
      <c r="W318" s="63"/>
      <c r="X318" s="63"/>
      <c r="Y318" s="63"/>
      <c r="Z318" s="63"/>
      <c r="AA318" s="63"/>
      <c r="AB318" s="63"/>
      <c r="AC318" s="63"/>
      <c r="AD318" s="63"/>
      <c r="AE318" s="63"/>
    </row>
  </sheetData>
  <sheetProtection password="DD16" sheet="1" objects="1" scenarios="1"/>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AF318"/>
  <sheetViews>
    <sheetView workbookViewId="0"/>
  </sheetViews>
  <sheetFormatPr defaultRowHeight="15" x14ac:dyDescent="0.25"/>
  <sheetData>
    <row r="1" spans="1:32" ht="15.75" x14ac:dyDescent="0.25">
      <c r="A1" s="62">
        <f>'R1'!A1</f>
        <v>0</v>
      </c>
      <c r="B1" s="75" t="s">
        <v>515</v>
      </c>
      <c r="C1" s="75"/>
      <c r="D1" s="74"/>
      <c r="E1" s="74"/>
      <c r="F1" s="74"/>
      <c r="G1" s="63"/>
      <c r="H1" s="63"/>
      <c r="I1" s="63"/>
      <c r="J1" s="63"/>
      <c r="K1" s="63"/>
      <c r="L1" s="63"/>
      <c r="M1" s="63"/>
      <c r="N1" s="63"/>
      <c r="O1" s="72" t="s">
        <v>509</v>
      </c>
      <c r="P1" s="72" t="s">
        <v>511</v>
      </c>
      <c r="Q1" s="72" t="s">
        <v>510</v>
      </c>
      <c r="R1" s="72" t="s">
        <v>513</v>
      </c>
      <c r="S1" s="72" t="s">
        <v>508</v>
      </c>
      <c r="T1" s="63"/>
      <c r="U1" s="63"/>
      <c r="V1" s="63"/>
      <c r="W1" s="63"/>
      <c r="X1" s="63"/>
      <c r="Y1" s="63"/>
      <c r="Z1" s="63"/>
      <c r="AA1" s="63"/>
      <c r="AB1" s="63"/>
      <c r="AC1" s="63"/>
      <c r="AD1" s="63"/>
      <c r="AE1" s="63"/>
      <c r="AF1" s="63"/>
    </row>
    <row r="2" spans="1:32" ht="15.75" x14ac:dyDescent="0.25">
      <c r="A2" s="75" t="s">
        <v>519</v>
      </c>
      <c r="B2" s="75"/>
      <c r="C2" s="74"/>
      <c r="D2" s="74"/>
      <c r="E2" s="74"/>
      <c r="F2" s="74"/>
      <c r="G2" s="74"/>
      <c r="H2" s="74"/>
      <c r="I2" s="74"/>
      <c r="J2" s="74"/>
      <c r="K2" s="74"/>
      <c r="L2" s="74"/>
      <c r="M2" s="74"/>
      <c r="N2" s="74"/>
      <c r="O2" s="73">
        <f>Front!B20</f>
        <v>0</v>
      </c>
      <c r="P2" s="72">
        <f>Front!B18</f>
        <v>0</v>
      </c>
      <c r="Q2" s="72">
        <f t="shared" ref="Q2:Q13" si="0">ROUND(P2,2)</f>
        <v>0</v>
      </c>
      <c r="R2" s="73">
        <f t="shared" ref="R2:R13" si="1">ROUND(O2,2)</f>
        <v>0</v>
      </c>
      <c r="S2" s="72">
        <f>Front!B19</f>
        <v>1</v>
      </c>
      <c r="T2" s="63"/>
      <c r="U2" s="63"/>
      <c r="V2" s="63"/>
      <c r="W2" s="63"/>
      <c r="X2" s="63"/>
      <c r="Y2" s="63"/>
      <c r="Z2" s="63"/>
      <c r="AA2" s="63"/>
      <c r="AB2" s="63"/>
      <c r="AC2" s="63"/>
      <c r="AD2" s="63"/>
      <c r="AE2" s="63"/>
      <c r="AF2" s="63"/>
    </row>
    <row r="3" spans="1:32" ht="15.75" x14ac:dyDescent="0.25">
      <c r="A3" s="65" t="str">
        <f>CONCATENATE(A150," ",K3,"%")</f>
        <v>O&amp;M WHEELCHAIR INVENTORY TOTAL SCORE:  0%</v>
      </c>
      <c r="B3" s="63"/>
      <c r="C3" s="63"/>
      <c r="D3" s="63"/>
      <c r="E3" s="63"/>
      <c r="F3" s="63"/>
      <c r="G3" s="63"/>
      <c r="H3" s="63"/>
      <c r="I3" s="63"/>
      <c r="J3" s="66">
        <f>Front!F18</f>
        <v>0</v>
      </c>
      <c r="K3" s="66">
        <f>ROUND(J3,2)</f>
        <v>0</v>
      </c>
      <c r="L3" s="63"/>
      <c r="M3" s="63"/>
      <c r="N3" s="63"/>
      <c r="O3" s="73">
        <f>Front!C20</f>
        <v>0</v>
      </c>
      <c r="P3" s="72">
        <f>Front!C18</f>
        <v>0</v>
      </c>
      <c r="Q3" s="72">
        <f t="shared" si="0"/>
        <v>0</v>
      </c>
      <c r="R3" s="73">
        <f t="shared" si="1"/>
        <v>0</v>
      </c>
      <c r="S3" s="72">
        <f>Front!C19</f>
        <v>1</v>
      </c>
      <c r="T3" s="63"/>
      <c r="U3" s="63"/>
      <c r="V3" s="63"/>
      <c r="W3" s="63"/>
      <c r="X3" s="63"/>
      <c r="Y3" s="63"/>
      <c r="Z3" s="63"/>
      <c r="AA3" s="63"/>
      <c r="AB3" s="63"/>
      <c r="AC3" s="63"/>
      <c r="AD3" s="63"/>
      <c r="AE3" s="63"/>
      <c r="AF3" s="63"/>
    </row>
    <row r="4" spans="1:32" ht="15.75" x14ac:dyDescent="0.25">
      <c r="A4" s="67"/>
      <c r="B4" s="63"/>
      <c r="C4" s="63"/>
      <c r="D4" s="63"/>
      <c r="E4" s="63"/>
      <c r="F4" s="63"/>
      <c r="G4" s="63"/>
      <c r="H4" s="63"/>
      <c r="I4" s="63"/>
      <c r="J4" s="63"/>
      <c r="K4" s="63"/>
      <c r="L4" s="63"/>
      <c r="M4" s="63"/>
      <c r="N4" s="63"/>
      <c r="O4" s="73">
        <f>Front!D20</f>
        <v>0</v>
      </c>
      <c r="P4" s="72">
        <f>Front!D18</f>
        <v>0</v>
      </c>
      <c r="Q4" s="72">
        <f t="shared" si="0"/>
        <v>0</v>
      </c>
      <c r="R4" s="73">
        <f t="shared" si="1"/>
        <v>0</v>
      </c>
      <c r="S4" s="72">
        <f>Front!D19</f>
        <v>1</v>
      </c>
      <c r="T4" s="63"/>
      <c r="U4" s="63"/>
      <c r="V4" s="63"/>
      <c r="W4" s="63"/>
      <c r="X4" s="63"/>
      <c r="Y4" s="63"/>
      <c r="Z4" s="63"/>
      <c r="AA4" s="63"/>
      <c r="AB4" s="63"/>
      <c r="AC4" s="63"/>
      <c r="AD4" s="63"/>
      <c r="AE4" s="63"/>
      <c r="AF4" s="63"/>
    </row>
    <row r="5" spans="1:32" ht="15.75" x14ac:dyDescent="0.25">
      <c r="A5" s="65" t="str">
        <f>CONCATENATE(A151," ",H5,"%")</f>
        <v>Concepts Score: 0%</v>
      </c>
      <c r="B5" s="63"/>
      <c r="C5" s="63"/>
      <c r="D5" s="63"/>
      <c r="E5" s="63"/>
      <c r="F5" s="63"/>
      <c r="G5" s="68">
        <f>Front!F3</f>
        <v>0</v>
      </c>
      <c r="H5" s="69">
        <f>ROUND(G5,1)</f>
        <v>0</v>
      </c>
      <c r="I5" s="63" t="s">
        <v>517</v>
      </c>
      <c r="J5" s="63"/>
      <c r="K5" s="63"/>
      <c r="L5" s="63"/>
      <c r="M5" s="63"/>
      <c r="N5" s="63"/>
      <c r="O5" s="73">
        <f>Front!E20</f>
        <v>0</v>
      </c>
      <c r="P5" s="72">
        <f>Front!E18</f>
        <v>0</v>
      </c>
      <c r="Q5" s="72">
        <f t="shared" si="0"/>
        <v>0</v>
      </c>
      <c r="R5" s="73">
        <f t="shared" si="1"/>
        <v>0</v>
      </c>
      <c r="S5" s="72">
        <f>Front!E19</f>
        <v>1</v>
      </c>
      <c r="T5" s="63"/>
      <c r="U5" s="63"/>
      <c r="V5" s="63"/>
      <c r="W5" s="63"/>
      <c r="X5" s="63"/>
      <c r="Y5" s="63"/>
      <c r="Z5" s="63"/>
      <c r="AA5" s="63"/>
      <c r="AB5" s="63"/>
      <c r="AC5" s="63"/>
      <c r="AD5" s="63"/>
      <c r="AE5" s="63"/>
      <c r="AF5" s="63"/>
    </row>
    <row r="6" spans="1:32" ht="15.75" x14ac:dyDescent="0.25">
      <c r="A6" s="67" t="str">
        <f>CONCATENATE($A1," ",G152," ",N152,", ",O152,", ",P152,", ",Q152)</f>
        <v xml:space="preserve">0 did well with the skills that made up the area(s) of , , , </v>
      </c>
      <c r="B6" s="63"/>
      <c r="C6" s="63"/>
      <c r="D6" s="63"/>
      <c r="E6" s="63"/>
      <c r="F6" s="63"/>
      <c r="G6" s="63"/>
      <c r="H6" s="63"/>
      <c r="I6" s="63"/>
      <c r="J6" s="63"/>
      <c r="K6" s="63"/>
      <c r="L6" s="63"/>
      <c r="M6" s="63"/>
      <c r="N6" s="63"/>
      <c r="O6" s="73">
        <f>Front!F20</f>
        <v>0</v>
      </c>
      <c r="P6" s="73">
        <f>Front!F18</f>
        <v>0</v>
      </c>
      <c r="Q6" s="72">
        <f t="shared" si="0"/>
        <v>0</v>
      </c>
      <c r="R6" s="73">
        <f t="shared" si="1"/>
        <v>0</v>
      </c>
      <c r="S6" s="72">
        <f>Front!F19</f>
        <v>1</v>
      </c>
      <c r="T6" s="63"/>
      <c r="U6" s="63"/>
      <c r="V6" s="63"/>
      <c r="W6" s="63"/>
      <c r="X6" s="63"/>
      <c r="Y6" s="63"/>
      <c r="Z6" s="63"/>
      <c r="AA6" s="63"/>
      <c r="AB6" s="63"/>
      <c r="AC6" s="63"/>
      <c r="AD6" s="63"/>
      <c r="AE6" s="63"/>
      <c r="AF6" s="63"/>
    </row>
    <row r="7" spans="1:32" ht="15.75" x14ac:dyDescent="0.25">
      <c r="A7" s="67" t="str">
        <f>CONCATENATE($A1," ",G153," ",N153,", ",O153,", ",P153,", ",Q153)</f>
        <v xml:space="preserve">0 had room for improvement with the skills that made up the area(s) of , , , </v>
      </c>
      <c r="B7" s="63"/>
      <c r="C7" s="63"/>
      <c r="D7" s="63"/>
      <c r="E7" s="63"/>
      <c r="F7" s="63"/>
      <c r="G7" s="63"/>
      <c r="H7" s="63"/>
      <c r="I7" s="63"/>
      <c r="J7" s="63"/>
      <c r="K7" s="63"/>
      <c r="L7" s="63"/>
      <c r="M7" s="63"/>
      <c r="N7" s="63"/>
      <c r="O7" s="73">
        <f>Front!G20</f>
        <v>0</v>
      </c>
      <c r="P7" s="72">
        <f>Front!G18</f>
        <v>0</v>
      </c>
      <c r="Q7" s="72">
        <f t="shared" si="0"/>
        <v>0</v>
      </c>
      <c r="R7" s="73">
        <f t="shared" si="1"/>
        <v>0</v>
      </c>
      <c r="S7" s="72">
        <f>Front!G19</f>
        <v>1</v>
      </c>
      <c r="T7" s="63"/>
      <c r="U7" s="63"/>
      <c r="V7" s="63"/>
      <c r="W7" s="63"/>
      <c r="X7" s="63"/>
      <c r="Y7" s="63"/>
      <c r="Z7" s="63"/>
      <c r="AA7" s="63"/>
      <c r="AB7" s="63"/>
      <c r="AC7" s="63"/>
      <c r="AD7" s="63"/>
      <c r="AE7" s="63"/>
      <c r="AF7" s="63"/>
    </row>
    <row r="8" spans="1:32" ht="15.75" x14ac:dyDescent="0.25">
      <c r="A8" s="67" t="str">
        <f>CONCATENATE($A1," ",G154," ",N154,", ",O154,", ",P154,", ",Q154)</f>
        <v xml:space="preserve">0 hadn't had the opportunity to work on the skills in the area(s) of , , , </v>
      </c>
      <c r="B8" s="63"/>
      <c r="C8" s="63"/>
      <c r="D8" s="63"/>
      <c r="E8" s="63"/>
      <c r="F8" s="63"/>
      <c r="G8" s="63"/>
      <c r="H8" s="63"/>
      <c r="I8" s="63"/>
      <c r="J8" s="63"/>
      <c r="K8" s="63"/>
      <c r="L8" s="63"/>
      <c r="M8" s="63"/>
      <c r="N8" s="63"/>
      <c r="O8" s="73">
        <f>Front!H20</f>
        <v>0</v>
      </c>
      <c r="P8" s="72">
        <f>Front!H18</f>
        <v>0</v>
      </c>
      <c r="Q8" s="72">
        <f t="shared" si="0"/>
        <v>0</v>
      </c>
      <c r="R8" s="73">
        <f t="shared" si="1"/>
        <v>0</v>
      </c>
      <c r="S8" s="72">
        <f>Front!H19</f>
        <v>1</v>
      </c>
      <c r="T8" s="63"/>
      <c r="U8" s="63"/>
      <c r="V8" s="63"/>
      <c r="W8" s="63"/>
      <c r="X8" s="63"/>
      <c r="Y8" s="63"/>
      <c r="Z8" s="63"/>
      <c r="AA8" s="63"/>
      <c r="AB8" s="63"/>
      <c r="AC8" s="63"/>
      <c r="AD8" s="63"/>
      <c r="AE8" s="63"/>
      <c r="AF8" s="63"/>
    </row>
    <row r="9" spans="1:32" ht="15.75" x14ac:dyDescent="0.25">
      <c r="A9" s="67" t="str">
        <f>CONCATENATE($A1," ",G155," ",N155,", ",O155,", ",P155,", ",Q155)</f>
        <v>0 didn't need the skills in the area(s) of Vocabulary, Laterality, Parallel/Perpendicular, Time And Distance</v>
      </c>
      <c r="B9" s="63"/>
      <c r="C9" s="63"/>
      <c r="D9" s="63"/>
      <c r="E9" s="63"/>
      <c r="F9" s="63"/>
      <c r="G9" s="63"/>
      <c r="H9" s="63"/>
      <c r="I9" s="63"/>
      <c r="J9" s="63"/>
      <c r="K9" s="63"/>
      <c r="L9" s="63"/>
      <c r="M9" s="63"/>
      <c r="N9" s="63"/>
      <c r="O9" s="73">
        <f>Front!I20</f>
        <v>0</v>
      </c>
      <c r="P9" s="72">
        <f>Front!I18</f>
        <v>0</v>
      </c>
      <c r="Q9" s="72">
        <f t="shared" si="0"/>
        <v>0</v>
      </c>
      <c r="R9" s="73">
        <f t="shared" si="1"/>
        <v>0</v>
      </c>
      <c r="S9" s="72">
        <f>Front!I19</f>
        <v>1</v>
      </c>
      <c r="T9" s="63"/>
      <c r="U9" s="63"/>
      <c r="V9" s="63"/>
      <c r="W9" s="63"/>
      <c r="X9" s="63"/>
      <c r="Y9" s="63"/>
      <c r="Z9" s="63"/>
      <c r="AA9" s="63"/>
      <c r="AB9" s="63"/>
      <c r="AC9" s="63"/>
      <c r="AD9" s="63"/>
      <c r="AE9" s="63"/>
      <c r="AF9" s="63"/>
    </row>
    <row r="10" spans="1:32" ht="15.75" x14ac:dyDescent="0.25">
      <c r="A10" s="67"/>
      <c r="B10" s="63"/>
      <c r="C10" s="63"/>
      <c r="D10" s="63"/>
      <c r="E10" s="63"/>
      <c r="F10" s="63"/>
      <c r="G10" s="63"/>
      <c r="H10" s="63"/>
      <c r="I10" s="63"/>
      <c r="J10" s="63"/>
      <c r="K10" s="63"/>
      <c r="L10" s="63"/>
      <c r="M10" s="63"/>
      <c r="N10" s="63"/>
      <c r="O10" s="73">
        <f>Front!J20</f>
        <v>0</v>
      </c>
      <c r="P10" s="72">
        <f>Front!J18</f>
        <v>0</v>
      </c>
      <c r="Q10" s="72">
        <f t="shared" si="0"/>
        <v>0</v>
      </c>
      <c r="R10" s="73">
        <f t="shared" si="1"/>
        <v>0</v>
      </c>
      <c r="S10" s="72">
        <f>Front!J19</f>
        <v>1</v>
      </c>
      <c r="T10" s="63"/>
      <c r="U10" s="63"/>
      <c r="V10" s="63"/>
      <c r="W10" s="63"/>
      <c r="X10" s="63"/>
      <c r="Y10" s="63"/>
      <c r="Z10" s="63"/>
      <c r="AA10" s="63"/>
      <c r="AB10" s="63"/>
      <c r="AC10" s="63"/>
      <c r="AD10" s="63"/>
      <c r="AE10" s="63"/>
      <c r="AF10" s="63"/>
    </row>
    <row r="11" spans="1:32" ht="15.75" x14ac:dyDescent="0.25">
      <c r="A11" s="65" t="str">
        <f>CONCATENATE(A156," ",H11,"%")</f>
        <v>Movement Score: 0%</v>
      </c>
      <c r="B11" s="63"/>
      <c r="C11" s="63"/>
      <c r="D11" s="63"/>
      <c r="E11" s="63"/>
      <c r="F11" s="63"/>
      <c r="G11" s="68">
        <f>Front!F4</f>
        <v>0</v>
      </c>
      <c r="H11" s="69">
        <f>ROUND(G11,1)</f>
        <v>0</v>
      </c>
      <c r="I11" s="63"/>
      <c r="J11" s="63"/>
      <c r="K11" s="63"/>
      <c r="L11" s="63"/>
      <c r="M11" s="63"/>
      <c r="N11" s="63"/>
      <c r="O11" s="73">
        <f>Front!K20</f>
        <v>0</v>
      </c>
      <c r="P11" s="72">
        <f>Front!K18</f>
        <v>0</v>
      </c>
      <c r="Q11" s="72">
        <f t="shared" si="0"/>
        <v>0</v>
      </c>
      <c r="R11" s="73">
        <f t="shared" si="1"/>
        <v>0</v>
      </c>
      <c r="S11" s="72">
        <f>Front!K19</f>
        <v>1</v>
      </c>
      <c r="T11" s="63"/>
      <c r="U11" s="63"/>
      <c r="V11" s="63"/>
      <c r="W11" s="63"/>
      <c r="X11" s="63"/>
      <c r="Y11" s="63"/>
      <c r="Z11" s="63"/>
      <c r="AA11" s="63"/>
      <c r="AB11" s="63"/>
      <c r="AC11" s="63"/>
      <c r="AD11" s="63"/>
      <c r="AE11" s="63"/>
      <c r="AF11" s="63"/>
    </row>
    <row r="12" spans="1:32" ht="15.75" x14ac:dyDescent="0.25">
      <c r="A12" s="67" t="str">
        <f>CONCATENATE($A1," ",G157," ",N157,", ",O157,", ",P157,", ",Q157,", ",R157,", ",S157,", ",T157,", ",U157,", ",V157,", ",W157,", ",X157)</f>
        <v xml:space="preserve">0 did well with the skills that made up the area(s) of , , , , , , , , , , </v>
      </c>
      <c r="B12" s="63"/>
      <c r="C12" s="63"/>
      <c r="D12" s="63"/>
      <c r="E12" s="63"/>
      <c r="F12" s="63"/>
      <c r="G12" s="63"/>
      <c r="H12" s="63"/>
      <c r="I12" s="63"/>
      <c r="J12" s="63"/>
      <c r="K12" s="63"/>
      <c r="L12" s="63"/>
      <c r="M12" s="63"/>
      <c r="N12" s="63"/>
      <c r="O12" s="73">
        <f>Front!L20</f>
        <v>0</v>
      </c>
      <c r="P12" s="72">
        <f>Front!L18</f>
        <v>0</v>
      </c>
      <c r="Q12" s="72">
        <f t="shared" si="0"/>
        <v>0</v>
      </c>
      <c r="R12" s="73">
        <f t="shared" si="1"/>
        <v>0</v>
      </c>
      <c r="S12" s="72">
        <f>Front!L19</f>
        <v>1</v>
      </c>
      <c r="T12" s="63"/>
      <c r="U12" s="63"/>
      <c r="V12" s="63"/>
      <c r="W12" s="63"/>
      <c r="X12" s="63"/>
      <c r="Y12" s="63"/>
      <c r="Z12" s="63"/>
      <c r="AA12" s="63"/>
      <c r="AB12" s="63"/>
      <c r="AC12" s="63"/>
      <c r="AD12" s="63"/>
      <c r="AE12" s="63"/>
      <c r="AF12" s="63"/>
    </row>
    <row r="13" spans="1:32" ht="15.75" x14ac:dyDescent="0.25">
      <c r="A13" s="67" t="str">
        <f>CONCATENATE($A1," ",G158," ",N158,", ",O158,", ",P158,", ",Q158,", ",R158,", ",S158,", ",T158,", ",U158,", ",V158,", ",W158,", ",X158)</f>
        <v xml:space="preserve">0 had room for improvement with the skills that made up the area(s) of , , , , , , , , , , </v>
      </c>
      <c r="B13" s="63"/>
      <c r="C13" s="63"/>
      <c r="D13" s="63"/>
      <c r="E13" s="63"/>
      <c r="F13" s="63"/>
      <c r="G13" s="63"/>
      <c r="H13" s="63"/>
      <c r="I13" s="63"/>
      <c r="J13" s="63"/>
      <c r="K13" s="63"/>
      <c r="L13" s="63"/>
      <c r="M13" s="63"/>
      <c r="N13" s="63"/>
      <c r="O13" s="73">
        <f>Front!M20</f>
        <v>0</v>
      </c>
      <c r="P13" s="72">
        <f>Front!M18</f>
        <v>0</v>
      </c>
      <c r="Q13" s="72">
        <f t="shared" si="0"/>
        <v>0</v>
      </c>
      <c r="R13" s="73">
        <f t="shared" si="1"/>
        <v>0</v>
      </c>
      <c r="S13" s="72">
        <f>Front!M19</f>
        <v>1</v>
      </c>
      <c r="T13" s="63"/>
      <c r="U13" s="63"/>
      <c r="V13" s="63"/>
      <c r="W13" s="63"/>
      <c r="X13" s="63"/>
      <c r="Y13" s="63"/>
      <c r="Z13" s="63"/>
      <c r="AA13" s="63"/>
      <c r="AB13" s="63"/>
      <c r="AC13" s="63"/>
      <c r="AD13" s="63"/>
      <c r="AE13" s="63"/>
      <c r="AF13" s="63"/>
    </row>
    <row r="14" spans="1:32" ht="15.75" x14ac:dyDescent="0.25">
      <c r="A14" s="67" t="str">
        <f>CONCATENATE($A1," ",G159," ",N159,", ",O159,", ",P159,", ",Q159,", ",R159,", ",S159,", ",T159,", ",U159,", ",V159,", ",W159,", ",X159)</f>
        <v xml:space="preserve">0 hadn't had the opportunity to work on the skills in the area(s) of , , , , , , , , , , </v>
      </c>
      <c r="B14" s="63"/>
      <c r="C14" s="63"/>
      <c r="D14" s="63"/>
      <c r="E14" s="63"/>
      <c r="F14" s="63"/>
      <c r="G14" s="63"/>
      <c r="H14" s="63"/>
      <c r="I14" s="63"/>
      <c r="J14" s="63"/>
      <c r="K14" s="63"/>
      <c r="L14" s="63"/>
      <c r="M14" s="63"/>
      <c r="N14" s="63"/>
      <c r="O14" s="63" t="s">
        <v>516</v>
      </c>
      <c r="P14" s="63"/>
      <c r="Q14" s="63"/>
      <c r="R14" s="63"/>
      <c r="S14" s="63"/>
      <c r="T14" s="63"/>
      <c r="U14" s="63"/>
      <c r="V14" s="63"/>
      <c r="W14" s="63"/>
      <c r="X14" s="63"/>
      <c r="Y14" s="63"/>
      <c r="Z14" s="63"/>
      <c r="AA14" s="63"/>
      <c r="AB14" s="63"/>
      <c r="AC14" s="63"/>
      <c r="AD14" s="63"/>
      <c r="AE14" s="63"/>
      <c r="AF14" s="63"/>
    </row>
    <row r="15" spans="1:32" ht="15.75" x14ac:dyDescent="0.25">
      <c r="A15" s="67" t="str">
        <f>CONCATENATE($A1," ",G160," ",N160,", ",O160,", ",P160,", ",Q160,", ",R160,", ",S160,", ",T160,", ",U160,", ",V160,", ",W160,", ",X160)</f>
        <v>0 didn't need the skills in the area(s) of Wheelchair Basics, Maintaining Body Alignment While Propelling The Chair, Wheelchair Movement, Balance, Turns, Navigating Tight Spaces, Object Skills, Manual Chair Specific Skills, Scooter Specific Skills, Power Chair Specific Skills, Transferring</v>
      </c>
      <c r="B15" s="63"/>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row>
    <row r="16" spans="1:32" ht="15.75" x14ac:dyDescent="0.25">
      <c r="A16" s="67"/>
      <c r="B16" s="63"/>
      <c r="C16" s="63"/>
      <c r="D16" s="63"/>
      <c r="E16" s="63"/>
      <c r="F16" s="63"/>
      <c r="G16" s="75" t="s">
        <v>520</v>
      </c>
      <c r="H16" s="74"/>
      <c r="I16" s="74"/>
      <c r="J16" s="74"/>
      <c r="K16" s="74"/>
      <c r="L16" s="74"/>
      <c r="M16" s="74"/>
      <c r="N16" s="74"/>
      <c r="O16" s="74"/>
      <c r="P16" s="74"/>
      <c r="Q16" s="74"/>
      <c r="R16" s="74"/>
      <c r="S16" s="74"/>
      <c r="T16" s="63"/>
      <c r="U16" s="63"/>
      <c r="V16" s="63"/>
      <c r="W16" s="63"/>
      <c r="X16" s="63"/>
      <c r="Y16" s="63"/>
      <c r="Z16" s="63"/>
      <c r="AA16" s="63"/>
      <c r="AB16" s="63"/>
      <c r="AC16" s="63"/>
      <c r="AD16" s="63"/>
      <c r="AE16" s="63"/>
      <c r="AF16" s="63"/>
    </row>
    <row r="17" spans="1:32" ht="15.75" x14ac:dyDescent="0.25">
      <c r="A17" s="65" t="str">
        <f>CONCATENATE(A168," ",H17,"%")</f>
        <v>Single Room O&amp;M Score: 0%</v>
      </c>
      <c r="B17" s="63"/>
      <c r="C17" s="63"/>
      <c r="D17" s="63"/>
      <c r="E17" s="63"/>
      <c r="F17" s="63"/>
      <c r="G17" s="68">
        <f>Front!F5</f>
        <v>0</v>
      </c>
      <c r="H17" s="69">
        <f>ROUND(G17,1)</f>
        <v>0</v>
      </c>
      <c r="I17" s="63"/>
      <c r="J17" s="63"/>
      <c r="K17" s="63"/>
      <c r="L17" s="63"/>
      <c r="M17" s="63"/>
      <c r="N17" s="63"/>
      <c r="O17" s="63"/>
      <c r="P17" s="63"/>
      <c r="Q17" s="63"/>
      <c r="R17" s="63"/>
      <c r="S17" s="63"/>
      <c r="T17" s="63"/>
      <c r="U17" s="63"/>
      <c r="V17" s="63"/>
      <c r="W17" s="63"/>
      <c r="X17" s="63"/>
      <c r="Y17" s="63"/>
      <c r="Z17" s="63"/>
      <c r="AA17" s="63"/>
      <c r="AB17" s="63"/>
      <c r="AC17" s="63"/>
      <c r="AD17" s="63"/>
      <c r="AE17" s="63"/>
      <c r="AF17" s="63"/>
    </row>
    <row r="18" spans="1:32" ht="15.75" x14ac:dyDescent="0.25">
      <c r="A18" s="67" t="str">
        <f>CONCATENATE($A1," ",G169," ",N169,", ",O169,", ",P169,", ",Q169,", ",R169)</f>
        <v xml:space="preserve">0 did well with the skills that made up the area(s) of , , , , </v>
      </c>
      <c r="B18" s="63"/>
      <c r="C18" s="63"/>
      <c r="D18" s="63"/>
      <c r="E18" s="63"/>
      <c r="F18" s="63"/>
      <c r="G18" s="63"/>
      <c r="H18" s="63"/>
      <c r="I18" s="63"/>
      <c r="J18" s="63"/>
      <c r="K18" s="63"/>
      <c r="L18" s="63"/>
      <c r="M18" s="63"/>
      <c r="N18" s="63"/>
      <c r="O18" s="63"/>
      <c r="P18" s="63"/>
      <c r="Q18" s="63"/>
      <c r="R18" s="63"/>
      <c r="S18" s="63"/>
      <c r="T18" s="63"/>
      <c r="U18" s="63"/>
      <c r="V18" s="63"/>
      <c r="W18" s="63"/>
      <c r="X18" s="63"/>
      <c r="Y18" s="63"/>
      <c r="Z18" s="63"/>
      <c r="AA18" s="63"/>
      <c r="AB18" s="63"/>
      <c r="AC18" s="63"/>
      <c r="AD18" s="63"/>
      <c r="AE18" s="63"/>
      <c r="AF18" s="63"/>
    </row>
    <row r="19" spans="1:32" ht="15.75" x14ac:dyDescent="0.25">
      <c r="A19" s="67" t="str">
        <f>CONCATENATE($A1," ",G170," ",N170,", ",O170,", ",P170,", ",Q170,", ",R170)</f>
        <v xml:space="preserve">0 had room for improvement with the skills that made up the area(s) of , , , , </v>
      </c>
      <c r="B19" s="63"/>
      <c r="C19" s="63"/>
      <c r="D19" s="63"/>
      <c r="E19" s="63"/>
      <c r="F19" s="63"/>
      <c r="G19" s="63"/>
      <c r="H19" s="63"/>
      <c r="I19" s="63"/>
      <c r="J19" s="63"/>
      <c r="K19" s="63"/>
      <c r="L19" s="63"/>
      <c r="M19" s="63"/>
      <c r="N19" s="63"/>
      <c r="O19" s="63"/>
      <c r="P19" s="63"/>
      <c r="Q19" s="63"/>
      <c r="R19" s="63"/>
      <c r="S19" s="63"/>
      <c r="T19" s="63"/>
      <c r="U19" s="63"/>
      <c r="V19" s="63"/>
      <c r="W19" s="63"/>
      <c r="X19" s="63"/>
      <c r="Y19" s="63"/>
      <c r="Z19" s="63"/>
      <c r="AA19" s="63"/>
      <c r="AB19" s="63"/>
      <c r="AC19" s="63"/>
      <c r="AD19" s="63"/>
      <c r="AE19" s="63"/>
      <c r="AF19" s="63"/>
    </row>
    <row r="20" spans="1:32" ht="15.75" x14ac:dyDescent="0.25">
      <c r="A20" s="67" t="str">
        <f>CONCATENATE($A1," ",G171," ",N171,", ",O171,", ",P171,", ",Q171,", ",R171)</f>
        <v xml:space="preserve">0 hadn't had the opportunity to work on the skills in the area(s) of , , , , </v>
      </c>
      <c r="B20" s="63"/>
      <c r="C20" s="63"/>
      <c r="D20" s="63"/>
      <c r="E20" s="63"/>
      <c r="F20" s="63"/>
      <c r="G20" s="63"/>
      <c r="H20" s="63"/>
      <c r="I20" s="63"/>
      <c r="J20" s="63"/>
      <c r="K20" s="63"/>
      <c r="L20" s="63"/>
      <c r="M20" s="63"/>
      <c r="N20" s="63"/>
      <c r="O20" s="63"/>
      <c r="P20" s="63"/>
      <c r="Q20" s="63"/>
      <c r="R20" s="63"/>
      <c r="S20" s="63"/>
      <c r="T20" s="63"/>
      <c r="U20" s="63"/>
      <c r="V20" s="63"/>
      <c r="W20" s="63"/>
      <c r="X20" s="63"/>
      <c r="Y20" s="63"/>
      <c r="Z20" s="63"/>
      <c r="AA20" s="63"/>
      <c r="AB20" s="63"/>
      <c r="AC20" s="63"/>
      <c r="AD20" s="63"/>
      <c r="AE20" s="63"/>
      <c r="AF20" s="63"/>
    </row>
    <row r="21" spans="1:32" ht="15.75" x14ac:dyDescent="0.25">
      <c r="A21" s="67" t="str">
        <f>CONCATENATE($A1," ",G172," ",N172,", ",O172,", ",P172,", ",Q172,", ",R172)</f>
        <v>0 didn't need the skills in the area(s) of Familiar Rooms, Unfamiliar Rooms, Seating (Rows), Seating (Tables), Locating Dropped Objects</v>
      </c>
      <c r="B21" s="63"/>
      <c r="C21" s="63"/>
      <c r="D21" s="63"/>
      <c r="E21" s="63"/>
      <c r="F21" s="63"/>
      <c r="G21" s="63"/>
      <c r="H21" s="63"/>
      <c r="I21" s="63"/>
      <c r="J21" s="63"/>
      <c r="K21" s="63"/>
      <c r="L21" s="63"/>
      <c r="M21" s="63"/>
      <c r="N21" s="63"/>
      <c r="O21" s="63"/>
      <c r="P21" s="63"/>
      <c r="Q21" s="63"/>
      <c r="R21" s="63"/>
      <c r="S21" s="63"/>
      <c r="T21" s="63"/>
      <c r="U21" s="63"/>
      <c r="V21" s="63"/>
      <c r="W21" s="63"/>
      <c r="X21" s="63"/>
      <c r="Y21" s="63"/>
      <c r="Z21" s="63"/>
      <c r="AA21" s="63"/>
      <c r="AB21" s="63"/>
      <c r="AC21" s="63"/>
      <c r="AD21" s="63"/>
      <c r="AE21" s="63"/>
      <c r="AF21" s="63"/>
    </row>
    <row r="22" spans="1:32" ht="15.75" x14ac:dyDescent="0.25">
      <c r="A22" s="67"/>
      <c r="B22" s="63"/>
      <c r="C22" s="63"/>
      <c r="D22" s="63"/>
      <c r="E22" s="63"/>
      <c r="F22" s="63"/>
      <c r="G22" s="75" t="s">
        <v>521</v>
      </c>
      <c r="H22" s="74"/>
      <c r="I22" s="74"/>
      <c r="J22" s="74"/>
      <c r="K22" s="74"/>
      <c r="L22" s="74"/>
      <c r="M22" s="74"/>
      <c r="N22" s="74"/>
      <c r="O22" s="74"/>
      <c r="P22" s="74"/>
      <c r="Q22" s="74"/>
      <c r="R22" s="74"/>
      <c r="S22" s="74"/>
      <c r="T22" s="63"/>
      <c r="U22" s="63"/>
      <c r="V22" s="63"/>
      <c r="W22" s="63"/>
      <c r="X22" s="63"/>
      <c r="Y22" s="63"/>
      <c r="Z22" s="63"/>
      <c r="AA22" s="63"/>
      <c r="AB22" s="63"/>
      <c r="AC22" s="63"/>
      <c r="AD22" s="63"/>
      <c r="AE22" s="63"/>
      <c r="AF22" s="63"/>
    </row>
    <row r="23" spans="1:32" ht="15.75" x14ac:dyDescent="0.25">
      <c r="A23" s="65" t="str">
        <f>CONCATENATE(A174," ",H23,"%")</f>
        <v>Indoor O&amp;M Score: 0%</v>
      </c>
      <c r="B23" s="63"/>
      <c r="C23" s="63"/>
      <c r="D23" s="63"/>
      <c r="E23" s="63"/>
      <c r="F23" s="63"/>
      <c r="G23" s="68">
        <f>Front!F6</f>
        <v>0</v>
      </c>
      <c r="H23" s="69">
        <f>ROUND(G23,1)</f>
        <v>0</v>
      </c>
      <c r="I23" s="63"/>
      <c r="J23" s="63"/>
      <c r="K23" s="63"/>
      <c r="L23" s="63"/>
      <c r="M23" s="63"/>
      <c r="N23" s="63"/>
      <c r="O23" s="63"/>
      <c r="P23" s="63"/>
      <c r="Q23" s="63"/>
      <c r="R23" s="63"/>
      <c r="S23" s="63"/>
      <c r="T23" s="63"/>
      <c r="U23" s="63"/>
      <c r="V23" s="63"/>
      <c r="W23" s="63"/>
      <c r="X23" s="63"/>
      <c r="Y23" s="63"/>
      <c r="Z23" s="63"/>
      <c r="AA23" s="63"/>
      <c r="AB23" s="63"/>
      <c r="AC23" s="63"/>
      <c r="AD23" s="63"/>
      <c r="AE23" s="63"/>
      <c r="AF23" s="63"/>
    </row>
    <row r="24" spans="1:32" ht="15.75" x14ac:dyDescent="0.25">
      <c r="A24" s="67" t="str">
        <f>CONCATENATE($A1," ",G175," ",N175,", ",O175,", ",P175,", ",Q175,", ",R175,", ",S175,", ",T175,", ",U175)</f>
        <v xml:space="preserve">0 did well with the skills that made up the area(s) of , , , , , , , </v>
      </c>
      <c r="B24" s="63"/>
      <c r="C24" s="63"/>
      <c r="D24" s="63"/>
      <c r="E24" s="63"/>
      <c r="F24" s="63"/>
      <c r="G24" s="63"/>
      <c r="H24" s="63"/>
      <c r="I24" s="63"/>
      <c r="J24" s="63"/>
      <c r="K24" s="63"/>
      <c r="L24" s="63"/>
      <c r="M24" s="63"/>
      <c r="N24" s="63"/>
      <c r="O24" s="63"/>
      <c r="P24" s="63"/>
      <c r="Q24" s="63"/>
      <c r="R24" s="63"/>
      <c r="S24" s="63"/>
      <c r="T24" s="63"/>
      <c r="U24" s="63"/>
      <c r="V24" s="63"/>
      <c r="W24" s="63"/>
      <c r="X24" s="63"/>
      <c r="Y24" s="63"/>
      <c r="Z24" s="63"/>
      <c r="AA24" s="63"/>
      <c r="AB24" s="63"/>
      <c r="AC24" s="63"/>
      <c r="AD24" s="63"/>
      <c r="AE24" s="63"/>
      <c r="AF24" s="63"/>
    </row>
    <row r="25" spans="1:32" ht="15.75" x14ac:dyDescent="0.25">
      <c r="A25" s="67" t="str">
        <f>CONCATENATE($A1," ",G176," ",N176,", ",O176,", ",P176,", ",Q176,", ",R176,", ",S176,", ",T176,", ",U176)</f>
        <v xml:space="preserve">0 had room for improvement with the skills that made up the area(s) of , , , , , , , </v>
      </c>
      <c r="B25" s="63"/>
      <c r="C25" s="63"/>
      <c r="D25" s="63"/>
      <c r="E25" s="63"/>
      <c r="F25" s="63"/>
      <c r="G25" s="63"/>
      <c r="H25" s="63"/>
      <c r="I25" s="63"/>
      <c r="J25" s="63"/>
      <c r="K25" s="63"/>
      <c r="L25" s="63"/>
      <c r="M25" s="63"/>
      <c r="N25" s="63"/>
      <c r="O25" s="63"/>
      <c r="P25" s="63"/>
      <c r="Q25" s="63"/>
      <c r="R25" s="63"/>
      <c r="S25" s="63"/>
      <c r="T25" s="63"/>
      <c r="U25" s="63"/>
      <c r="V25" s="63"/>
      <c r="W25" s="63"/>
      <c r="X25" s="63"/>
      <c r="Y25" s="63"/>
      <c r="Z25" s="63"/>
      <c r="AA25" s="63"/>
      <c r="AB25" s="63"/>
      <c r="AC25" s="63"/>
      <c r="AD25" s="63"/>
      <c r="AE25" s="63"/>
      <c r="AF25" s="63"/>
    </row>
    <row r="26" spans="1:32" ht="15.75" x14ac:dyDescent="0.25">
      <c r="A26" s="67" t="str">
        <f>CONCATENATE($A1," ",G177," ",N177,", ",O177,", ",P177,", ",Q177,", ",R177,", ",S177,", ",T177,", ",U177)</f>
        <v xml:space="preserve">0 hadn't had the opportunity to work on the skills in the area(s) of , , , , , , , </v>
      </c>
      <c r="B26" s="63"/>
      <c r="C26" s="63"/>
      <c r="D26" s="63"/>
      <c r="E26" s="63"/>
      <c r="F26" s="63"/>
      <c r="G26" s="63"/>
      <c r="H26" s="63"/>
      <c r="I26" s="63"/>
      <c r="J26" s="63"/>
      <c r="K26" s="63"/>
      <c r="L26" s="63"/>
      <c r="M26" s="63"/>
      <c r="N26" s="63"/>
      <c r="O26" s="63"/>
      <c r="P26" s="63"/>
      <c r="Q26" s="63"/>
      <c r="R26" s="63"/>
      <c r="S26" s="63"/>
      <c r="T26" s="63"/>
      <c r="U26" s="63"/>
      <c r="V26" s="63"/>
      <c r="W26" s="63"/>
      <c r="X26" s="63"/>
      <c r="Y26" s="63"/>
      <c r="Z26" s="63"/>
      <c r="AA26" s="63"/>
      <c r="AB26" s="63"/>
      <c r="AC26" s="63"/>
      <c r="AD26" s="63"/>
      <c r="AE26" s="63"/>
      <c r="AF26" s="63"/>
    </row>
    <row r="27" spans="1:32" ht="15.75" x14ac:dyDescent="0.25">
      <c r="A27" s="67" t="str">
        <f>CONCATENATE($A1," ",G178," ",N178,", ",O178,", ",P178,", ",Q178,", ",R178,", ",S178,", ",T178,", ",U178)</f>
        <v>0 didn't need the skills in the area(s) of Hand Trailing, Navigating Open Spaces, Doors, Stairs (Emergency Use Only), Elevators, Moving Sidewalks, Turnstiles, Emergency Drills/Situations</v>
      </c>
      <c r="B27" s="63"/>
      <c r="C27" s="63"/>
      <c r="D27" s="63"/>
      <c r="E27" s="63"/>
      <c r="F27" s="63"/>
      <c r="G27" s="63"/>
      <c r="H27" s="63"/>
      <c r="I27" s="63"/>
      <c r="J27" s="63"/>
      <c r="K27" s="63"/>
      <c r="L27" s="63"/>
      <c r="M27" s="63"/>
      <c r="N27" s="63"/>
      <c r="O27" s="63"/>
      <c r="P27" s="63"/>
      <c r="Q27" s="63"/>
      <c r="R27" s="63"/>
      <c r="S27" s="63"/>
      <c r="T27" s="63"/>
      <c r="U27" s="63"/>
      <c r="V27" s="63"/>
      <c r="W27" s="63"/>
      <c r="X27" s="63"/>
      <c r="Y27" s="63"/>
      <c r="Z27" s="63"/>
      <c r="AA27" s="63"/>
      <c r="AB27" s="63"/>
      <c r="AC27" s="63"/>
      <c r="AD27" s="63"/>
      <c r="AE27" s="63"/>
      <c r="AF27" s="63"/>
    </row>
    <row r="28" spans="1:32" ht="15.75" x14ac:dyDescent="0.25">
      <c r="A28" s="67"/>
      <c r="B28" s="63"/>
      <c r="C28" s="63"/>
      <c r="D28" s="63"/>
      <c r="E28" s="63"/>
      <c r="F28" s="63"/>
      <c r="G28" s="75" t="s">
        <v>522</v>
      </c>
      <c r="H28" s="74"/>
      <c r="I28" s="74"/>
      <c r="J28" s="74"/>
      <c r="K28" s="74"/>
      <c r="L28" s="74"/>
      <c r="M28" s="74"/>
      <c r="N28" s="74"/>
      <c r="O28" s="74"/>
      <c r="P28" s="74"/>
      <c r="Q28" s="74"/>
      <c r="R28" s="74"/>
      <c r="S28" s="74"/>
      <c r="T28" s="63"/>
      <c r="U28" s="63"/>
      <c r="V28" s="63"/>
      <c r="W28" s="63"/>
      <c r="X28" s="63"/>
      <c r="Y28" s="63"/>
      <c r="Z28" s="63"/>
      <c r="AA28" s="63"/>
      <c r="AB28" s="63"/>
      <c r="AC28" s="63"/>
      <c r="AD28" s="63"/>
      <c r="AE28" s="63"/>
      <c r="AF28" s="63"/>
    </row>
    <row r="29" spans="1:32" ht="15.75" x14ac:dyDescent="0.25">
      <c r="A29" s="65" t="str">
        <f>CONCATENATE(A183," ",H29,"%")</f>
        <v>Self Protection Score: 0%</v>
      </c>
      <c r="B29" s="63"/>
      <c r="C29" s="63"/>
      <c r="D29" s="63"/>
      <c r="E29" s="63"/>
      <c r="F29" s="63"/>
      <c r="G29" s="68">
        <f>Front!F7</f>
        <v>0</v>
      </c>
      <c r="H29" s="69">
        <f>ROUND(G29,1)</f>
        <v>0</v>
      </c>
      <c r="I29" s="63"/>
      <c r="J29" s="63"/>
      <c r="K29" s="63"/>
      <c r="L29" s="63"/>
      <c r="M29" s="63"/>
      <c r="N29" s="63"/>
      <c r="O29" s="63"/>
      <c r="P29" s="63"/>
      <c r="Q29" s="63"/>
      <c r="R29" s="63"/>
      <c r="S29" s="63"/>
      <c r="T29" s="63"/>
      <c r="U29" s="63"/>
      <c r="V29" s="63"/>
      <c r="W29" s="63"/>
      <c r="X29" s="63"/>
      <c r="Y29" s="63"/>
      <c r="Z29" s="63"/>
      <c r="AA29" s="63"/>
      <c r="AB29" s="63"/>
      <c r="AC29" s="63"/>
      <c r="AD29" s="63"/>
      <c r="AE29" s="63"/>
      <c r="AF29" s="63"/>
    </row>
    <row r="30" spans="1:32" ht="15.75" x14ac:dyDescent="0.25">
      <c r="A30" s="67" t="str">
        <f>CONCATENATE($A1," ",G183," ",N183,", ",O183,", ",P183)</f>
        <v xml:space="preserve">0 did well with the skills that made up the area(s) of , , </v>
      </c>
      <c r="B30" s="63"/>
      <c r="C30" s="63"/>
      <c r="D30" s="63"/>
      <c r="E30" s="63"/>
      <c r="F30" s="63"/>
      <c r="G30" s="63"/>
      <c r="H30" s="63"/>
      <c r="I30" s="63"/>
      <c r="J30" s="63"/>
      <c r="K30" s="63"/>
      <c r="L30" s="63"/>
      <c r="M30" s="63"/>
      <c r="N30" s="63"/>
      <c r="O30" s="63"/>
      <c r="P30" s="63"/>
      <c r="Q30" s="63"/>
      <c r="R30" s="63"/>
      <c r="S30" s="63"/>
      <c r="T30" s="63"/>
      <c r="U30" s="63"/>
      <c r="V30" s="63"/>
      <c r="W30" s="63"/>
      <c r="X30" s="63"/>
      <c r="Y30" s="63"/>
      <c r="Z30" s="63"/>
      <c r="AA30" s="63"/>
      <c r="AB30" s="63"/>
      <c r="AC30" s="63"/>
      <c r="AD30" s="63"/>
      <c r="AE30" s="63"/>
      <c r="AF30" s="63"/>
    </row>
    <row r="31" spans="1:32" ht="15.75" x14ac:dyDescent="0.25">
      <c r="A31" s="67" t="str">
        <f>CONCATENATE($A1," ",G184," ",N184,", ",O184,", ",P184)</f>
        <v xml:space="preserve">0 had room for improvement with the skills that made up the area(s) of , , </v>
      </c>
      <c r="B31" s="63"/>
      <c r="C31" s="63"/>
      <c r="D31" s="63"/>
      <c r="E31" s="63"/>
      <c r="F31" s="63"/>
      <c r="G31" s="63"/>
      <c r="H31" s="63"/>
      <c r="I31" s="63"/>
      <c r="J31" s="63"/>
      <c r="K31" s="63"/>
      <c r="L31" s="63"/>
      <c r="M31" s="63"/>
      <c r="N31" s="63"/>
      <c r="O31" s="63"/>
      <c r="P31" s="63"/>
      <c r="Q31" s="63"/>
      <c r="R31" s="63"/>
      <c r="S31" s="63"/>
      <c r="T31" s="63"/>
      <c r="U31" s="63"/>
      <c r="V31" s="63"/>
      <c r="W31" s="63"/>
      <c r="X31" s="63"/>
      <c r="Y31" s="63"/>
      <c r="Z31" s="63"/>
      <c r="AA31" s="63"/>
      <c r="AB31" s="63"/>
      <c r="AC31" s="63"/>
      <c r="AD31" s="63"/>
      <c r="AE31" s="63"/>
      <c r="AF31" s="63"/>
    </row>
    <row r="32" spans="1:32" ht="15.75" x14ac:dyDescent="0.25">
      <c r="A32" s="67" t="str">
        <f>CONCATENATE($A1," ",G185," ",N185,", ",O185,", ",P185)</f>
        <v xml:space="preserve">0 hadn't had the opportunity to work on the skills in the area(s) of , , </v>
      </c>
      <c r="B32" s="63"/>
      <c r="C32" s="63"/>
      <c r="D32" s="63"/>
      <c r="E32" s="63"/>
      <c r="F32" s="63"/>
      <c r="G32" s="63"/>
      <c r="H32" s="63"/>
      <c r="I32" s="63"/>
      <c r="J32" s="63"/>
      <c r="K32" s="63"/>
      <c r="L32" s="63"/>
      <c r="M32" s="63"/>
      <c r="N32" s="63"/>
      <c r="O32" s="63"/>
      <c r="P32" s="63"/>
      <c r="Q32" s="63"/>
      <c r="R32" s="63"/>
      <c r="S32" s="63"/>
      <c r="T32" s="63"/>
      <c r="U32" s="63"/>
      <c r="V32" s="63"/>
      <c r="W32" s="63"/>
      <c r="X32" s="63"/>
      <c r="Y32" s="63"/>
      <c r="Z32" s="63"/>
      <c r="AA32" s="63"/>
      <c r="AB32" s="63"/>
      <c r="AC32" s="63"/>
      <c r="AD32" s="63"/>
      <c r="AE32" s="63"/>
      <c r="AF32" s="63"/>
    </row>
    <row r="33" spans="1:32" ht="15.75" x14ac:dyDescent="0.25">
      <c r="A33" s="67" t="str">
        <f>CONCATENATE($A1," ",G186," ",N186,", ",O186,", ",P186)</f>
        <v>0 didn't need the skills in the area(s) of Upper Hand Protective Technique, Lower Forearm Protective Technique, Protective Clothing</v>
      </c>
      <c r="B33" s="63"/>
      <c r="C33" s="63"/>
      <c r="D33" s="63"/>
      <c r="E33" s="63"/>
      <c r="F33" s="63"/>
      <c r="G33" s="63"/>
      <c r="H33" s="63"/>
      <c r="I33" s="63"/>
      <c r="J33" s="63"/>
      <c r="K33" s="63"/>
      <c r="L33" s="63"/>
      <c r="M33" s="63"/>
      <c r="N33" s="63"/>
      <c r="O33" s="63"/>
      <c r="P33" s="63"/>
      <c r="Q33" s="63"/>
      <c r="R33" s="63"/>
      <c r="S33" s="63"/>
      <c r="T33" s="63"/>
      <c r="U33" s="63"/>
      <c r="V33" s="63"/>
      <c r="W33" s="63"/>
      <c r="X33" s="63"/>
      <c r="Y33" s="63"/>
      <c r="Z33" s="63"/>
      <c r="AA33" s="63"/>
      <c r="AB33" s="63"/>
      <c r="AC33" s="63"/>
      <c r="AD33" s="63"/>
      <c r="AE33" s="63"/>
      <c r="AF33" s="63"/>
    </row>
    <row r="34" spans="1:32" ht="15.75" x14ac:dyDescent="0.25">
      <c r="A34" s="67"/>
      <c r="B34" s="63"/>
      <c r="C34" s="63"/>
      <c r="D34" s="63"/>
      <c r="E34" s="63"/>
      <c r="F34" s="63"/>
      <c r="G34" s="63"/>
      <c r="H34" s="63"/>
      <c r="I34" s="63"/>
      <c r="J34" s="63"/>
      <c r="K34" s="63"/>
      <c r="L34" s="63"/>
      <c r="M34" s="63"/>
      <c r="N34" s="63"/>
      <c r="O34" s="63"/>
      <c r="P34" s="63"/>
      <c r="Q34" s="63"/>
      <c r="R34" s="63"/>
      <c r="S34" s="63"/>
      <c r="T34" s="63"/>
      <c r="U34" s="63"/>
      <c r="V34" s="63"/>
      <c r="W34" s="63"/>
      <c r="X34" s="63"/>
      <c r="Y34" s="63"/>
      <c r="Z34" s="63"/>
      <c r="AA34" s="63"/>
      <c r="AB34" s="63"/>
      <c r="AC34" s="63"/>
      <c r="AD34" s="63"/>
      <c r="AE34" s="63"/>
      <c r="AF34" s="63"/>
    </row>
    <row r="35" spans="1:32" ht="15.75" x14ac:dyDescent="0.25">
      <c r="A35" s="65" t="str">
        <f>CONCATENATE(A187," ",H35,"%")</f>
        <v>Guided Travel Score: 0%</v>
      </c>
      <c r="B35" s="63"/>
      <c r="C35" s="63"/>
      <c r="D35" s="63"/>
      <c r="E35" s="63"/>
      <c r="F35" s="63"/>
      <c r="G35" s="68">
        <f>Front!F8</f>
        <v>0</v>
      </c>
      <c r="H35" s="69">
        <f>ROUND(G35,1)</f>
        <v>0</v>
      </c>
      <c r="I35" s="63"/>
      <c r="J35" s="63"/>
      <c r="K35" s="63"/>
      <c r="L35" s="63"/>
      <c r="M35" s="63"/>
      <c r="N35" s="63"/>
      <c r="O35" s="63"/>
      <c r="P35" s="63"/>
      <c r="Q35" s="63"/>
      <c r="R35" s="63"/>
      <c r="S35" s="63"/>
      <c r="T35" s="63"/>
      <c r="U35" s="63"/>
      <c r="V35" s="63"/>
      <c r="W35" s="63"/>
      <c r="X35" s="63"/>
      <c r="Y35" s="63"/>
      <c r="Z35" s="63"/>
      <c r="AA35" s="63"/>
      <c r="AB35" s="63"/>
      <c r="AC35" s="63"/>
      <c r="AD35" s="63"/>
      <c r="AE35" s="63"/>
      <c r="AF35" s="63"/>
    </row>
    <row r="36" spans="1:32" ht="15.75" x14ac:dyDescent="0.25">
      <c r="A36" s="67" t="str">
        <f>CONCATENATE($A1," ",G188," ",N188,", ",O188,", ",P188,", ",Q188)</f>
        <v xml:space="preserve">0 did well with the skills that made up the area(s) of , , , </v>
      </c>
      <c r="B36" s="63"/>
      <c r="C36" s="63"/>
      <c r="D36" s="63"/>
      <c r="E36" s="63"/>
      <c r="F36" s="63"/>
      <c r="G36" s="63"/>
      <c r="H36" s="63"/>
      <c r="I36" s="63"/>
      <c r="J36" s="63"/>
      <c r="K36" s="63"/>
      <c r="L36" s="63"/>
      <c r="M36" s="63"/>
      <c r="N36" s="63"/>
      <c r="O36" s="63"/>
      <c r="P36" s="63"/>
      <c r="Q36" s="63"/>
      <c r="R36" s="63"/>
      <c r="S36" s="63"/>
      <c r="T36" s="63"/>
      <c r="U36" s="63"/>
      <c r="V36" s="63"/>
      <c r="W36" s="63"/>
      <c r="X36" s="63"/>
      <c r="Y36" s="63"/>
      <c r="Z36" s="63"/>
      <c r="AA36" s="63"/>
      <c r="AB36" s="63"/>
      <c r="AC36" s="63"/>
      <c r="AD36" s="63"/>
      <c r="AE36" s="63"/>
      <c r="AF36" s="63"/>
    </row>
    <row r="37" spans="1:32" ht="15.75" x14ac:dyDescent="0.25">
      <c r="A37" s="67" t="str">
        <f>CONCATENATE($A1," ",G189," ",N189,", ",O189,", ",P189,", ",Q189)</f>
        <v xml:space="preserve">0 had room for improvement with the skills that made up the area(s) of , , , </v>
      </c>
      <c r="B37" s="63"/>
      <c r="C37" s="63"/>
      <c r="D37" s="63"/>
      <c r="E37" s="63"/>
      <c r="F37" s="63"/>
      <c r="G37" s="63"/>
      <c r="H37" s="63"/>
      <c r="I37" s="63"/>
      <c r="J37" s="63"/>
      <c r="K37" s="63"/>
      <c r="L37" s="63"/>
      <c r="M37" s="63"/>
      <c r="N37" s="63"/>
      <c r="O37" s="63"/>
      <c r="P37" s="63"/>
      <c r="Q37" s="63"/>
      <c r="R37" s="63"/>
      <c r="S37" s="63"/>
      <c r="T37" s="63"/>
      <c r="U37" s="63"/>
      <c r="V37" s="63"/>
      <c r="W37" s="63"/>
      <c r="X37" s="63"/>
      <c r="Y37" s="63"/>
      <c r="Z37" s="63"/>
      <c r="AA37" s="63"/>
      <c r="AB37" s="63"/>
      <c r="AC37" s="63"/>
      <c r="AD37" s="63"/>
      <c r="AE37" s="63"/>
      <c r="AF37" s="63"/>
    </row>
    <row r="38" spans="1:32" ht="15.75" x14ac:dyDescent="0.25">
      <c r="A38" s="67" t="str">
        <f>CONCATENATE($A1," ",G190," ",N190,", ",O190,", ",P190,", ",Q190)</f>
        <v xml:space="preserve">0 hadn't had the opportunity to work on the skills in the area(s) of , , , </v>
      </c>
      <c r="B38" s="63"/>
      <c r="C38" s="63"/>
      <c r="D38" s="63"/>
      <c r="E38" s="63"/>
      <c r="F38" s="63"/>
      <c r="G38" s="63"/>
      <c r="H38" s="63"/>
      <c r="I38" s="63"/>
      <c r="J38" s="63"/>
      <c r="K38" s="63"/>
      <c r="L38" s="63"/>
      <c r="M38" s="63"/>
      <c r="N38" s="63"/>
      <c r="O38" s="63"/>
      <c r="P38" s="63"/>
      <c r="Q38" s="63"/>
      <c r="R38" s="63"/>
      <c r="S38" s="63"/>
      <c r="T38" s="63"/>
      <c r="U38" s="63"/>
      <c r="V38" s="63"/>
      <c r="W38" s="63"/>
      <c r="X38" s="63"/>
      <c r="Y38" s="63"/>
      <c r="Z38" s="63"/>
      <c r="AA38" s="63"/>
      <c r="AB38" s="63"/>
      <c r="AC38" s="63"/>
      <c r="AD38" s="63"/>
      <c r="AE38" s="63"/>
      <c r="AF38" s="63"/>
    </row>
    <row r="39" spans="1:32" ht="15.75" x14ac:dyDescent="0.25">
      <c r="A39" s="67" t="str">
        <f>CONCATENATE($A1," ",G191," ",N191,", ",O191,", ",P191,", ",Q191)</f>
        <v>0 didn't need the skills in the area(s) of Human Guide, Staying With Another (No Direct Contact), Menus, Getting Rides</v>
      </c>
      <c r="B39" s="63"/>
      <c r="C39" s="63"/>
      <c r="D39" s="63"/>
      <c r="E39" s="63"/>
      <c r="F39" s="63"/>
      <c r="G39" s="63"/>
      <c r="H39" s="63"/>
      <c r="I39" s="63"/>
      <c r="J39" s="63"/>
      <c r="K39" s="63"/>
      <c r="L39" s="63"/>
      <c r="M39" s="63"/>
      <c r="N39" s="63"/>
      <c r="O39" s="63"/>
      <c r="P39" s="63"/>
      <c r="Q39" s="63"/>
      <c r="R39" s="63"/>
      <c r="S39" s="63"/>
      <c r="T39" s="63"/>
      <c r="U39" s="63"/>
      <c r="V39" s="63"/>
      <c r="W39" s="63"/>
      <c r="X39" s="63"/>
      <c r="Y39" s="63"/>
      <c r="Z39" s="63"/>
      <c r="AA39" s="63"/>
      <c r="AB39" s="63"/>
      <c r="AC39" s="63"/>
      <c r="AD39" s="63"/>
      <c r="AE39" s="63"/>
      <c r="AF39" s="63"/>
    </row>
    <row r="40" spans="1:32" ht="15.75" x14ac:dyDescent="0.25">
      <c r="A40" s="67"/>
      <c r="B40" s="63"/>
      <c r="C40" s="63"/>
      <c r="D40" s="63"/>
      <c r="E40" s="63"/>
      <c r="F40" s="63"/>
      <c r="G40" s="63"/>
      <c r="H40" s="63"/>
      <c r="I40" s="63"/>
      <c r="J40" s="63"/>
      <c r="K40" s="63"/>
      <c r="L40" s="63"/>
      <c r="M40" s="63"/>
      <c r="N40" s="63"/>
      <c r="O40" s="63"/>
      <c r="P40" s="63"/>
      <c r="Q40" s="63"/>
      <c r="R40" s="63"/>
      <c r="S40" s="63"/>
      <c r="T40" s="63"/>
      <c r="U40" s="63"/>
      <c r="V40" s="63"/>
      <c r="W40" s="63"/>
      <c r="X40" s="63"/>
      <c r="Y40" s="63"/>
      <c r="Z40" s="63"/>
      <c r="AA40" s="63"/>
      <c r="AB40" s="63"/>
      <c r="AC40" s="63"/>
      <c r="AD40" s="63"/>
      <c r="AE40" s="63"/>
      <c r="AF40" s="63"/>
    </row>
    <row r="41" spans="1:32" ht="15.75" x14ac:dyDescent="0.25">
      <c r="A41" s="65" t="str">
        <f>CONCATENATE(A192," ",H41,"%")</f>
        <v>Cane Skills Score: 0%</v>
      </c>
      <c r="B41" s="63"/>
      <c r="C41" s="63"/>
      <c r="D41" s="63"/>
      <c r="E41" s="63"/>
      <c r="F41" s="63"/>
      <c r="G41" s="68">
        <f>Front!F9</f>
        <v>0</v>
      </c>
      <c r="H41" s="69">
        <f>ROUND(G41,1)</f>
        <v>0</v>
      </c>
      <c r="I41" s="63"/>
      <c r="J41" s="63"/>
      <c r="K41" s="63"/>
      <c r="L41" s="63"/>
      <c r="M41" s="63"/>
      <c r="N41" s="63"/>
      <c r="O41" s="63"/>
      <c r="P41" s="63"/>
      <c r="Q41" s="63"/>
      <c r="R41" s="63"/>
      <c r="S41" s="63"/>
      <c r="T41" s="63"/>
      <c r="U41" s="63"/>
      <c r="V41" s="63"/>
      <c r="W41" s="63"/>
      <c r="X41" s="63"/>
      <c r="Y41" s="63"/>
      <c r="Z41" s="63"/>
      <c r="AA41" s="63"/>
      <c r="AB41" s="63"/>
      <c r="AC41" s="63"/>
      <c r="AD41" s="63"/>
      <c r="AE41" s="63"/>
      <c r="AF41" s="63"/>
    </row>
    <row r="42" spans="1:32" ht="15.75" x14ac:dyDescent="0.25">
      <c r="A42" s="67" t="str">
        <f>CONCATENATE($A1," ",G193," ",N193,", ",O193,", ",P193,", ",Q193,", ",R193,", ",S193,", ",T193,", ",U193,", ",V193)</f>
        <v xml:space="preserve">0 did well with the skills that made up the area(s) of , , , , , , , , </v>
      </c>
      <c r="B42" s="63"/>
      <c r="C42" s="63"/>
      <c r="D42" s="63"/>
      <c r="E42" s="63"/>
      <c r="F42" s="63"/>
      <c r="G42" s="63"/>
      <c r="H42" s="63"/>
      <c r="I42" s="63"/>
      <c r="J42" s="63"/>
      <c r="K42" s="63"/>
      <c r="L42" s="63"/>
      <c r="M42" s="63"/>
      <c r="N42" s="63"/>
      <c r="O42" s="63"/>
      <c r="P42" s="63"/>
      <c r="Q42" s="63"/>
      <c r="R42" s="63"/>
      <c r="S42" s="63"/>
      <c r="T42" s="63"/>
      <c r="U42" s="63"/>
      <c r="V42" s="63"/>
      <c r="W42" s="63"/>
      <c r="X42" s="63"/>
      <c r="Y42" s="63"/>
      <c r="Z42" s="63"/>
      <c r="AA42" s="63"/>
      <c r="AB42" s="63"/>
      <c r="AC42" s="63"/>
      <c r="AD42" s="63"/>
      <c r="AE42" s="63"/>
      <c r="AF42" s="63"/>
    </row>
    <row r="43" spans="1:32" ht="15.75" x14ac:dyDescent="0.25">
      <c r="A43" s="67" t="str">
        <f>CONCATENATE($A1," ",G194," ",N194,", ",O194,", ",P194,", ",Q194,", ",R194,", ",S194,", ",T194,", ",U194,", ",V194)</f>
        <v xml:space="preserve">0 had room for improvement with the skills that made up the area(s) of , , , , , , , , </v>
      </c>
      <c r="B43" s="63"/>
      <c r="C43" s="63"/>
      <c r="D43" s="63"/>
      <c r="E43" s="63"/>
      <c r="F43" s="63"/>
      <c r="G43" s="63"/>
      <c r="H43" s="63"/>
      <c r="I43" s="63"/>
      <c r="J43" s="63"/>
      <c r="K43" s="63"/>
      <c r="L43" s="63"/>
      <c r="M43" s="63"/>
      <c r="N43" s="63"/>
      <c r="O43" s="63"/>
      <c r="P43" s="63"/>
      <c r="Q43" s="63"/>
      <c r="R43" s="63"/>
      <c r="S43" s="63"/>
      <c r="T43" s="63"/>
      <c r="U43" s="63"/>
      <c r="V43" s="63"/>
      <c r="W43" s="63"/>
      <c r="X43" s="63"/>
      <c r="Y43" s="63"/>
      <c r="Z43" s="63"/>
      <c r="AA43" s="63"/>
      <c r="AB43" s="63"/>
      <c r="AC43" s="63"/>
      <c r="AD43" s="63"/>
      <c r="AE43" s="63"/>
      <c r="AF43" s="63"/>
    </row>
    <row r="44" spans="1:32" ht="15.75" x14ac:dyDescent="0.25">
      <c r="A44" s="67" t="str">
        <f>CONCATENATE($A1," ",G195," ",N195,", ",O195,", ",P195,", ",Q195,", ",R195,", ",S195,", ",T195,", ",U195,", ",V195)</f>
        <v xml:space="preserve">0 hadn't had the opportunity to work on the skills in the area(s) of , , , , , , , , </v>
      </c>
      <c r="B44" s="63"/>
      <c r="C44" s="63"/>
      <c r="D44" s="63"/>
      <c r="E44" s="63"/>
      <c r="F44" s="63"/>
      <c r="G44" s="63"/>
      <c r="H44" s="63"/>
      <c r="I44" s="63"/>
      <c r="J44" s="63"/>
      <c r="K44" s="63"/>
      <c r="L44" s="63"/>
      <c r="M44" s="63"/>
      <c r="N44" s="63"/>
      <c r="O44" s="63"/>
      <c r="P44" s="63"/>
      <c r="Q44" s="63"/>
      <c r="R44" s="63"/>
      <c r="S44" s="63"/>
      <c r="T44" s="63"/>
      <c r="U44" s="63"/>
      <c r="V44" s="63"/>
      <c r="W44" s="63"/>
      <c r="X44" s="63"/>
      <c r="Y44" s="63"/>
      <c r="Z44" s="63"/>
      <c r="AA44" s="63"/>
      <c r="AB44" s="63"/>
      <c r="AC44" s="63"/>
      <c r="AD44" s="63"/>
      <c r="AE44" s="63"/>
      <c r="AF44" s="63"/>
    </row>
    <row r="45" spans="1:32" ht="15.75" x14ac:dyDescent="0.25">
      <c r="A45" s="67" t="str">
        <f>CONCATENATE($A1," ",G196," ",N196,", ",O196,", ",P196,", ",Q196,", ",R196,", ",S196,", ",T196,", ",U196,", ",V196)</f>
        <v>0 didn't need the skills in the area(s) of Basic Skills, Types Of Grips, Wheelchair Specific Cane Skills, Constant Contact, Diagonal/Diagonal Trail, Two Point Touch/Touch Trail, Touch And Drag, Three Point Touch, Verification Technique</v>
      </c>
      <c r="B45" s="63"/>
      <c r="C45" s="63"/>
      <c r="D45" s="63"/>
      <c r="E45" s="63"/>
      <c r="F45" s="63"/>
      <c r="G45" s="63"/>
      <c r="H45" s="63"/>
      <c r="I45" s="63"/>
      <c r="J45" s="63"/>
      <c r="K45" s="63"/>
      <c r="L45" s="63"/>
      <c r="M45" s="63"/>
      <c r="N45" s="63"/>
      <c r="O45" s="63"/>
      <c r="P45" s="63"/>
      <c r="Q45" s="63"/>
      <c r="R45" s="63"/>
      <c r="S45" s="63"/>
      <c r="T45" s="63"/>
      <c r="U45" s="63"/>
      <c r="V45" s="63"/>
      <c r="W45" s="63"/>
      <c r="X45" s="63"/>
      <c r="Y45" s="63"/>
      <c r="Z45" s="63"/>
      <c r="AA45" s="63"/>
      <c r="AB45" s="63"/>
      <c r="AC45" s="63"/>
      <c r="AD45" s="63"/>
      <c r="AE45" s="63"/>
      <c r="AF45" s="63"/>
    </row>
    <row r="46" spans="1:32" ht="15.75" x14ac:dyDescent="0.25">
      <c r="A46" s="67"/>
      <c r="B46" s="63"/>
      <c r="C46" s="63"/>
      <c r="D46" s="63"/>
      <c r="E46" s="63"/>
      <c r="F46" s="63"/>
      <c r="G46" s="63"/>
      <c r="H46" s="63"/>
      <c r="I46" s="63"/>
      <c r="J46" s="63"/>
      <c r="K46" s="63"/>
      <c r="L46" s="63"/>
      <c r="M46" s="63"/>
      <c r="N46" s="63"/>
      <c r="O46" s="63"/>
      <c r="P46" s="63"/>
      <c r="Q46" s="63"/>
      <c r="R46" s="63"/>
      <c r="S46" s="63"/>
      <c r="T46" s="63"/>
      <c r="U46" s="63"/>
      <c r="V46" s="63"/>
      <c r="W46" s="63"/>
      <c r="X46" s="63"/>
      <c r="Y46" s="63"/>
      <c r="Z46" s="63"/>
      <c r="AA46" s="63"/>
      <c r="AB46" s="63"/>
      <c r="AC46" s="63"/>
      <c r="AD46" s="63"/>
      <c r="AE46" s="63"/>
      <c r="AF46" s="63"/>
    </row>
    <row r="47" spans="1:32" ht="15.75" x14ac:dyDescent="0.25">
      <c r="A47" s="65" t="str">
        <f>CONCATENATE(A202," ",H47,"%")</f>
        <v>Sidewalk Travel Score: 0%</v>
      </c>
      <c r="B47" s="63"/>
      <c r="C47" s="63"/>
      <c r="D47" s="63"/>
      <c r="E47" s="63"/>
      <c r="F47" s="63"/>
      <c r="G47" s="66">
        <f>Front!F10</f>
        <v>0</v>
      </c>
      <c r="H47" s="69">
        <f>ROUND(G47,1)</f>
        <v>0</v>
      </c>
      <c r="I47" s="63"/>
      <c r="J47" s="63"/>
      <c r="K47" s="63"/>
      <c r="L47" s="63"/>
      <c r="M47" s="63"/>
      <c r="N47" s="63"/>
      <c r="O47" s="63"/>
      <c r="P47" s="63"/>
      <c r="Q47" s="63"/>
      <c r="R47" s="63"/>
      <c r="S47" s="63"/>
      <c r="T47" s="63"/>
      <c r="U47" s="63"/>
      <c r="V47" s="63"/>
      <c r="W47" s="63"/>
      <c r="X47" s="63"/>
      <c r="Y47" s="63"/>
      <c r="Z47" s="63"/>
      <c r="AA47" s="63"/>
      <c r="AB47" s="63"/>
      <c r="AC47" s="63"/>
      <c r="AD47" s="63"/>
      <c r="AE47" s="63"/>
      <c r="AF47" s="63"/>
    </row>
    <row r="48" spans="1:32" ht="15.75" x14ac:dyDescent="0.25">
      <c r="A48" s="67" t="str">
        <f>CONCATENATE($A1," ",G202," ",N202,", ",O202,", ",P202,", ",Q202,", ",R202)</f>
        <v xml:space="preserve">0 did well with the skills that made up the area(s) of , , , , </v>
      </c>
      <c r="B48" s="63"/>
      <c r="C48" s="63"/>
      <c r="D48" s="63"/>
      <c r="E48" s="63"/>
      <c r="F48" s="63"/>
      <c r="G48" s="63"/>
      <c r="H48" s="63"/>
      <c r="I48" s="63"/>
      <c r="J48" s="63"/>
      <c r="K48" s="63"/>
      <c r="L48" s="63"/>
      <c r="M48" s="63"/>
      <c r="N48" s="63"/>
      <c r="O48" s="63"/>
      <c r="P48" s="63"/>
      <c r="Q48" s="63"/>
      <c r="R48" s="63"/>
      <c r="S48" s="63"/>
      <c r="T48" s="63"/>
      <c r="U48" s="63"/>
      <c r="V48" s="63"/>
      <c r="W48" s="63"/>
      <c r="X48" s="63"/>
      <c r="Y48" s="63"/>
      <c r="Z48" s="63"/>
      <c r="AA48" s="63"/>
      <c r="AB48" s="63"/>
      <c r="AC48" s="63"/>
      <c r="AD48" s="63"/>
      <c r="AE48" s="63"/>
      <c r="AF48" s="63"/>
    </row>
    <row r="49" spans="1:32" ht="15.75" x14ac:dyDescent="0.25">
      <c r="A49" s="67" t="str">
        <f>CONCATENATE($A1," ",G203," ",N203,", ",O203,", ",P203,", ",Q203,", ",R203)</f>
        <v xml:space="preserve">0 had room for improvement with the skills that made up the area(s) of , , , , </v>
      </c>
      <c r="B49" s="63"/>
      <c r="C49" s="63"/>
      <c r="D49" s="63"/>
      <c r="E49" s="63"/>
      <c r="F49" s="63"/>
      <c r="G49" s="63"/>
      <c r="H49" s="63"/>
      <c r="I49" s="63"/>
      <c r="J49" s="63"/>
      <c r="K49" s="63"/>
      <c r="L49" s="63"/>
      <c r="M49" s="63"/>
      <c r="N49" s="63"/>
      <c r="O49" s="63"/>
      <c r="P49" s="63"/>
      <c r="Q49" s="63"/>
      <c r="R49" s="63"/>
      <c r="S49" s="63"/>
      <c r="T49" s="63"/>
      <c r="U49" s="63"/>
      <c r="V49" s="63"/>
      <c r="W49" s="63"/>
      <c r="X49" s="63"/>
      <c r="Y49" s="63"/>
      <c r="Z49" s="63"/>
      <c r="AA49" s="63"/>
      <c r="AB49" s="63"/>
      <c r="AC49" s="63"/>
      <c r="AD49" s="63"/>
      <c r="AE49" s="63"/>
      <c r="AF49" s="63"/>
    </row>
    <row r="50" spans="1:32" ht="15.75" x14ac:dyDescent="0.25">
      <c r="A50" s="67" t="str">
        <f>CONCATENATE($A1," ",G204," ",N204,", ",O204,", ",P204,", ",Q204,", ",R204)</f>
        <v xml:space="preserve">0 hadn't had the opportunity to work on the skills in the area(s) of , , , , </v>
      </c>
      <c r="B50" s="63"/>
      <c r="C50" s="63"/>
      <c r="D50" s="63"/>
      <c r="E50" s="63"/>
      <c r="F50" s="63"/>
      <c r="G50" s="63"/>
      <c r="H50" s="63"/>
      <c r="I50" s="63"/>
      <c r="J50" s="63"/>
      <c r="K50" s="63"/>
      <c r="L50" s="63"/>
      <c r="M50" s="63"/>
      <c r="N50" s="63"/>
      <c r="O50" s="63"/>
      <c r="P50" s="63"/>
      <c r="Q50" s="63"/>
      <c r="R50" s="63"/>
      <c r="S50" s="63"/>
      <c r="T50" s="63"/>
      <c r="U50" s="63"/>
      <c r="V50" s="63"/>
      <c r="W50" s="63"/>
      <c r="X50" s="63"/>
      <c r="Y50" s="63"/>
      <c r="Z50" s="63"/>
      <c r="AA50" s="63"/>
      <c r="AB50" s="63"/>
      <c r="AC50" s="63"/>
      <c r="AD50" s="63"/>
      <c r="AE50" s="63"/>
      <c r="AF50" s="63"/>
    </row>
    <row r="51" spans="1:32" ht="15.75" x14ac:dyDescent="0.25">
      <c r="A51" s="67" t="str">
        <f>CONCATENATE($A1," ",G205," ",N205,", ",O205,", ",P205,", ",Q205,", ",R205)</f>
        <v>0 didn't need the skills in the area(s) of Travel On Sidewalks, Travel On Irregular Sidewalks, Negotiating Curb Ramps, Negotiating Building Ramps, Correcting for Veering On Sidewalks</v>
      </c>
      <c r="B51" s="63"/>
      <c r="C51" s="63"/>
      <c r="D51" s="63"/>
      <c r="E51" s="63"/>
      <c r="F51" s="63"/>
      <c r="G51" s="63"/>
      <c r="H51" s="63"/>
      <c r="I51" s="63"/>
      <c r="J51" s="63"/>
      <c r="K51" s="63"/>
      <c r="L51" s="63"/>
      <c r="M51" s="63"/>
      <c r="N51" s="63"/>
      <c r="O51" s="63"/>
      <c r="P51" s="63"/>
      <c r="Q51" s="63"/>
      <c r="R51" s="63"/>
      <c r="S51" s="63"/>
      <c r="T51" s="63"/>
      <c r="U51" s="63"/>
      <c r="V51" s="63"/>
      <c r="W51" s="63"/>
      <c r="X51" s="63"/>
      <c r="Y51" s="63"/>
      <c r="Z51" s="63"/>
      <c r="AA51" s="63"/>
      <c r="AB51" s="63"/>
      <c r="AC51" s="63"/>
      <c r="AD51" s="63"/>
      <c r="AE51" s="63"/>
      <c r="AF51" s="63"/>
    </row>
    <row r="52" spans="1:32" ht="15.75" x14ac:dyDescent="0.25">
      <c r="A52" s="67"/>
      <c r="B52" s="63"/>
      <c r="C52" s="63"/>
      <c r="D52" s="63"/>
      <c r="E52" s="63"/>
      <c r="F52" s="63"/>
      <c r="G52" s="63"/>
      <c r="H52" s="63"/>
      <c r="I52" s="63"/>
      <c r="J52" s="63"/>
      <c r="K52" s="63"/>
      <c r="L52" s="63"/>
      <c r="M52" s="63"/>
      <c r="N52" s="63"/>
      <c r="O52" s="63"/>
      <c r="P52" s="63"/>
      <c r="Q52" s="63"/>
      <c r="R52" s="63"/>
      <c r="S52" s="63"/>
      <c r="T52" s="63"/>
      <c r="U52" s="63"/>
      <c r="V52" s="63"/>
      <c r="W52" s="63"/>
      <c r="X52" s="63"/>
      <c r="Y52" s="63"/>
      <c r="Z52" s="63"/>
      <c r="AA52" s="63"/>
      <c r="AB52" s="63"/>
      <c r="AC52" s="63"/>
      <c r="AD52" s="63"/>
      <c r="AE52" s="63"/>
      <c r="AF52" s="63"/>
    </row>
    <row r="53" spans="1:32" ht="15.75" x14ac:dyDescent="0.25">
      <c r="A53" s="65" t="str">
        <f>CONCATENATE(A208," ",H53,"%")</f>
        <v>Street Crossings Score: 0%</v>
      </c>
      <c r="B53" s="63"/>
      <c r="C53" s="63"/>
      <c r="D53" s="63"/>
      <c r="E53" s="63"/>
      <c r="F53" s="63"/>
      <c r="G53" s="66">
        <f>Front!F11</f>
        <v>0</v>
      </c>
      <c r="H53" s="69">
        <f>ROUND(G53,1)</f>
        <v>0</v>
      </c>
      <c r="I53" s="63"/>
      <c r="J53" s="63"/>
      <c r="K53" s="63"/>
      <c r="L53" s="63"/>
      <c r="M53" s="63"/>
      <c r="N53" s="63"/>
      <c r="O53" s="63"/>
      <c r="P53" s="63"/>
      <c r="Q53" s="63"/>
      <c r="R53" s="63"/>
      <c r="S53" s="63"/>
      <c r="T53" s="63"/>
      <c r="U53" s="63"/>
      <c r="V53" s="63"/>
      <c r="W53" s="63"/>
      <c r="X53" s="63"/>
      <c r="Y53" s="63"/>
      <c r="Z53" s="63"/>
      <c r="AA53" s="63"/>
      <c r="AB53" s="63"/>
      <c r="AC53" s="63"/>
      <c r="AD53" s="63"/>
      <c r="AE53" s="63"/>
      <c r="AF53" s="63"/>
    </row>
    <row r="54" spans="1:32" ht="15.75" x14ac:dyDescent="0.25">
      <c r="A54" s="67" t="str">
        <f>CONCATENATE($A1," ",G209," ",N209,", ",O209,", ",P209,", ",Q209,", ",R209,", ",S209,", ",T209,", ",U209,", ",V209,", ",W209,", ",X209,", ",Y209,", ",Z209,", ",AA209,", ",AB209,", ",AC209,", ",AD209)</f>
        <v xml:space="preserve">0 did well with the skills that made up the area(s) of , , , , , , , , , , , , , , , , </v>
      </c>
      <c r="B54" s="63"/>
      <c r="C54" s="63"/>
      <c r="D54" s="63"/>
      <c r="E54" s="63"/>
      <c r="F54" s="63"/>
      <c r="G54" s="63"/>
      <c r="H54" s="63"/>
      <c r="I54" s="63"/>
      <c r="J54" s="63"/>
      <c r="K54" s="63"/>
      <c r="L54" s="63"/>
      <c r="M54" s="63"/>
      <c r="N54" s="63"/>
      <c r="O54" s="63"/>
      <c r="P54" s="63"/>
      <c r="Q54" s="63"/>
      <c r="R54" s="63"/>
      <c r="S54" s="63"/>
      <c r="T54" s="63"/>
      <c r="U54" s="63"/>
      <c r="V54" s="63"/>
      <c r="W54" s="63"/>
      <c r="X54" s="63"/>
      <c r="Y54" s="63"/>
      <c r="Z54" s="63"/>
      <c r="AA54" s="63"/>
      <c r="AB54" s="63"/>
      <c r="AC54" s="63"/>
      <c r="AD54" s="63"/>
      <c r="AE54" s="63"/>
      <c r="AF54" s="63"/>
    </row>
    <row r="55" spans="1:32" ht="15.75" x14ac:dyDescent="0.25">
      <c r="A55" s="67" t="str">
        <f>CONCATENATE($A1," ",G210," ",N210,", ",O210,", ",P210,", ",Q210,", ",R210,", ",S210,", ",T210,", ",U210,", ",V210,", ",W210,", ",X210,", ",Y210,", ",Z210,", ",AA210,", ",AB210,", ",AC210,", ",AD210)</f>
        <v xml:space="preserve">0 had room for improvement with the skills that made up the area(s) of , , , , , , , , , , , , , , , , </v>
      </c>
      <c r="B55" s="63"/>
      <c r="C55" s="63"/>
      <c r="D55" s="63"/>
      <c r="E55" s="63"/>
      <c r="F55" s="63"/>
      <c r="G55" s="63"/>
      <c r="H55" s="63"/>
      <c r="I55" s="63"/>
      <c r="J55" s="63"/>
      <c r="K55" s="63"/>
      <c r="L55" s="63"/>
      <c r="M55" s="63"/>
      <c r="N55" s="63"/>
      <c r="O55" s="63"/>
      <c r="P55" s="63"/>
      <c r="Q55" s="63"/>
      <c r="R55" s="63"/>
      <c r="S55" s="63"/>
      <c r="T55" s="63"/>
      <c r="U55" s="63"/>
      <c r="V55" s="63"/>
      <c r="W55" s="63"/>
      <c r="X55" s="63"/>
      <c r="Y55" s="63"/>
      <c r="Z55" s="63"/>
      <c r="AA55" s="63"/>
      <c r="AB55" s="63"/>
      <c r="AC55" s="63"/>
      <c r="AD55" s="63"/>
      <c r="AE55" s="63"/>
      <c r="AF55" s="63"/>
    </row>
    <row r="56" spans="1:32" ht="15.75" x14ac:dyDescent="0.25">
      <c r="A56" s="67" t="str">
        <f>CONCATENATE($A1," ",G211," ",N211,", ",O211,", ",P211,", ",Q211,", ",R211,", ",S211,", ",T211,", ",U211,", ",V211,", ",W211,", ",X211,", ",Y211,", ",Z211,", ",AA211,", ",AB211,", ",AC211,", ",AD211)</f>
        <v xml:space="preserve">0 hadn't had the opportunity to work on the skills in the area(s) of , , , , , , , , , , , , , , , , </v>
      </c>
      <c r="B56" s="63"/>
      <c r="C56" s="63"/>
      <c r="D56" s="63"/>
      <c r="E56" s="63"/>
      <c r="F56" s="63"/>
      <c r="G56" s="63"/>
      <c r="H56" s="63"/>
      <c r="I56" s="63"/>
      <c r="J56" s="63"/>
      <c r="K56" s="63"/>
      <c r="L56" s="63"/>
      <c r="M56" s="63"/>
      <c r="N56" s="63"/>
      <c r="O56" s="63"/>
      <c r="P56" s="63"/>
      <c r="Q56" s="63"/>
      <c r="R56" s="63"/>
      <c r="S56" s="63"/>
      <c r="T56" s="63"/>
      <c r="U56" s="63"/>
      <c r="V56" s="63"/>
      <c r="W56" s="63"/>
      <c r="X56" s="63"/>
      <c r="Y56" s="63"/>
      <c r="Z56" s="63"/>
      <c r="AA56" s="63"/>
      <c r="AB56" s="63"/>
      <c r="AC56" s="63"/>
      <c r="AD56" s="63"/>
      <c r="AE56" s="63"/>
      <c r="AF56" s="63"/>
    </row>
    <row r="57" spans="1:32" ht="15.75" x14ac:dyDescent="0.25">
      <c r="A57" s="67" t="str">
        <f>CONCATENATE($A1," ",G212," ",N212,", ",O212,", ",P212,", ",Q212,", ",R212,", ",S212,", ",T212,", ",U212,", ",V212,", ",W212,", ",X212,", ",Y212,", ",Z212,", ",AA212,", ",AB212,", ",AC212,", ",AD212)</f>
        <v xml:space="preserve">0 didn't need the skills in the area(s) of Anticipating Street Crossings, Wheelchair Specific Street Crossing Skills, Maintaining Line Of Travel &amp; Body Alignment, Re-establishing Body Alignment, Analyzing Intersections, Plus Intersections, T Intersections, Y Intersections, Roundabouts, Significantly Offset Intersections, Atypical Intersections, Newly Developed Intersections, Channelized Right Turn Lanes, Veering, Understanding Drivers’ Perspectives, Pedestrian Signals, </v>
      </c>
      <c r="B57" s="63"/>
      <c r="C57" s="63"/>
      <c r="D57" s="63"/>
      <c r="E57" s="63"/>
      <c r="F57" s="63"/>
      <c r="G57" s="63"/>
      <c r="H57" s="63"/>
      <c r="I57" s="63"/>
      <c r="J57" s="63"/>
      <c r="K57" s="63"/>
      <c r="L57" s="63"/>
      <c r="M57" s="63"/>
      <c r="N57" s="63"/>
      <c r="O57" s="63"/>
      <c r="P57" s="63"/>
      <c r="Q57" s="63"/>
      <c r="R57" s="63"/>
      <c r="S57" s="63"/>
      <c r="T57" s="63"/>
      <c r="U57" s="63"/>
      <c r="V57" s="63"/>
      <c r="W57" s="63"/>
      <c r="X57" s="63"/>
      <c r="Y57" s="63"/>
      <c r="Z57" s="63"/>
      <c r="AA57" s="63"/>
      <c r="AB57" s="63"/>
      <c r="AC57" s="63"/>
      <c r="AD57" s="63"/>
      <c r="AE57" s="63"/>
      <c r="AF57" s="63"/>
    </row>
    <row r="58" spans="1:32" ht="15.75" x14ac:dyDescent="0.25">
      <c r="A58" s="67"/>
      <c r="B58" s="63"/>
      <c r="C58" s="63"/>
      <c r="D58" s="63"/>
      <c r="E58" s="63"/>
      <c r="F58" s="63"/>
      <c r="G58" s="63"/>
      <c r="H58" s="63"/>
      <c r="I58" s="63"/>
      <c r="J58" s="63"/>
      <c r="K58" s="63"/>
      <c r="L58" s="63"/>
      <c r="M58" s="63"/>
      <c r="N58" s="63"/>
      <c r="O58" s="63"/>
      <c r="P58" s="63"/>
      <c r="Q58" s="63"/>
      <c r="R58" s="63"/>
      <c r="S58" s="63"/>
      <c r="T58" s="63"/>
      <c r="U58" s="63"/>
      <c r="V58" s="63"/>
      <c r="W58" s="63"/>
      <c r="X58" s="63"/>
      <c r="Y58" s="63"/>
      <c r="Z58" s="63"/>
      <c r="AA58" s="63"/>
      <c r="AB58" s="63"/>
      <c r="AC58" s="63"/>
      <c r="AD58" s="63"/>
      <c r="AE58" s="63"/>
      <c r="AF58" s="63"/>
    </row>
    <row r="59" spans="1:32" ht="15.75" x14ac:dyDescent="0.25">
      <c r="A59" s="65" t="str">
        <f>CONCATENATE(A226," ",H59,"%")</f>
        <v>Orientation Skills and GPS Score: 0%</v>
      </c>
      <c r="B59" s="63"/>
      <c r="C59" s="63"/>
      <c r="D59" s="63"/>
      <c r="E59" s="63"/>
      <c r="F59" s="63"/>
      <c r="G59" s="66">
        <f>Front!F12</f>
        <v>0</v>
      </c>
      <c r="H59" s="69">
        <f>ROUND(G59,1)</f>
        <v>0</v>
      </c>
      <c r="I59" s="63"/>
      <c r="J59" s="63"/>
      <c r="K59" s="63"/>
      <c r="L59" s="63"/>
      <c r="M59" s="63"/>
      <c r="N59" s="63"/>
      <c r="O59" s="63"/>
      <c r="P59" s="63"/>
      <c r="Q59" s="63"/>
      <c r="R59" s="63"/>
      <c r="S59" s="63"/>
      <c r="T59" s="63"/>
      <c r="U59" s="63"/>
      <c r="V59" s="63"/>
      <c r="W59" s="63"/>
      <c r="X59" s="63"/>
      <c r="Y59" s="63"/>
      <c r="Z59" s="63"/>
      <c r="AA59" s="63"/>
      <c r="AB59" s="63"/>
      <c r="AC59" s="63"/>
      <c r="AD59" s="63"/>
      <c r="AE59" s="63"/>
      <c r="AF59" s="63"/>
    </row>
    <row r="60" spans="1:32" ht="15.75" x14ac:dyDescent="0.25">
      <c r="A60" s="67" t="str">
        <f>CONCATENATE($A1," ",G227," ",N227,", ",O227,", ",P227,", ",Q227,", ",R227,", ",S227,", ",T227,", ",U227,", ",V227,", ",W227,", ",X227)</f>
        <v xml:space="preserve">0 did well with the skills that made up the area(s) of , , , , , , , , , , </v>
      </c>
      <c r="B60" s="63"/>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row>
    <row r="61" spans="1:32" ht="15.75" x14ac:dyDescent="0.25">
      <c r="A61" s="67" t="str">
        <f>CONCATENATE($A1," ",G228," ",N228,", ",O228,", ",P228,", ",Q228,", ",R228,", ",S228,", ",T228,", ",U228,", ",V228,", ",W228,", ",X228)</f>
        <v xml:space="preserve">0 had room for improvement with the skills that made up the area(s) of , , , , , , , , , , </v>
      </c>
      <c r="B61" s="63"/>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row>
    <row r="62" spans="1:32" ht="15.75" x14ac:dyDescent="0.25">
      <c r="A62" s="67" t="str">
        <f>CONCATENATE($A1," ",G229," ",N229,", ",O229,", ",P229,", ",Q229,", ",R229,", ",S229,", ",T229,", ",U229,", ",V229,", ",W229,", ",X229)</f>
        <v xml:space="preserve">0 hadn't had the opportunity to work on the skills in the area(s) of , , , , , , , , , , </v>
      </c>
      <c r="B62" s="63"/>
      <c r="C62" s="63"/>
      <c r="D62" s="63"/>
      <c r="E62" s="63"/>
      <c r="F62" s="63"/>
      <c r="G62" s="63"/>
      <c r="H62" s="63"/>
      <c r="I62" s="63"/>
      <c r="J62" s="63"/>
      <c r="K62" s="63"/>
      <c r="L62" s="63"/>
      <c r="M62" s="63"/>
      <c r="N62" s="63"/>
      <c r="O62" s="63"/>
      <c r="P62" s="63"/>
      <c r="Q62" s="63"/>
      <c r="R62" s="63"/>
      <c r="S62" s="63"/>
      <c r="T62" s="63"/>
      <c r="U62" s="63"/>
      <c r="V62" s="63"/>
      <c r="W62" s="63"/>
      <c r="X62" s="63"/>
      <c r="Y62" s="63"/>
      <c r="Z62" s="63"/>
      <c r="AA62" s="63"/>
      <c r="AB62" s="63"/>
      <c r="AC62" s="63"/>
      <c r="AD62" s="63"/>
      <c r="AE62" s="63"/>
      <c r="AF62" s="63"/>
    </row>
    <row r="63" spans="1:32" ht="15.75" x14ac:dyDescent="0.25">
      <c r="A63" s="67" t="str">
        <f>CONCATENATE($A1," ",G230," ",N230,", ",O230,", ",P230,", ",Q230,", ",R230,", ",S230,", ",T230,", ",U230,", ",V230,", ",W230,", ",X230)</f>
        <v>0 didn't need the skills in the area(s) of Cardinality, Landmarks, Clues, Indoor Numbering Systems, Outdoor Numbering Systems, Route Creation, Grid System, Divisors And Block Numbering, Transferability, GPS, Maps</v>
      </c>
      <c r="B63" s="63"/>
      <c r="C63" s="63"/>
      <c r="D63" s="63"/>
      <c r="E63" s="63"/>
      <c r="F63" s="63"/>
      <c r="G63" s="63"/>
      <c r="H63" s="63"/>
      <c r="I63" s="63"/>
      <c r="J63" s="63"/>
      <c r="K63" s="63"/>
      <c r="L63" s="63"/>
      <c r="M63" s="63"/>
      <c r="N63" s="63"/>
      <c r="O63" s="63"/>
      <c r="P63" s="63"/>
      <c r="Q63" s="63"/>
      <c r="R63" s="63"/>
      <c r="S63" s="63"/>
      <c r="T63" s="63"/>
      <c r="U63" s="63"/>
      <c r="V63" s="63"/>
      <c r="W63" s="63"/>
      <c r="X63" s="63"/>
      <c r="Y63" s="63"/>
      <c r="Z63" s="63"/>
      <c r="AA63" s="63"/>
      <c r="AB63" s="63"/>
      <c r="AC63" s="63"/>
      <c r="AD63" s="63"/>
      <c r="AE63" s="63"/>
      <c r="AF63" s="63"/>
    </row>
    <row r="64" spans="1:32" ht="15.75" x14ac:dyDescent="0.25">
      <c r="A64" s="67"/>
      <c r="B64" s="63"/>
      <c r="C64" s="63"/>
      <c r="D64" s="63"/>
      <c r="E64" s="63"/>
      <c r="F64" s="63"/>
      <c r="G64" s="63"/>
      <c r="H64" s="63"/>
      <c r="I64" s="63"/>
      <c r="J64" s="63"/>
      <c r="K64" s="63"/>
      <c r="L64" s="63"/>
      <c r="M64" s="63"/>
      <c r="N64" s="63"/>
      <c r="O64" s="63"/>
      <c r="P64" s="63"/>
      <c r="Q64" s="63"/>
      <c r="R64" s="63"/>
      <c r="S64" s="63"/>
      <c r="T64" s="63"/>
      <c r="U64" s="63"/>
      <c r="V64" s="63"/>
      <c r="W64" s="63"/>
      <c r="X64" s="63"/>
      <c r="Y64" s="63"/>
      <c r="Z64" s="63"/>
      <c r="AA64" s="63"/>
      <c r="AB64" s="63"/>
      <c r="AC64" s="63"/>
      <c r="AD64" s="63"/>
      <c r="AE64" s="63"/>
      <c r="AF64" s="63"/>
    </row>
    <row r="65" spans="1:32" ht="15.75" x14ac:dyDescent="0.25">
      <c r="A65" s="65" t="str">
        <f>CONCATENATE(A238," ",H65,"%")</f>
        <v>Public Transportation Score: 0%</v>
      </c>
      <c r="B65" s="63"/>
      <c r="C65" s="63"/>
      <c r="D65" s="63"/>
      <c r="E65" s="63"/>
      <c r="F65" s="63"/>
      <c r="G65" s="66">
        <f>Front!F13</f>
        <v>0</v>
      </c>
      <c r="H65" s="69">
        <f>ROUND(G65,1)</f>
        <v>0</v>
      </c>
      <c r="I65" s="63"/>
      <c r="J65" s="63"/>
      <c r="K65" s="63"/>
      <c r="L65" s="63"/>
      <c r="M65" s="63"/>
      <c r="N65" s="63"/>
      <c r="O65" s="63"/>
      <c r="P65" s="63"/>
      <c r="Q65" s="63"/>
      <c r="R65" s="63"/>
      <c r="S65" s="63"/>
      <c r="T65" s="63"/>
      <c r="U65" s="63"/>
      <c r="V65" s="63"/>
      <c r="W65" s="63"/>
      <c r="X65" s="63"/>
      <c r="Y65" s="63"/>
      <c r="Z65" s="63"/>
      <c r="AA65" s="63"/>
      <c r="AB65" s="63"/>
      <c r="AC65" s="63"/>
      <c r="AD65" s="63"/>
      <c r="AE65" s="63"/>
      <c r="AF65" s="63"/>
    </row>
    <row r="66" spans="1:32" ht="15.75" x14ac:dyDescent="0.25">
      <c r="A66" s="67" t="str">
        <f>CONCATENATE($A1," ",G239," ",N239,", ",O239,", ",P239,", ",Q239,", ",R239,", ",S239,", ",T239,", ",U239)</f>
        <v xml:space="preserve">0 did well with the skills that made up the area(s) of , , , , , , , </v>
      </c>
      <c r="B66" s="63"/>
      <c r="C66" s="63"/>
      <c r="D66" s="63"/>
      <c r="E66" s="63"/>
      <c r="F66" s="63"/>
      <c r="G66" s="63"/>
      <c r="H66" s="63"/>
      <c r="I66" s="63"/>
      <c r="J66" s="63"/>
      <c r="K66" s="63"/>
      <c r="L66" s="63"/>
      <c r="M66" s="63"/>
      <c r="N66" s="63"/>
      <c r="O66" s="63"/>
      <c r="P66" s="63"/>
      <c r="Q66" s="63"/>
      <c r="R66" s="63"/>
      <c r="S66" s="63"/>
      <c r="T66" s="63"/>
      <c r="U66" s="63"/>
      <c r="V66" s="63"/>
      <c r="W66" s="63"/>
      <c r="X66" s="63"/>
      <c r="Y66" s="63"/>
      <c r="Z66" s="63"/>
      <c r="AA66" s="63"/>
      <c r="AB66" s="63"/>
      <c r="AC66" s="63"/>
      <c r="AD66" s="63"/>
      <c r="AE66" s="63"/>
      <c r="AF66" s="63"/>
    </row>
    <row r="67" spans="1:32" ht="15.75" x14ac:dyDescent="0.25">
      <c r="A67" s="67" t="str">
        <f>CONCATENATE($A1," ",G240," ",N240,", ",O240,", ",P240,", ",Q240,", ",R240,", ",S240,", ",T240,", ",U240)</f>
        <v xml:space="preserve">0 had room for improvement with the skills that made up the area(s) of , , , , , , , </v>
      </c>
      <c r="B67" s="63"/>
      <c r="C67" s="63"/>
      <c r="D67" s="63"/>
      <c r="E67" s="63"/>
      <c r="F67" s="63"/>
      <c r="G67" s="63"/>
      <c r="H67" s="63"/>
      <c r="I67" s="63"/>
      <c r="J67" s="63"/>
      <c r="K67" s="63"/>
      <c r="L67" s="63"/>
      <c r="M67" s="63"/>
      <c r="N67" s="63"/>
      <c r="O67" s="63"/>
      <c r="P67" s="63"/>
      <c r="Q67" s="63"/>
      <c r="R67" s="63"/>
      <c r="S67" s="63"/>
      <c r="T67" s="63"/>
      <c r="U67" s="63"/>
      <c r="V67" s="63"/>
      <c r="W67" s="63"/>
      <c r="X67" s="63"/>
      <c r="Y67" s="63"/>
      <c r="Z67" s="63"/>
      <c r="AA67" s="63"/>
      <c r="AB67" s="63"/>
      <c r="AC67" s="63"/>
      <c r="AD67" s="63"/>
      <c r="AE67" s="63"/>
      <c r="AF67" s="63"/>
    </row>
    <row r="68" spans="1:32" ht="15.75" x14ac:dyDescent="0.25">
      <c r="A68" s="67" t="str">
        <f>CONCATENATE($A1," ",G241," ",N241,", ",O241,", ",P241,", ",Q241,", ",R241,", ",S241,", ",T241,", ",U241)</f>
        <v xml:space="preserve">0 hadn't had the opportunity to work on the skills in the area(s) of , , , , , , , </v>
      </c>
      <c r="B68" s="63"/>
      <c r="C68" s="63"/>
      <c r="D68" s="63"/>
      <c r="E68" s="63"/>
      <c r="F68" s="63"/>
      <c r="G68" s="63"/>
      <c r="H68" s="63"/>
      <c r="I68" s="63"/>
      <c r="J68" s="63"/>
      <c r="K68" s="63"/>
      <c r="L68" s="63"/>
      <c r="M68" s="63"/>
      <c r="N68" s="63"/>
      <c r="O68" s="63"/>
      <c r="P68" s="63"/>
      <c r="Q68" s="63"/>
      <c r="R68" s="63"/>
      <c r="S68" s="63"/>
      <c r="T68" s="63"/>
      <c r="U68" s="63"/>
      <c r="V68" s="63"/>
      <c r="W68" s="63"/>
      <c r="X68" s="63"/>
      <c r="Y68" s="63"/>
      <c r="Z68" s="63"/>
      <c r="AA68" s="63"/>
      <c r="AB68" s="63"/>
      <c r="AC68" s="63"/>
      <c r="AD68" s="63"/>
      <c r="AE68" s="63"/>
      <c r="AF68" s="63"/>
    </row>
    <row r="69" spans="1:32" ht="15.75" x14ac:dyDescent="0.25">
      <c r="A69" s="67" t="str">
        <f>CONCATENATE($A1," ",G242," ",N242,", ",O242,", ",P242,", ",Q242,", ",R242,", ",S242,", ",T242,", ",U242)</f>
        <v>0 didn't need the skills in the area(s) of Identifying Common Public Transportation Options, Lifts (vehicle, stage/porch), Intra-City Bus Travel, Inter-City Bus Travel, Taxi/Ride Service, Para Transit, Air Travel, Subway/Light Rail</v>
      </c>
      <c r="B69" s="63"/>
      <c r="C69" s="63"/>
      <c r="D69" s="63"/>
      <c r="E69" s="63"/>
      <c r="F69" s="63"/>
      <c r="G69" s="63"/>
      <c r="H69" s="63"/>
      <c r="I69" s="63"/>
      <c r="J69" s="63"/>
      <c r="K69" s="63"/>
      <c r="L69" s="63"/>
      <c r="M69" s="63"/>
      <c r="N69" s="63"/>
      <c r="O69" s="63"/>
      <c r="P69" s="63"/>
      <c r="Q69" s="63"/>
      <c r="R69" s="63"/>
      <c r="S69" s="63"/>
      <c r="T69" s="63"/>
      <c r="U69" s="63"/>
      <c r="V69" s="63"/>
      <c r="W69" s="63"/>
      <c r="X69" s="63"/>
      <c r="Y69" s="63"/>
      <c r="Z69" s="63"/>
      <c r="AA69" s="63"/>
      <c r="AB69" s="63"/>
      <c r="AC69" s="63"/>
      <c r="AD69" s="63"/>
      <c r="AE69" s="63"/>
      <c r="AF69" s="63"/>
    </row>
    <row r="70" spans="1:32" ht="15.75" x14ac:dyDescent="0.25">
      <c r="A70" s="67"/>
      <c r="B70" s="63"/>
      <c r="C70" s="63"/>
      <c r="D70" s="63"/>
      <c r="E70" s="63"/>
      <c r="F70" s="63"/>
      <c r="G70" s="63"/>
      <c r="H70" s="63"/>
      <c r="I70" s="63"/>
      <c r="J70" s="63"/>
      <c r="K70" s="63"/>
      <c r="L70" s="63"/>
      <c r="M70" s="63"/>
      <c r="N70" s="63"/>
      <c r="O70" s="63"/>
      <c r="P70" s="63"/>
      <c r="Q70" s="63"/>
      <c r="R70" s="63"/>
      <c r="S70" s="63"/>
      <c r="T70" s="63"/>
      <c r="U70" s="63"/>
      <c r="V70" s="63"/>
      <c r="W70" s="63"/>
      <c r="X70" s="63"/>
      <c r="Y70" s="63"/>
      <c r="Z70" s="63"/>
      <c r="AA70" s="63"/>
      <c r="AB70" s="63"/>
      <c r="AC70" s="63"/>
      <c r="AD70" s="63"/>
      <c r="AE70" s="63"/>
      <c r="AF70" s="63"/>
    </row>
    <row r="71" spans="1:32" ht="15.75" x14ac:dyDescent="0.25">
      <c r="A71" s="65" t="str">
        <f>CONCATENATE(A247," ",H71,"%")</f>
        <v>Atypical O&amp;M Score: 0%</v>
      </c>
      <c r="B71" s="63"/>
      <c r="C71" s="63"/>
      <c r="D71" s="63"/>
      <c r="E71" s="63"/>
      <c r="F71" s="63"/>
      <c r="G71" s="66">
        <f>Front!F14</f>
        <v>0</v>
      </c>
      <c r="H71" s="69">
        <f>ROUND(G71,1)</f>
        <v>0</v>
      </c>
      <c r="I71" s="63"/>
      <c r="J71" s="63"/>
      <c r="K71" s="63"/>
      <c r="L71" s="63"/>
      <c r="M71" s="63"/>
      <c r="N71" s="63"/>
      <c r="O71" s="63"/>
      <c r="P71" s="63"/>
      <c r="Q71" s="63"/>
      <c r="R71" s="63"/>
      <c r="S71" s="63"/>
      <c r="T71" s="63"/>
      <c r="U71" s="63"/>
      <c r="V71" s="63"/>
      <c r="W71" s="63"/>
      <c r="X71" s="63"/>
      <c r="Y71" s="63"/>
      <c r="Z71" s="63"/>
      <c r="AA71" s="63"/>
      <c r="AB71" s="63"/>
      <c r="AC71" s="63"/>
      <c r="AD71" s="63"/>
      <c r="AE71" s="63"/>
      <c r="AF71" s="63"/>
    </row>
    <row r="72" spans="1:32" ht="15.75" x14ac:dyDescent="0.25">
      <c r="A72" s="67" t="str">
        <f>CONCATENATE($A1," ",G248," ",N248,", ",O248,", ",P248,", ",Q248,", ",R248)</f>
        <v xml:space="preserve">0 did well with the skills that made up the area(s) of , , , , </v>
      </c>
      <c r="B72" s="63"/>
      <c r="C72" s="63"/>
      <c r="D72" s="63"/>
      <c r="E72" s="63"/>
      <c r="F72" s="63"/>
      <c r="G72" s="63"/>
      <c r="H72" s="63"/>
      <c r="I72" s="63"/>
      <c r="J72" s="63"/>
      <c r="K72" s="63"/>
      <c r="L72" s="63"/>
      <c r="M72" s="63"/>
      <c r="N72" s="63"/>
      <c r="O72" s="63"/>
      <c r="P72" s="63"/>
      <c r="Q72" s="63"/>
      <c r="R72" s="63"/>
      <c r="S72" s="63"/>
      <c r="T72" s="63"/>
      <c r="U72" s="63"/>
      <c r="V72" s="63"/>
      <c r="W72" s="63"/>
      <c r="X72" s="63"/>
      <c r="Y72" s="63"/>
      <c r="Z72" s="63"/>
      <c r="AA72" s="63"/>
      <c r="AB72" s="63"/>
      <c r="AC72" s="63"/>
      <c r="AD72" s="63"/>
      <c r="AE72" s="63"/>
      <c r="AF72" s="63"/>
    </row>
    <row r="73" spans="1:32" ht="15.75" x14ac:dyDescent="0.25">
      <c r="A73" s="67" t="str">
        <f>CONCATENATE($A1," ",G249," ",N249,", ",O249,", ",P249,", ",Q249,", ",R249)</f>
        <v xml:space="preserve">0 had room for improvement with the skills that made up the area(s) of , , , , </v>
      </c>
      <c r="B73" s="63"/>
      <c r="C73" s="63"/>
      <c r="D73" s="63"/>
      <c r="E73" s="63"/>
      <c r="F73" s="63"/>
      <c r="G73" s="63"/>
      <c r="H73" s="63"/>
      <c r="I73" s="63"/>
      <c r="J73" s="63"/>
      <c r="K73" s="63"/>
      <c r="L73" s="63"/>
      <c r="M73" s="63"/>
      <c r="N73" s="63"/>
      <c r="O73" s="63"/>
      <c r="P73" s="63"/>
      <c r="Q73" s="63"/>
      <c r="R73" s="63"/>
      <c r="S73" s="63"/>
      <c r="T73" s="63"/>
      <c r="U73" s="63"/>
      <c r="V73" s="63"/>
      <c r="W73" s="63"/>
      <c r="X73" s="63"/>
      <c r="Y73" s="63"/>
      <c r="Z73" s="63"/>
      <c r="AA73" s="63"/>
      <c r="AB73" s="63"/>
      <c r="AC73" s="63"/>
      <c r="AD73" s="63"/>
      <c r="AE73" s="63"/>
      <c r="AF73" s="63"/>
    </row>
    <row r="74" spans="1:32" ht="15.75" x14ac:dyDescent="0.25">
      <c r="A74" s="67" t="str">
        <f>CONCATENATE($A1," ",G250," ",N250,", ",O250,", ",P250,", ",Q250,", ",R250)</f>
        <v xml:space="preserve">0 hadn't had the opportunity to work on the skills in the area(s) of , , , , </v>
      </c>
      <c r="B74" s="63"/>
      <c r="C74" s="63"/>
      <c r="D74" s="63"/>
      <c r="E74" s="63"/>
      <c r="F74" s="63"/>
      <c r="G74" s="63"/>
      <c r="H74" s="63"/>
      <c r="I74" s="63"/>
      <c r="J74" s="63"/>
      <c r="K74" s="63"/>
      <c r="L74" s="63"/>
      <c r="M74" s="63"/>
      <c r="N74" s="63"/>
      <c r="O74" s="63"/>
      <c r="P74" s="63"/>
      <c r="Q74" s="63"/>
      <c r="R74" s="63"/>
      <c r="S74" s="63"/>
      <c r="T74" s="63"/>
      <c r="U74" s="63"/>
      <c r="V74" s="63"/>
      <c r="W74" s="63"/>
      <c r="X74" s="63"/>
      <c r="Y74" s="63"/>
      <c r="Z74" s="63"/>
      <c r="AA74" s="63"/>
      <c r="AB74" s="63"/>
      <c r="AC74" s="63"/>
      <c r="AD74" s="63"/>
      <c r="AE74" s="63"/>
      <c r="AF74" s="63"/>
    </row>
    <row r="75" spans="1:32" ht="15.75" x14ac:dyDescent="0.25">
      <c r="A75" s="67" t="str">
        <f>CONCATENATE($A1," ",G251," ",N251,", ",O251,", ",P251,", ",Q251,", ",R251)</f>
        <v>0 didn't need the skills in the area(s) of Fences, Fields (Urban), Parks/Playgrounds, Outdoor Recreation, Inclement Weather</v>
      </c>
      <c r="B75" s="63"/>
      <c r="C75" s="63"/>
      <c r="D75" s="63"/>
      <c r="E75" s="63"/>
      <c r="F75" s="63"/>
      <c r="G75" s="63"/>
      <c r="H75" s="63"/>
      <c r="I75" s="63"/>
      <c r="J75" s="63"/>
      <c r="K75" s="63"/>
      <c r="L75" s="63"/>
      <c r="M75" s="63"/>
      <c r="N75" s="63"/>
      <c r="O75" s="63"/>
      <c r="P75" s="63"/>
      <c r="Q75" s="63"/>
      <c r="R75" s="63"/>
      <c r="S75" s="63"/>
      <c r="T75" s="63"/>
      <c r="U75" s="63"/>
      <c r="V75" s="63"/>
      <c r="W75" s="63"/>
      <c r="X75" s="63"/>
      <c r="Y75" s="63"/>
      <c r="Z75" s="63"/>
      <c r="AA75" s="63"/>
      <c r="AB75" s="63"/>
      <c r="AC75" s="63"/>
      <c r="AD75" s="63"/>
      <c r="AE75" s="63"/>
      <c r="AF75" s="63"/>
    </row>
    <row r="76" spans="1:32" ht="15.75" x14ac:dyDescent="0.25">
      <c r="A76" s="67"/>
      <c r="B76" s="63"/>
      <c r="C76" s="63"/>
      <c r="D76" s="63"/>
      <c r="E76" s="63"/>
      <c r="F76" s="63"/>
      <c r="G76" s="63"/>
      <c r="H76" s="63"/>
      <c r="I76" s="63"/>
      <c r="J76" s="63"/>
      <c r="K76" s="63"/>
      <c r="L76" s="63"/>
      <c r="M76" s="63"/>
      <c r="N76" s="63"/>
      <c r="O76" s="63"/>
      <c r="P76" s="63"/>
      <c r="Q76" s="63"/>
      <c r="R76" s="63"/>
      <c r="S76" s="63"/>
      <c r="T76" s="63"/>
      <c r="U76" s="63"/>
      <c r="V76" s="63"/>
      <c r="W76" s="63"/>
      <c r="X76" s="63"/>
      <c r="Y76" s="63"/>
      <c r="Z76" s="63"/>
      <c r="AA76" s="63"/>
      <c r="AB76" s="63"/>
      <c r="AC76" s="63"/>
      <c r="AD76" s="63"/>
      <c r="AE76" s="63"/>
      <c r="AF76" s="63"/>
    </row>
    <row r="77" spans="1:32" ht="15.75" x14ac:dyDescent="0.25">
      <c r="A77" s="65" t="str">
        <f>CONCATENATE(A253," ",H77,"%")</f>
        <v>Rural Travel Score: 0%</v>
      </c>
      <c r="B77" s="63"/>
      <c r="C77" s="63"/>
      <c r="D77" s="63"/>
      <c r="E77" s="63"/>
      <c r="F77" s="63"/>
      <c r="G77" s="66">
        <f>Front!F15</f>
        <v>0</v>
      </c>
      <c r="H77" s="69">
        <f>ROUND(G77,1)</f>
        <v>0</v>
      </c>
      <c r="I77" s="63"/>
      <c r="J77" s="63"/>
      <c r="K77" s="63"/>
      <c r="L77" s="63"/>
      <c r="M77" s="63"/>
      <c r="N77" s="63"/>
      <c r="O77" s="63"/>
      <c r="P77" s="63"/>
      <c r="Q77" s="63"/>
      <c r="R77" s="63"/>
      <c r="S77" s="63"/>
      <c r="T77" s="63"/>
      <c r="U77" s="63"/>
      <c r="V77" s="63"/>
      <c r="W77" s="63"/>
      <c r="X77" s="63"/>
      <c r="Y77" s="63"/>
      <c r="Z77" s="63"/>
      <c r="AA77" s="63"/>
      <c r="AB77" s="63"/>
      <c r="AC77" s="63"/>
      <c r="AD77" s="63"/>
      <c r="AE77" s="63"/>
      <c r="AF77" s="63"/>
    </row>
    <row r="78" spans="1:32" ht="15.75" x14ac:dyDescent="0.25">
      <c r="A78" s="67" t="str">
        <f>CONCATENATE($A1," ",G254," ",N254,", ",O254,", ",P254,", ",Q254,", ",R254)</f>
        <v xml:space="preserve">0 did well with the skills that made up the area(s) of , , , , </v>
      </c>
      <c r="B78" s="63"/>
      <c r="C78" s="63"/>
      <c r="D78" s="63"/>
      <c r="E78" s="63"/>
      <c r="F78" s="63"/>
      <c r="G78" s="63"/>
      <c r="H78" s="63"/>
      <c r="I78" s="63"/>
      <c r="J78" s="63"/>
      <c r="K78" s="63"/>
      <c r="L78" s="63"/>
      <c r="M78" s="63"/>
      <c r="N78" s="63"/>
      <c r="O78" s="63"/>
      <c r="P78" s="63"/>
      <c r="Q78" s="63"/>
      <c r="R78" s="63"/>
      <c r="S78" s="63"/>
      <c r="T78" s="63"/>
      <c r="U78" s="63"/>
      <c r="V78" s="63"/>
      <c r="W78" s="63"/>
      <c r="X78" s="63"/>
      <c r="Y78" s="63"/>
      <c r="Z78" s="63"/>
      <c r="AA78" s="63"/>
      <c r="AB78" s="63"/>
      <c r="AC78" s="63"/>
      <c r="AD78" s="63"/>
      <c r="AE78" s="63"/>
      <c r="AF78" s="63"/>
    </row>
    <row r="79" spans="1:32" ht="15.75" x14ac:dyDescent="0.25">
      <c r="A79" s="67" t="str">
        <f>CONCATENATE($A1," ",G255," ",N255,", ",O255,", ",P255,", ",Q255,", ",R255)</f>
        <v xml:space="preserve">0 had room for improvement with the skills that made up the area(s) of , , , , </v>
      </c>
      <c r="B79" s="63"/>
      <c r="C79" s="63"/>
      <c r="D79" s="63"/>
      <c r="E79" s="63"/>
      <c r="F79" s="63"/>
      <c r="G79" s="63"/>
      <c r="H79" s="63"/>
      <c r="I79" s="63"/>
      <c r="J79" s="63"/>
      <c r="K79" s="63"/>
      <c r="L79" s="63"/>
      <c r="M79" s="63"/>
      <c r="N79" s="63"/>
      <c r="O79" s="63"/>
      <c r="P79" s="63"/>
      <c r="Q79" s="63"/>
      <c r="R79" s="63"/>
      <c r="S79" s="63"/>
      <c r="T79" s="63"/>
      <c r="U79" s="63"/>
      <c r="V79" s="63"/>
      <c r="W79" s="63"/>
      <c r="X79" s="63"/>
      <c r="Y79" s="63"/>
      <c r="Z79" s="63"/>
      <c r="AA79" s="63"/>
      <c r="AB79" s="63"/>
      <c r="AC79" s="63"/>
      <c r="AD79" s="63"/>
      <c r="AE79" s="63"/>
      <c r="AF79" s="63"/>
    </row>
    <row r="80" spans="1:32" ht="15.75" x14ac:dyDescent="0.25">
      <c r="A80" s="67" t="str">
        <f>CONCATENATE($A1," ",G256," ",N256,", ",O256,", ",P256,", ",Q256,", ",R256)</f>
        <v xml:space="preserve">0 hadn't had the opportunity to work on the skills in the area(s) of , , , , </v>
      </c>
      <c r="B80" s="63"/>
      <c r="C80" s="63"/>
      <c r="D80" s="63"/>
      <c r="E80" s="63"/>
      <c r="F80" s="63"/>
      <c r="G80" s="63"/>
      <c r="H80" s="63"/>
      <c r="I80" s="63"/>
      <c r="J80" s="63"/>
      <c r="K80" s="63"/>
      <c r="L80" s="63"/>
      <c r="M80" s="63"/>
      <c r="N80" s="63"/>
      <c r="O80" s="63"/>
      <c r="P80" s="63"/>
      <c r="Q80" s="63"/>
      <c r="R80" s="63"/>
      <c r="S80" s="63"/>
      <c r="T80" s="63"/>
      <c r="U80" s="63"/>
      <c r="V80" s="63"/>
      <c r="W80" s="63"/>
      <c r="X80" s="63"/>
      <c r="Y80" s="63"/>
      <c r="Z80" s="63"/>
      <c r="AA80" s="63"/>
      <c r="AB80" s="63"/>
      <c r="AC80" s="63"/>
      <c r="AD80" s="63"/>
      <c r="AE80" s="63"/>
      <c r="AF80" s="63"/>
    </row>
    <row r="81" spans="1:32" ht="15.75" x14ac:dyDescent="0.25">
      <c r="A81" s="67" t="str">
        <f>CONCATENATE($A1," ",G257," ",N257,", ",O257,", ",P257,", ",Q257,", ",R257)</f>
        <v>0 didn't need the skills in the area(s) of Understanding Unique Dangers Related To Rural Travel, Travel Along Rural Roads, Environmental Factors, Identifying And Going Around Items In Rural Areas, Rural Street Crossings</v>
      </c>
      <c r="B81" s="63"/>
      <c r="C81" s="63"/>
      <c r="D81" s="63"/>
      <c r="E81" s="63"/>
      <c r="F81" s="63"/>
      <c r="G81" s="63"/>
      <c r="H81" s="63"/>
      <c r="I81" s="63"/>
      <c r="J81" s="63"/>
      <c r="K81" s="63"/>
      <c r="L81" s="63"/>
      <c r="M81" s="63"/>
      <c r="N81" s="63"/>
      <c r="O81" s="63"/>
      <c r="P81" s="63"/>
      <c r="Q81" s="63"/>
      <c r="R81" s="63"/>
      <c r="S81" s="63"/>
      <c r="T81" s="63"/>
      <c r="U81" s="63"/>
      <c r="V81" s="63"/>
      <c r="W81" s="63"/>
      <c r="X81" s="63"/>
      <c r="Y81" s="63"/>
      <c r="Z81" s="63"/>
      <c r="AA81" s="63"/>
      <c r="AB81" s="63"/>
      <c r="AC81" s="63"/>
      <c r="AD81" s="63"/>
      <c r="AE81" s="63"/>
      <c r="AF81" s="63"/>
    </row>
    <row r="82" spans="1:32" ht="15.75" x14ac:dyDescent="0.25">
      <c r="A82" s="67"/>
      <c r="B82" s="63"/>
      <c r="C82" s="63"/>
      <c r="D82" s="63"/>
      <c r="E82" s="63"/>
      <c r="F82" s="63"/>
      <c r="G82" s="63"/>
      <c r="H82" s="63"/>
      <c r="I82" s="63"/>
      <c r="J82" s="63"/>
      <c r="K82" s="63"/>
      <c r="L82" s="63"/>
      <c r="M82" s="63"/>
      <c r="N82" s="63"/>
      <c r="O82" s="63"/>
      <c r="P82" s="63"/>
      <c r="Q82" s="63"/>
      <c r="R82" s="63"/>
      <c r="S82" s="63"/>
      <c r="T82" s="63"/>
      <c r="U82" s="63"/>
      <c r="V82" s="63"/>
      <c r="W82" s="63"/>
      <c r="X82" s="63"/>
      <c r="Y82" s="63"/>
      <c r="Z82" s="63"/>
      <c r="AA82" s="63"/>
      <c r="AB82" s="63"/>
      <c r="AC82" s="63"/>
      <c r="AD82" s="63"/>
      <c r="AE82" s="63"/>
      <c r="AF82" s="63"/>
    </row>
    <row r="83" spans="1:32" ht="15.75" x14ac:dyDescent="0.25">
      <c r="A83" s="65" t="str">
        <f>CONCATENATE(A259," ",H83,"%")</f>
        <v>Vision Specific O&amp;M Skills Score: 0%</v>
      </c>
      <c r="B83" s="63"/>
      <c r="C83" s="63"/>
      <c r="D83" s="63"/>
      <c r="E83" s="63"/>
      <c r="F83" s="63"/>
      <c r="G83" s="66">
        <f>Front!F16</f>
        <v>0</v>
      </c>
      <c r="H83" s="69">
        <f>ROUND(G83,1)</f>
        <v>0</v>
      </c>
      <c r="I83" s="63"/>
      <c r="J83" s="63"/>
      <c r="K83" s="63"/>
      <c r="L83" s="63"/>
      <c r="M83" s="63"/>
      <c r="N83" s="63"/>
      <c r="O83" s="63"/>
      <c r="P83" s="63"/>
      <c r="Q83" s="63"/>
      <c r="R83" s="63"/>
      <c r="S83" s="63"/>
      <c r="T83" s="63"/>
      <c r="U83" s="63"/>
      <c r="V83" s="63"/>
      <c r="W83" s="63"/>
      <c r="X83" s="63"/>
      <c r="Y83" s="63"/>
      <c r="Z83" s="63"/>
      <c r="AA83" s="63"/>
      <c r="AB83" s="63"/>
      <c r="AC83" s="63"/>
      <c r="AD83" s="63"/>
      <c r="AE83" s="63"/>
      <c r="AF83" s="63"/>
    </row>
    <row r="84" spans="1:32" ht="15.75" x14ac:dyDescent="0.25">
      <c r="A84" s="67" t="str">
        <f>CONCATENATE($A1," ",G260," ",N260,", ",O260,", ",P260,", ",Q260,", ",R260)</f>
        <v xml:space="preserve">0 did well with the skills that made up the area(s) of , , , , </v>
      </c>
      <c r="B84" s="63"/>
      <c r="C84" s="63"/>
      <c r="D84" s="63"/>
      <c r="E84" s="63"/>
      <c r="F84" s="63"/>
      <c r="G84" s="63"/>
      <c r="H84" s="63"/>
      <c r="I84" s="63"/>
      <c r="J84" s="63"/>
      <c r="K84" s="63"/>
      <c r="L84" s="63"/>
      <c r="M84" s="63"/>
      <c r="N84" s="63"/>
      <c r="O84" s="63"/>
      <c r="P84" s="63"/>
      <c r="Q84" s="63"/>
      <c r="R84" s="63"/>
      <c r="S84" s="63"/>
      <c r="T84" s="63"/>
      <c r="U84" s="63"/>
      <c r="V84" s="63"/>
      <c r="W84" s="63"/>
      <c r="X84" s="63"/>
      <c r="Y84" s="63"/>
      <c r="Z84" s="63"/>
      <c r="AA84" s="63"/>
      <c r="AB84" s="63"/>
      <c r="AC84" s="63"/>
      <c r="AD84" s="63"/>
      <c r="AE84" s="63"/>
      <c r="AF84" s="63"/>
    </row>
    <row r="85" spans="1:32" ht="15.75" x14ac:dyDescent="0.25">
      <c r="A85" s="67" t="str">
        <f>CONCATENATE($A1," ",G261," ",N261,", ",O261,", ",P261,", ",Q261,", ",R261)</f>
        <v xml:space="preserve">0 had room for improvement with the skills that made up the area(s) of , , , , </v>
      </c>
      <c r="B85" s="63"/>
      <c r="C85" s="63"/>
      <c r="D85" s="63"/>
      <c r="E85" s="63"/>
      <c r="F85" s="63"/>
      <c r="G85" s="63"/>
      <c r="H85" s="63"/>
      <c r="I85" s="63"/>
      <c r="J85" s="63"/>
      <c r="K85" s="63"/>
      <c r="L85" s="63"/>
      <c r="M85" s="63"/>
      <c r="N85" s="63"/>
      <c r="O85" s="63"/>
      <c r="P85" s="63"/>
      <c r="Q85" s="63"/>
      <c r="R85" s="63"/>
      <c r="S85" s="63"/>
      <c r="T85" s="63"/>
      <c r="U85" s="63"/>
      <c r="V85" s="63"/>
      <c r="W85" s="63"/>
      <c r="X85" s="63"/>
      <c r="Y85" s="63"/>
      <c r="Z85" s="63"/>
      <c r="AA85" s="63"/>
      <c r="AB85" s="63"/>
      <c r="AC85" s="63"/>
      <c r="AD85" s="63"/>
      <c r="AE85" s="63"/>
      <c r="AF85" s="63"/>
    </row>
    <row r="86" spans="1:32" ht="15.75" x14ac:dyDescent="0.25">
      <c r="A86" s="67" t="str">
        <f>CONCATENATE($A1," ",G262," ",N262,", ",O262,", ",P262,", ",Q262,", ",R262)</f>
        <v xml:space="preserve">0 hadn't had the opportunity to work on the skills in the area(s) of , , , , </v>
      </c>
      <c r="B86" s="63"/>
      <c r="C86" s="63"/>
      <c r="D86" s="63"/>
      <c r="E86" s="63"/>
      <c r="F86" s="63"/>
      <c r="G86" s="63"/>
      <c r="H86" s="63"/>
      <c r="I86" s="63"/>
      <c r="J86" s="63"/>
      <c r="K86" s="63"/>
      <c r="L86" s="63"/>
      <c r="M86" s="63"/>
      <c r="N86" s="63"/>
      <c r="O86" s="63"/>
      <c r="P86" s="63"/>
      <c r="Q86" s="63"/>
      <c r="R86" s="63"/>
      <c r="S86" s="63"/>
      <c r="T86" s="63"/>
      <c r="U86" s="63"/>
      <c r="V86" s="63"/>
      <c r="W86" s="63"/>
      <c r="X86" s="63"/>
      <c r="Y86" s="63"/>
      <c r="Z86" s="63"/>
      <c r="AA86" s="63"/>
      <c r="AB86" s="63"/>
      <c r="AC86" s="63"/>
      <c r="AD86" s="63"/>
      <c r="AE86" s="63"/>
      <c r="AF86" s="63"/>
    </row>
    <row r="87" spans="1:32" ht="15.75" x14ac:dyDescent="0.25">
      <c r="A87" s="67" t="str">
        <f>CONCATENATE($A1," ",G263," ",N263,", ",O263,", ",P263,", ",Q263,", ",R263)</f>
        <v>0 didn't need the skills in the area(s) of Scanning Materials, Scanning Environments, Near Point Magnification, Distance Magnification, Visual Traveling</v>
      </c>
      <c r="B87" s="63"/>
      <c r="C87" s="63"/>
      <c r="D87" s="63"/>
      <c r="E87" s="63"/>
      <c r="F87" s="63"/>
      <c r="G87" s="63"/>
      <c r="H87" s="63"/>
      <c r="I87" s="63"/>
      <c r="J87" s="63"/>
      <c r="K87" s="63"/>
      <c r="L87" s="63"/>
      <c r="M87" s="63"/>
      <c r="N87" s="63"/>
      <c r="O87" s="63"/>
      <c r="P87" s="63"/>
      <c r="Q87" s="63"/>
      <c r="R87" s="63"/>
      <c r="S87" s="63"/>
      <c r="T87" s="63"/>
      <c r="U87" s="63"/>
      <c r="V87" s="63"/>
      <c r="W87" s="63"/>
      <c r="X87" s="63"/>
      <c r="Y87" s="63"/>
      <c r="Z87" s="63"/>
      <c r="AA87" s="63"/>
      <c r="AB87" s="63"/>
      <c r="AC87" s="63"/>
      <c r="AD87" s="63"/>
      <c r="AE87" s="63"/>
      <c r="AF87" s="63"/>
    </row>
    <row r="88" spans="1:32" ht="15.75" x14ac:dyDescent="0.25">
      <c r="A88" s="67"/>
      <c r="B88" s="63"/>
      <c r="C88" s="63"/>
      <c r="D88" s="63"/>
      <c r="E88" s="63"/>
      <c r="F88" s="63"/>
      <c r="G88" s="63"/>
      <c r="H88" s="63"/>
      <c r="I88" s="63"/>
      <c r="J88" s="63"/>
      <c r="K88" s="63"/>
      <c r="L88" s="63"/>
      <c r="M88" s="63"/>
      <c r="N88" s="63"/>
      <c r="O88" s="63"/>
      <c r="P88" s="63"/>
      <c r="Q88" s="63"/>
      <c r="R88" s="63"/>
      <c r="S88" s="63"/>
      <c r="T88" s="63"/>
      <c r="U88" s="63"/>
      <c r="V88" s="63"/>
      <c r="W88" s="63"/>
      <c r="X88" s="63"/>
      <c r="Y88" s="63"/>
      <c r="Z88" s="63"/>
      <c r="AA88" s="63"/>
      <c r="AB88" s="63"/>
      <c r="AC88" s="63"/>
      <c r="AD88" s="63"/>
      <c r="AE88" s="63"/>
      <c r="AF88" s="63"/>
    </row>
    <row r="89" spans="1:32" ht="15.75" x14ac:dyDescent="0.25">
      <c r="A89" s="65" t="str">
        <f>CONCATENATE(A265," ",H89,"%")</f>
        <v>Community Score: 0%</v>
      </c>
      <c r="B89" s="63"/>
      <c r="C89" s="63"/>
      <c r="D89" s="63"/>
      <c r="E89" s="63"/>
      <c r="F89" s="63"/>
      <c r="G89" s="66">
        <f>Front!F17</f>
        <v>0</v>
      </c>
      <c r="H89" s="69">
        <f>ROUND(G89,1)</f>
        <v>0</v>
      </c>
      <c r="I89" s="63"/>
      <c r="J89" s="63"/>
      <c r="K89" s="63"/>
      <c r="L89" s="63"/>
      <c r="M89" s="63"/>
      <c r="N89" s="63"/>
      <c r="O89" s="63"/>
      <c r="P89" s="63"/>
      <c r="Q89" s="63"/>
      <c r="R89" s="63"/>
      <c r="S89" s="63"/>
      <c r="T89" s="63"/>
      <c r="U89" s="63"/>
      <c r="V89" s="63"/>
      <c r="W89" s="63"/>
      <c r="X89" s="63"/>
      <c r="Y89" s="63"/>
      <c r="Z89" s="63"/>
      <c r="AA89" s="63"/>
      <c r="AB89" s="63"/>
      <c r="AC89" s="63"/>
      <c r="AD89" s="63"/>
      <c r="AE89" s="63"/>
      <c r="AF89" s="63"/>
    </row>
    <row r="90" spans="1:32" ht="15.75" x14ac:dyDescent="0.25">
      <c r="A90" s="67" t="str">
        <f>CONCATENATE($A1," ",G266," ",N266,", ",O266,", ",P266,", ",Q266,", ",R266,", ",S266)</f>
        <v xml:space="preserve">0 did well with the skills that made up the area(s) of , , , , , </v>
      </c>
      <c r="B90" s="63"/>
      <c r="C90" s="63"/>
      <c r="D90" s="63"/>
      <c r="E90" s="63"/>
      <c r="F90" s="63"/>
      <c r="G90" s="63"/>
      <c r="H90" s="63"/>
      <c r="I90" s="63"/>
      <c r="J90" s="63"/>
      <c r="K90" s="63"/>
      <c r="L90" s="63"/>
      <c r="M90" s="63"/>
      <c r="N90" s="63"/>
      <c r="O90" s="63"/>
      <c r="P90" s="63"/>
      <c r="Q90" s="63"/>
      <c r="R90" s="63"/>
      <c r="S90" s="63"/>
      <c r="T90" s="63"/>
      <c r="U90" s="63"/>
      <c r="V90" s="63"/>
      <c r="W90" s="63"/>
      <c r="X90" s="63"/>
      <c r="Y90" s="63"/>
      <c r="Z90" s="63"/>
      <c r="AA90" s="63"/>
      <c r="AB90" s="63"/>
      <c r="AC90" s="63"/>
      <c r="AD90" s="63"/>
      <c r="AE90" s="63"/>
      <c r="AF90" s="63"/>
    </row>
    <row r="91" spans="1:32" ht="15.75" x14ac:dyDescent="0.25">
      <c r="A91" s="67" t="str">
        <f>CONCATENATE($A1," ",G267," ",N267,", ",O267,", ",P267,", ",Q267,", ",R267,", ",S267)</f>
        <v xml:space="preserve">0 had room for improvement with the skills that made up the area(s) of , , , , , </v>
      </c>
      <c r="B91" s="63"/>
      <c r="C91" s="63"/>
      <c r="D91" s="63"/>
      <c r="E91" s="63"/>
      <c r="F91" s="63"/>
      <c r="G91" s="63"/>
      <c r="H91" s="63"/>
      <c r="I91" s="63"/>
      <c r="J91" s="63"/>
      <c r="K91" s="63"/>
      <c r="L91" s="63"/>
      <c r="M91" s="63"/>
      <c r="N91" s="63"/>
      <c r="O91" s="63"/>
      <c r="P91" s="63"/>
      <c r="Q91" s="63"/>
      <c r="R91" s="63"/>
      <c r="S91" s="63"/>
      <c r="T91" s="63"/>
      <c r="U91" s="63"/>
      <c r="V91" s="63"/>
      <c r="W91" s="63"/>
      <c r="X91" s="63"/>
      <c r="Y91" s="63"/>
      <c r="Z91" s="63"/>
      <c r="AA91" s="63"/>
      <c r="AB91" s="63"/>
      <c r="AC91" s="63"/>
      <c r="AD91" s="63"/>
      <c r="AE91" s="63"/>
      <c r="AF91" s="63"/>
    </row>
    <row r="92" spans="1:32" ht="15.75" x14ac:dyDescent="0.25">
      <c r="A92" s="67" t="str">
        <f>CONCATENATE($A1," ",G268," ",N268,", ",O268,", ",P268,", ",Q268,", ",R268,", ",S268)</f>
        <v xml:space="preserve">0 hadn't had the opportunity to work on the skills in the area(s) of , , , , , </v>
      </c>
      <c r="B92" s="63"/>
      <c r="C92" s="63"/>
      <c r="D92" s="63"/>
      <c r="E92" s="63"/>
      <c r="F92" s="63"/>
      <c r="G92" s="63"/>
      <c r="H92" s="63"/>
      <c r="I92" s="63"/>
      <c r="J92" s="63"/>
      <c r="K92" s="63"/>
      <c r="L92" s="63"/>
      <c r="M92" s="63"/>
      <c r="N92" s="63"/>
      <c r="O92" s="63"/>
      <c r="P92" s="63"/>
      <c r="Q92" s="63"/>
      <c r="R92" s="63"/>
      <c r="S92" s="63"/>
      <c r="T92" s="63"/>
      <c r="U92" s="63"/>
      <c r="V92" s="63"/>
      <c r="W92" s="63"/>
      <c r="X92" s="63"/>
      <c r="Y92" s="63"/>
      <c r="Z92" s="63"/>
      <c r="AA92" s="63"/>
      <c r="AB92" s="63"/>
      <c r="AC92" s="63"/>
      <c r="AD92" s="63"/>
      <c r="AE92" s="63"/>
      <c r="AF92" s="63"/>
    </row>
    <row r="93" spans="1:32" ht="15.75" x14ac:dyDescent="0.25">
      <c r="A93" s="67" t="str">
        <f>CONCATENATE($A1," ",G269," ",N269,", ",O269,", ",P269,", ",Q269,", ",R269,", ",S269)</f>
        <v>0 didn't need the skills in the area(s) of Comparison Shopping From Home, Stores, Fast Food Restaurants, Cafeteria Restaurants, Sit Down Restaurants, Public Toilets</v>
      </c>
      <c r="B93" s="63"/>
      <c r="C93" s="63"/>
      <c r="D93" s="63"/>
      <c r="E93" s="63"/>
      <c r="F93" s="63"/>
      <c r="G93" s="63"/>
      <c r="H93" s="63"/>
      <c r="I93" s="63"/>
      <c r="J93" s="63"/>
      <c r="K93" s="63"/>
      <c r="L93" s="63"/>
      <c r="M93" s="63"/>
      <c r="N93" s="63"/>
      <c r="O93" s="63"/>
      <c r="P93" s="63"/>
      <c r="Q93" s="63"/>
      <c r="R93" s="63"/>
      <c r="S93" s="63"/>
      <c r="T93" s="63"/>
      <c r="U93" s="63"/>
      <c r="V93" s="63"/>
      <c r="W93" s="63"/>
      <c r="X93" s="63"/>
      <c r="Y93" s="63"/>
      <c r="Z93" s="63"/>
      <c r="AA93" s="63"/>
      <c r="AB93" s="63"/>
      <c r="AC93" s="63"/>
      <c r="AD93" s="63"/>
      <c r="AE93" s="63"/>
      <c r="AF93" s="63"/>
    </row>
    <row r="94" spans="1:32" ht="15.75" x14ac:dyDescent="0.25">
      <c r="A94" s="67"/>
      <c r="B94" s="63"/>
      <c r="C94" s="63"/>
      <c r="D94" s="63"/>
      <c r="E94" s="63"/>
      <c r="F94" s="63"/>
      <c r="G94" s="63"/>
      <c r="H94" s="63"/>
      <c r="I94" s="63"/>
      <c r="J94" s="63"/>
      <c r="K94" s="63"/>
      <c r="L94" s="63"/>
      <c r="M94" s="63"/>
      <c r="N94" s="63"/>
      <c r="O94" s="63"/>
      <c r="P94" s="63"/>
      <c r="Q94" s="63"/>
      <c r="R94" s="63"/>
      <c r="S94" s="63"/>
      <c r="T94" s="63"/>
      <c r="U94" s="63"/>
      <c r="V94" s="63"/>
      <c r="W94" s="63"/>
      <c r="X94" s="63"/>
      <c r="Y94" s="63"/>
      <c r="Z94" s="63"/>
      <c r="AA94" s="63"/>
      <c r="AB94" s="63"/>
      <c r="AC94" s="63"/>
      <c r="AD94" s="63"/>
      <c r="AE94" s="63"/>
      <c r="AF94" s="63"/>
    </row>
    <row r="95" spans="1:32" ht="15.75" x14ac:dyDescent="0.25">
      <c r="A95" s="65" t="s">
        <v>493</v>
      </c>
      <c r="B95" s="63"/>
      <c r="C95" s="63"/>
      <c r="D95" s="63"/>
      <c r="E95" s="63"/>
      <c r="F95" s="63"/>
      <c r="G95" s="63"/>
      <c r="H95" s="63"/>
      <c r="I95" s="63"/>
      <c r="J95" s="63"/>
      <c r="K95" s="63"/>
      <c r="L95" s="63"/>
      <c r="M95" s="63"/>
      <c r="N95" s="63"/>
      <c r="O95" s="63"/>
      <c r="P95" s="63"/>
      <c r="Q95" s="63"/>
      <c r="R95" s="63"/>
      <c r="S95" s="63"/>
      <c r="T95" s="63"/>
      <c r="U95" s="63"/>
      <c r="V95" s="63"/>
      <c r="W95" s="63"/>
      <c r="X95" s="63"/>
      <c r="Y95" s="63"/>
      <c r="Z95" s="63"/>
      <c r="AA95" s="63"/>
      <c r="AB95" s="63"/>
      <c r="AC95" s="63"/>
      <c r="AD95" s="63"/>
      <c r="AE95" s="63"/>
      <c r="AF95" s="63"/>
    </row>
    <row r="96" spans="1:32" ht="15.75" x14ac:dyDescent="0.25">
      <c r="A96" s="67" t="str">
        <f>CONCATENATE(A1," ",G276," ",K3,"% ",H276)</f>
        <v>0 demonstrated 0% of the skills needed to travel independently as an adult.</v>
      </c>
      <c r="B96" s="63"/>
      <c r="C96" s="63"/>
      <c r="D96" s="63"/>
      <c r="E96" s="63"/>
      <c r="F96" s="63"/>
      <c r="G96" s="63"/>
      <c r="H96" s="63"/>
      <c r="I96" s="63"/>
      <c r="J96" s="63"/>
      <c r="K96" s="63"/>
      <c r="L96" s="63"/>
      <c r="M96" s="63"/>
      <c r="N96" s="63"/>
      <c r="O96" s="63"/>
      <c r="P96" s="63"/>
      <c r="Q96" s="63"/>
      <c r="R96" s="63"/>
      <c r="S96" s="63"/>
      <c r="T96" s="63"/>
      <c r="U96" s="63"/>
      <c r="V96" s="63"/>
      <c r="W96" s="63"/>
      <c r="X96" s="63"/>
      <c r="Y96" s="63"/>
      <c r="Z96" s="63"/>
      <c r="AA96" s="63"/>
      <c r="AB96" s="63"/>
      <c r="AC96" s="63"/>
      <c r="AD96" s="63"/>
      <c r="AE96" s="63"/>
      <c r="AF96" s="63"/>
    </row>
    <row r="97" spans="1:32" ht="15.75" x14ac:dyDescent="0.25">
      <c r="A97" s="67" t="str">
        <f>CONCATENATE($A1," ",G277," ",N277,", ",O277,", ",P277,", ",Q277,", ",R277,", ",S277,", ",T277,", ",U277,", ",V277,", ",W277,", ",X277,", ",Y277,", ",Z277,", ",AA277,", ",AB277)</f>
        <v xml:space="preserve">0 did well with the skills that made up the domain(s) of , , , , , , , , , , , , , , </v>
      </c>
      <c r="B97" s="63"/>
      <c r="C97" s="63"/>
      <c r="D97" s="63"/>
      <c r="E97" s="63"/>
      <c r="F97" s="63"/>
      <c r="G97" s="63"/>
      <c r="H97" s="63"/>
      <c r="I97" s="63"/>
      <c r="J97" s="63"/>
      <c r="K97" s="63"/>
      <c r="L97" s="63"/>
      <c r="M97" s="63"/>
      <c r="N97" s="63"/>
      <c r="O97" s="63"/>
      <c r="P97" s="63"/>
      <c r="Q97" s="63"/>
      <c r="R97" s="63"/>
      <c r="S97" s="63"/>
      <c r="T97" s="63"/>
      <c r="U97" s="63"/>
      <c r="V97" s="63"/>
      <c r="W97" s="63"/>
      <c r="X97" s="63"/>
      <c r="Y97" s="63"/>
      <c r="Z97" s="63"/>
      <c r="AA97" s="63"/>
      <c r="AB97" s="63"/>
      <c r="AC97" s="63"/>
      <c r="AD97" s="63"/>
      <c r="AE97" s="63"/>
      <c r="AF97" s="63"/>
    </row>
    <row r="98" spans="1:32" ht="15.75" x14ac:dyDescent="0.25">
      <c r="A98" s="67" t="str">
        <f>CONCATENATE($A1," ",G278," ",N278,", ",O278,", ",P278,", ",Q278,", ",R278,", ",S278,", ",T278,", ",U278,", ",V278,", ",W278,", ",X278,", ",Y278,", ",Z278,", ",AA278,", ",AB278)</f>
        <v xml:space="preserve">0 had room for improvement with the skills that made up the domain(s) of , , , , , , , , , , , , , , </v>
      </c>
      <c r="B98" s="63"/>
      <c r="C98" s="63"/>
      <c r="D98" s="63"/>
      <c r="E98" s="63"/>
      <c r="F98" s="63"/>
      <c r="G98" s="63"/>
      <c r="H98" s="63"/>
      <c r="I98" s="63"/>
      <c r="J98" s="63"/>
      <c r="K98" s="63"/>
      <c r="L98" s="63"/>
      <c r="M98" s="63"/>
      <c r="N98" s="63"/>
      <c r="O98" s="63"/>
      <c r="P98" s="63"/>
      <c r="Q98" s="63"/>
      <c r="R98" s="63"/>
      <c r="S98" s="63"/>
      <c r="T98" s="63"/>
      <c r="U98" s="63"/>
      <c r="V98" s="63"/>
      <c r="W98" s="63"/>
      <c r="X98" s="63"/>
      <c r="Y98" s="63"/>
      <c r="Z98" s="63"/>
      <c r="AA98" s="63"/>
      <c r="AB98" s="63"/>
      <c r="AC98" s="63"/>
      <c r="AD98" s="63"/>
      <c r="AE98" s="63"/>
      <c r="AF98" s="63"/>
    </row>
    <row r="99" spans="1:32" ht="15.75" x14ac:dyDescent="0.25">
      <c r="A99" s="67" t="str">
        <f>CONCATENATE($A1," ",G279," ",N279,", ",O279,", ",P279,", ",Q279,", ",R279,", ",S279,", ",T279,", ",U279,", ",V279,", ",W279,", ",X279,", ",Y279,", ",Z279,", ",AA279,", ",AB279)</f>
        <v xml:space="preserve">0 hadn't had the opportunity to work on the skills that made up the domain(s) of , , , , , , , , , , , , , , </v>
      </c>
      <c r="B99" s="63"/>
      <c r="C99" s="63"/>
      <c r="D99" s="63"/>
      <c r="E99" s="63"/>
      <c r="F99" s="63"/>
      <c r="G99" s="63"/>
      <c r="H99" s="63"/>
      <c r="I99" s="63"/>
      <c r="J99" s="63"/>
      <c r="K99" s="63"/>
      <c r="L99" s="63"/>
      <c r="M99" s="63"/>
      <c r="N99" s="63"/>
      <c r="O99" s="63"/>
      <c r="P99" s="63"/>
      <c r="Q99" s="63"/>
      <c r="R99" s="63"/>
      <c r="S99" s="63"/>
      <c r="T99" s="63"/>
      <c r="U99" s="63"/>
      <c r="V99" s="63"/>
      <c r="W99" s="63"/>
      <c r="X99" s="63"/>
      <c r="Y99" s="63"/>
      <c r="Z99" s="63"/>
      <c r="AA99" s="63"/>
      <c r="AB99" s="63"/>
      <c r="AC99" s="63"/>
      <c r="AD99" s="63"/>
      <c r="AE99" s="63"/>
      <c r="AF99" s="63"/>
    </row>
    <row r="100" spans="1:32" ht="15.75" x14ac:dyDescent="0.25">
      <c r="A100" s="67" t="str">
        <f>CONCATENATE($A1," ",G280," ",N280,", ",O280,", ",P280,", ",Q280,", ",R280,", ",S280,", ",T280,", ",U280,", ",V280,", ",W280,", ",X280,", ",Y280,", ",Z280,", ",AA280,", ",AB280)</f>
        <v xml:space="preserve">0 had no need for the skills that made up the domain(s) of Concepts, Movement, Single Room O&amp;M, Indoor O&amp;M, Self Protection, Guided Travel, Cane Skills, Sidewalk Travel, Street Crossings, Orientation Skills &amp; GPS, Public Transportation, Atypical O&amp;M, Rural Travel, Vision Specific O&amp;M Skills, Community </v>
      </c>
      <c r="B100" s="63"/>
      <c r="C100" s="63"/>
      <c r="D100" s="63"/>
      <c r="E100" s="63"/>
      <c r="F100" s="63"/>
      <c r="G100" s="63"/>
      <c r="H100" s="63"/>
      <c r="I100" s="63"/>
      <c r="J100" s="63"/>
      <c r="K100" s="63"/>
      <c r="L100" s="63"/>
      <c r="M100" s="63"/>
      <c r="N100" s="63"/>
      <c r="O100" s="63"/>
      <c r="P100" s="63"/>
      <c r="Q100" s="63"/>
      <c r="R100" s="63"/>
      <c r="S100" s="63"/>
      <c r="T100" s="63"/>
      <c r="U100" s="63"/>
      <c r="V100" s="63"/>
      <c r="W100" s="63"/>
      <c r="X100" s="63"/>
      <c r="Y100" s="63"/>
      <c r="Z100" s="63"/>
      <c r="AA100" s="63"/>
      <c r="AB100" s="63"/>
      <c r="AC100" s="63"/>
      <c r="AD100" s="63"/>
      <c r="AE100" s="63"/>
      <c r="AF100" s="63"/>
    </row>
    <row r="101" spans="1:32" ht="15.75" x14ac:dyDescent="0.25">
      <c r="A101" s="63"/>
      <c r="B101" s="63"/>
      <c r="C101" s="63"/>
      <c r="D101" s="63"/>
      <c r="E101" s="63"/>
      <c r="F101" s="63"/>
      <c r="G101" s="63"/>
      <c r="H101" s="63"/>
      <c r="I101" s="63"/>
      <c r="J101" s="63"/>
      <c r="K101" s="63"/>
      <c r="L101" s="63"/>
      <c r="M101" s="63"/>
      <c r="N101" s="63"/>
      <c r="O101" s="63"/>
      <c r="P101" s="63"/>
      <c r="Q101" s="63"/>
      <c r="R101" s="63"/>
      <c r="S101" s="63"/>
      <c r="T101" s="63"/>
      <c r="U101" s="63"/>
      <c r="V101" s="63"/>
      <c r="W101" s="63"/>
      <c r="X101" s="63"/>
      <c r="Y101" s="63"/>
      <c r="Z101" s="63"/>
      <c r="AA101" s="63"/>
      <c r="AB101" s="63"/>
      <c r="AC101" s="63"/>
      <c r="AD101" s="63"/>
      <c r="AE101" s="63"/>
      <c r="AF101" s="63"/>
    </row>
    <row r="102" spans="1:32" ht="15.75" x14ac:dyDescent="0.25">
      <c r="A102" s="63"/>
      <c r="B102" s="63"/>
      <c r="C102" s="63"/>
      <c r="D102" s="63"/>
      <c r="E102" s="63"/>
      <c r="F102" s="63"/>
      <c r="G102" s="63"/>
      <c r="H102" s="63"/>
      <c r="I102" s="63"/>
      <c r="J102" s="63"/>
      <c r="K102" s="63"/>
      <c r="L102" s="63"/>
      <c r="M102" s="63"/>
      <c r="N102" s="63"/>
      <c r="O102" s="63"/>
      <c r="P102" s="63"/>
      <c r="Q102" s="63"/>
      <c r="R102" s="63"/>
      <c r="S102" s="63"/>
      <c r="T102" s="63"/>
      <c r="U102" s="63"/>
      <c r="V102" s="63"/>
      <c r="W102" s="63"/>
      <c r="X102" s="63"/>
      <c r="Y102" s="63"/>
      <c r="Z102" s="63"/>
      <c r="AA102" s="63"/>
      <c r="AB102" s="63"/>
      <c r="AC102" s="63"/>
      <c r="AD102" s="63"/>
      <c r="AE102" s="63"/>
      <c r="AF102" s="63"/>
    </row>
    <row r="103" spans="1:32" ht="15.75" x14ac:dyDescent="0.25">
      <c r="A103" s="63"/>
      <c r="B103" s="63"/>
      <c r="C103" s="63"/>
      <c r="D103" s="63"/>
      <c r="E103" s="63"/>
      <c r="F103" s="63"/>
      <c r="G103" s="63"/>
      <c r="H103" s="63"/>
      <c r="I103" s="63"/>
      <c r="J103" s="63"/>
      <c r="K103" s="63"/>
      <c r="L103" s="63"/>
      <c r="M103" s="63"/>
      <c r="N103" s="63"/>
      <c r="O103" s="63"/>
      <c r="P103" s="63"/>
      <c r="Q103" s="63"/>
      <c r="R103" s="63"/>
      <c r="S103" s="63"/>
      <c r="T103" s="63"/>
      <c r="U103" s="63"/>
      <c r="V103" s="63"/>
      <c r="W103" s="63"/>
      <c r="X103" s="63"/>
      <c r="Y103" s="63"/>
      <c r="Z103" s="63"/>
      <c r="AA103" s="63"/>
      <c r="AB103" s="63"/>
      <c r="AC103" s="63"/>
      <c r="AD103" s="63"/>
      <c r="AE103" s="63"/>
      <c r="AF103" s="63"/>
    </row>
    <row r="104" spans="1:32" ht="15.75" x14ac:dyDescent="0.25">
      <c r="A104" s="63"/>
      <c r="B104" s="63"/>
      <c r="C104" s="63"/>
      <c r="D104" s="63"/>
      <c r="E104" s="63"/>
      <c r="F104" s="63"/>
      <c r="G104" s="63"/>
      <c r="H104" s="63"/>
      <c r="I104" s="63"/>
      <c r="J104" s="63"/>
      <c r="K104" s="63"/>
      <c r="L104" s="63"/>
      <c r="M104" s="63"/>
      <c r="N104" s="63"/>
      <c r="O104" s="63"/>
      <c r="P104" s="63"/>
      <c r="Q104" s="63"/>
      <c r="R104" s="63"/>
      <c r="S104" s="63"/>
      <c r="T104" s="63"/>
      <c r="U104" s="63"/>
      <c r="V104" s="63"/>
      <c r="W104" s="63"/>
      <c r="X104" s="63"/>
      <c r="Y104" s="63"/>
      <c r="Z104" s="63"/>
      <c r="AA104" s="63"/>
      <c r="AB104" s="63"/>
      <c r="AC104" s="63"/>
      <c r="AD104" s="63"/>
      <c r="AE104" s="63"/>
      <c r="AF104" s="63"/>
    </row>
    <row r="105" spans="1:32" ht="15.75" x14ac:dyDescent="0.25">
      <c r="A105" s="63"/>
      <c r="B105" s="63"/>
      <c r="C105" s="63"/>
      <c r="D105" s="63"/>
      <c r="E105" s="63"/>
      <c r="F105" s="63"/>
      <c r="G105" s="63"/>
      <c r="H105" s="63"/>
      <c r="I105" s="63"/>
      <c r="J105" s="63"/>
      <c r="K105" s="63"/>
      <c r="L105" s="63"/>
      <c r="M105" s="63"/>
      <c r="N105" s="63"/>
      <c r="O105" s="63"/>
      <c r="P105" s="63"/>
      <c r="Q105" s="63"/>
      <c r="R105" s="63"/>
      <c r="S105" s="63"/>
      <c r="T105" s="63"/>
      <c r="U105" s="63"/>
      <c r="V105" s="63"/>
      <c r="W105" s="63"/>
      <c r="X105" s="63"/>
      <c r="Y105" s="63"/>
      <c r="Z105" s="63"/>
      <c r="AA105" s="63"/>
      <c r="AB105" s="63"/>
      <c r="AC105" s="63"/>
      <c r="AD105" s="63"/>
      <c r="AE105" s="63"/>
      <c r="AF105" s="63"/>
    </row>
    <row r="106" spans="1:32" ht="15.75" x14ac:dyDescent="0.25">
      <c r="A106" s="63"/>
      <c r="B106" s="63"/>
      <c r="C106" s="63"/>
      <c r="D106" s="63"/>
      <c r="E106" s="63"/>
      <c r="F106" s="63"/>
      <c r="G106" s="63"/>
      <c r="H106" s="63"/>
      <c r="I106" s="63"/>
      <c r="J106" s="63"/>
      <c r="K106" s="63"/>
      <c r="L106" s="63"/>
      <c r="M106" s="63"/>
      <c r="N106" s="63"/>
      <c r="O106" s="63"/>
      <c r="P106" s="63"/>
      <c r="Q106" s="63"/>
      <c r="R106" s="63"/>
      <c r="S106" s="63"/>
      <c r="T106" s="63"/>
      <c r="U106" s="63"/>
      <c r="V106" s="63"/>
      <c r="W106" s="63"/>
      <c r="X106" s="63"/>
      <c r="Y106" s="63"/>
      <c r="Z106" s="63"/>
      <c r="AA106" s="63"/>
      <c r="AB106" s="63"/>
      <c r="AC106" s="63"/>
      <c r="AD106" s="63"/>
      <c r="AE106" s="63"/>
      <c r="AF106" s="63"/>
    </row>
    <row r="107" spans="1:32" ht="15.75" x14ac:dyDescent="0.25">
      <c r="A107" s="63"/>
      <c r="B107" s="63"/>
      <c r="C107" s="63"/>
      <c r="D107" s="63"/>
      <c r="E107" s="63"/>
      <c r="F107" s="63"/>
      <c r="G107" s="63"/>
      <c r="H107" s="63"/>
      <c r="I107" s="63"/>
      <c r="J107" s="63"/>
      <c r="K107" s="63"/>
      <c r="L107" s="63"/>
      <c r="M107" s="63"/>
      <c r="N107" s="63"/>
      <c r="O107" s="63"/>
      <c r="P107" s="63"/>
      <c r="Q107" s="63"/>
      <c r="R107" s="63"/>
      <c r="S107" s="63"/>
      <c r="T107" s="63"/>
      <c r="U107" s="63"/>
      <c r="V107" s="63"/>
      <c r="W107" s="63"/>
      <c r="X107" s="63"/>
      <c r="Y107" s="63"/>
      <c r="Z107" s="63"/>
      <c r="AA107" s="63"/>
      <c r="AB107" s="63"/>
      <c r="AC107" s="63"/>
      <c r="AD107" s="63"/>
      <c r="AE107" s="63"/>
      <c r="AF107" s="63"/>
    </row>
    <row r="108" spans="1:32" ht="15.75" x14ac:dyDescent="0.25">
      <c r="A108" s="63"/>
      <c r="B108" s="63"/>
      <c r="C108" s="63"/>
      <c r="D108" s="63"/>
      <c r="E108" s="63"/>
      <c r="F108" s="63"/>
      <c r="G108" s="63"/>
      <c r="H108" s="63"/>
      <c r="I108" s="63"/>
      <c r="J108" s="63"/>
      <c r="K108" s="63"/>
      <c r="L108" s="63"/>
      <c r="M108" s="63"/>
      <c r="N108" s="63"/>
      <c r="O108" s="63"/>
      <c r="P108" s="63"/>
      <c r="Q108" s="63"/>
      <c r="R108" s="63"/>
      <c r="S108" s="63"/>
      <c r="T108" s="63"/>
      <c r="U108" s="63"/>
      <c r="V108" s="63"/>
      <c r="W108" s="63"/>
      <c r="X108" s="63"/>
      <c r="Y108" s="63"/>
      <c r="Z108" s="63"/>
      <c r="AA108" s="63"/>
      <c r="AB108" s="63"/>
      <c r="AC108" s="63"/>
      <c r="AD108" s="63"/>
      <c r="AE108" s="63"/>
      <c r="AF108" s="63"/>
    </row>
    <row r="109" spans="1:32" ht="15.75" x14ac:dyDescent="0.25">
      <c r="A109" s="63"/>
      <c r="B109" s="63"/>
      <c r="C109" s="63"/>
      <c r="D109" s="63"/>
      <c r="E109" s="63"/>
      <c r="F109" s="63"/>
      <c r="G109" s="63"/>
      <c r="H109" s="63"/>
      <c r="I109" s="63"/>
      <c r="J109" s="63"/>
      <c r="K109" s="63"/>
      <c r="L109" s="63"/>
      <c r="M109" s="63"/>
      <c r="N109" s="63"/>
      <c r="O109" s="63"/>
      <c r="P109" s="63"/>
      <c r="Q109" s="63"/>
      <c r="R109" s="63"/>
      <c r="S109" s="63"/>
      <c r="T109" s="63"/>
      <c r="U109" s="63"/>
      <c r="V109" s="63"/>
      <c r="W109" s="63"/>
      <c r="X109" s="63"/>
      <c r="Y109" s="63"/>
      <c r="Z109" s="63"/>
      <c r="AA109" s="63"/>
      <c r="AB109" s="63"/>
      <c r="AC109" s="63"/>
      <c r="AD109" s="63"/>
      <c r="AE109" s="63"/>
      <c r="AF109" s="63"/>
    </row>
    <row r="110" spans="1:32" ht="15.75" x14ac:dyDescent="0.25">
      <c r="A110" s="66" t="s">
        <v>496</v>
      </c>
      <c r="B110" s="63"/>
      <c r="C110" s="63"/>
      <c r="D110" s="63"/>
      <c r="E110" s="63"/>
      <c r="F110" s="63"/>
      <c r="G110" s="63"/>
      <c r="H110" s="63"/>
      <c r="I110" s="63"/>
      <c r="J110" s="63"/>
      <c r="K110" s="63"/>
      <c r="L110" s="63"/>
      <c r="M110" s="63"/>
      <c r="N110" s="63"/>
      <c r="O110" s="63"/>
      <c r="P110" s="63"/>
      <c r="Q110" s="63"/>
      <c r="R110" s="63"/>
      <c r="S110" s="63"/>
      <c r="T110" s="63"/>
      <c r="U110" s="63"/>
      <c r="V110" s="63"/>
      <c r="W110" s="63"/>
      <c r="X110" s="63"/>
      <c r="Y110" s="63"/>
      <c r="Z110" s="63"/>
      <c r="AA110" s="63"/>
      <c r="AB110" s="63"/>
      <c r="AC110" s="63"/>
      <c r="AD110" s="63"/>
      <c r="AE110" s="63"/>
      <c r="AF110" s="63"/>
    </row>
    <row r="111" spans="1:32" ht="15.75" x14ac:dyDescent="0.25">
      <c r="A111" s="67" t="str">
        <f>CONCATENATE($A97," ",A98," ",A99,", ",A100)</f>
        <v xml:space="preserve">0 did well with the skills that made up the domain(s) of , , , , , , , , , , , , , ,  0 had room for improvement with the skills that made up the domain(s) of , , , , , , , , , , , , , ,  0 hadn't had the opportunity to work on the skills that made up the domain(s) of , , , , , , , , , , , , , , , 0 had no need for the skills that made up the domain(s) of Concepts, Movement, Single Room O&amp;M, Indoor O&amp;M, Self Protection, Guided Travel, Cane Skills, Sidewalk Travel, Street Crossings, Orientation Skills &amp; GPS, Public Transportation, Atypical O&amp;M, Rural Travel, Vision Specific O&amp;M Skills, Community </v>
      </c>
      <c r="B111" s="63"/>
      <c r="C111" s="63"/>
      <c r="D111" s="63"/>
      <c r="E111" s="63"/>
      <c r="F111" s="63"/>
      <c r="G111" s="63"/>
      <c r="H111" s="63"/>
      <c r="I111" s="63"/>
      <c r="J111" s="63"/>
      <c r="K111" s="63"/>
      <c r="L111" s="63"/>
      <c r="M111" s="63"/>
      <c r="N111" s="63"/>
      <c r="O111" s="63"/>
      <c r="P111" s="63"/>
      <c r="Q111" s="63"/>
      <c r="R111" s="63"/>
      <c r="S111" s="63"/>
      <c r="T111" s="63"/>
      <c r="U111" s="63"/>
      <c r="V111" s="63"/>
      <c r="W111" s="63"/>
      <c r="X111" s="63"/>
      <c r="Y111" s="63"/>
      <c r="Z111" s="63"/>
      <c r="AA111" s="63"/>
      <c r="AB111" s="63"/>
      <c r="AC111" s="63"/>
      <c r="AD111" s="63"/>
      <c r="AE111" s="63"/>
      <c r="AF111" s="63"/>
    </row>
    <row r="112" spans="1:32" ht="15.75" x14ac:dyDescent="0.25">
      <c r="A112" s="63"/>
      <c r="B112" s="63"/>
      <c r="C112" s="63"/>
      <c r="D112" s="63"/>
      <c r="E112" s="63"/>
      <c r="F112" s="63"/>
      <c r="G112" s="63"/>
      <c r="H112" s="63"/>
      <c r="I112" s="63"/>
      <c r="J112" s="63"/>
      <c r="K112" s="63"/>
      <c r="L112" s="63"/>
      <c r="M112" s="63"/>
      <c r="N112" s="63"/>
      <c r="O112" s="63"/>
      <c r="P112" s="63"/>
      <c r="Q112" s="63"/>
      <c r="R112" s="63"/>
      <c r="S112" s="63"/>
      <c r="T112" s="63"/>
      <c r="U112" s="63"/>
      <c r="V112" s="63"/>
      <c r="W112" s="63"/>
      <c r="X112" s="63"/>
      <c r="Y112" s="63"/>
      <c r="Z112" s="63"/>
      <c r="AA112" s="63"/>
      <c r="AB112" s="63"/>
      <c r="AC112" s="63"/>
      <c r="AD112" s="63"/>
      <c r="AE112" s="63"/>
      <c r="AF112" s="63"/>
    </row>
    <row r="113" spans="1:32" ht="15.75" x14ac:dyDescent="0.25">
      <c r="A113" s="66" t="s">
        <v>497</v>
      </c>
      <c r="B113" s="63"/>
      <c r="C113" s="63"/>
      <c r="D113" s="63"/>
      <c r="E113" s="63"/>
      <c r="F113" s="63"/>
      <c r="G113" s="63"/>
      <c r="H113" s="63"/>
      <c r="I113" s="63"/>
      <c r="J113" s="63"/>
      <c r="K113" s="63"/>
      <c r="L113" s="63"/>
      <c r="M113" s="63"/>
      <c r="N113" s="63"/>
      <c r="O113" s="63"/>
      <c r="P113" s="63"/>
      <c r="Q113" s="63"/>
      <c r="R113" s="63"/>
      <c r="S113" s="63"/>
      <c r="T113" s="63"/>
      <c r="U113" s="63"/>
      <c r="V113" s="63"/>
      <c r="W113" s="63"/>
      <c r="X113" s="63"/>
      <c r="Y113" s="63"/>
      <c r="Z113" s="63"/>
      <c r="AA113" s="63"/>
      <c r="AB113" s="63"/>
      <c r="AC113" s="63"/>
      <c r="AD113" s="63"/>
      <c r="AE113" s="63"/>
      <c r="AF113" s="63"/>
    </row>
    <row r="114" spans="1:32" ht="15.75" x14ac:dyDescent="0.25">
      <c r="A114" s="67" t="str">
        <f>A97</f>
        <v xml:space="preserve">0 did well with the skills that made up the domain(s) of , , , , , , , , , , , , , , </v>
      </c>
      <c r="B114" s="63"/>
      <c r="C114" s="63"/>
      <c r="D114" s="63"/>
      <c r="E114" s="63"/>
      <c r="F114" s="63"/>
      <c r="G114" s="63"/>
      <c r="H114" s="63"/>
      <c r="I114" s="63"/>
      <c r="J114" s="63"/>
      <c r="K114" s="63"/>
      <c r="L114" s="63"/>
      <c r="M114" s="63"/>
      <c r="N114" s="63"/>
      <c r="O114" s="63"/>
      <c r="P114" s="63"/>
      <c r="Q114" s="63"/>
      <c r="R114" s="63"/>
      <c r="S114" s="63"/>
      <c r="T114" s="63"/>
      <c r="U114" s="63"/>
      <c r="V114" s="63"/>
      <c r="W114" s="63"/>
      <c r="X114" s="63"/>
      <c r="Y114" s="63"/>
      <c r="Z114" s="63"/>
      <c r="AA114" s="63"/>
      <c r="AB114" s="63"/>
      <c r="AC114" s="63"/>
      <c r="AD114" s="63"/>
      <c r="AE114" s="63"/>
      <c r="AF114" s="63"/>
    </row>
    <row r="115" spans="1:32" ht="15.75" x14ac:dyDescent="0.25">
      <c r="A115" s="63"/>
      <c r="B115" s="63"/>
      <c r="C115" s="63"/>
      <c r="D115" s="63"/>
      <c r="E115" s="63"/>
      <c r="F115" s="63"/>
      <c r="G115" s="63"/>
      <c r="H115" s="63"/>
      <c r="I115" s="63"/>
      <c r="J115" s="63"/>
      <c r="K115" s="63"/>
      <c r="L115" s="63"/>
      <c r="M115" s="63"/>
      <c r="N115" s="63"/>
      <c r="O115" s="63"/>
      <c r="P115" s="63"/>
      <c r="Q115" s="63"/>
      <c r="R115" s="63"/>
      <c r="S115" s="63"/>
      <c r="T115" s="63"/>
      <c r="U115" s="63"/>
      <c r="V115" s="63"/>
      <c r="W115" s="63"/>
      <c r="X115" s="63"/>
      <c r="Y115" s="63"/>
      <c r="Z115" s="63"/>
      <c r="AA115" s="63"/>
      <c r="AB115" s="63"/>
      <c r="AC115" s="63"/>
      <c r="AD115" s="63"/>
      <c r="AE115" s="63"/>
      <c r="AF115" s="63"/>
    </row>
    <row r="116" spans="1:32" ht="15.75" x14ac:dyDescent="0.25">
      <c r="A116" s="66" t="s">
        <v>498</v>
      </c>
      <c r="B116" s="63"/>
      <c r="C116" s="63"/>
      <c r="D116" s="63"/>
      <c r="E116" s="63"/>
      <c r="F116" s="63"/>
      <c r="G116" s="63"/>
      <c r="H116" s="63"/>
      <c r="I116" s="63"/>
      <c r="J116" s="63"/>
      <c r="K116" s="63"/>
      <c r="L116" s="63"/>
      <c r="M116" s="63"/>
      <c r="N116" s="63"/>
      <c r="O116" s="63"/>
      <c r="P116" s="63"/>
      <c r="Q116" s="63"/>
      <c r="R116" s="63"/>
      <c r="S116" s="63"/>
      <c r="T116" s="63"/>
      <c r="U116" s="63"/>
      <c r="V116" s="63"/>
      <c r="W116" s="63"/>
      <c r="X116" s="63"/>
      <c r="Y116" s="63"/>
      <c r="Z116" s="63"/>
      <c r="AA116" s="63"/>
      <c r="AB116" s="63"/>
      <c r="AC116" s="63"/>
      <c r="AD116" s="63"/>
      <c r="AE116" s="63"/>
      <c r="AF116" s="63"/>
    </row>
    <row r="117" spans="1:32" ht="15.75" x14ac:dyDescent="0.25">
      <c r="A117" s="67" t="str">
        <f>A98</f>
        <v xml:space="preserve">0 had room for improvement with the skills that made up the domain(s) of , , , , , , , , , , , , , , </v>
      </c>
      <c r="B117" s="63"/>
      <c r="C117" s="63"/>
      <c r="D117" s="63"/>
      <c r="E117" s="63"/>
      <c r="F117" s="63"/>
      <c r="G117" s="63"/>
      <c r="H117" s="63"/>
      <c r="I117" s="63"/>
      <c r="J117" s="63"/>
      <c r="K117" s="63"/>
      <c r="L117" s="63"/>
      <c r="M117" s="63"/>
      <c r="N117" s="63"/>
      <c r="O117" s="63"/>
      <c r="P117" s="63"/>
      <c r="Q117" s="63"/>
      <c r="R117" s="63"/>
      <c r="S117" s="63"/>
      <c r="T117" s="63"/>
      <c r="U117" s="63"/>
      <c r="V117" s="63"/>
      <c r="W117" s="63"/>
      <c r="X117" s="63"/>
      <c r="Y117" s="63"/>
      <c r="Z117" s="63"/>
      <c r="AA117" s="63"/>
      <c r="AB117" s="63"/>
      <c r="AC117" s="63"/>
      <c r="AD117" s="63"/>
      <c r="AE117" s="63"/>
      <c r="AF117" s="63"/>
    </row>
    <row r="118" spans="1:32" ht="15.75" x14ac:dyDescent="0.25">
      <c r="A118" s="63"/>
      <c r="B118" s="63"/>
      <c r="C118" s="63"/>
      <c r="D118" s="63"/>
      <c r="E118" s="63"/>
      <c r="F118" s="63"/>
      <c r="G118" s="63"/>
      <c r="H118" s="63"/>
      <c r="I118" s="63"/>
      <c r="J118" s="63"/>
      <c r="K118" s="63"/>
      <c r="L118" s="63"/>
      <c r="M118" s="63"/>
      <c r="N118" s="63"/>
      <c r="O118" s="63"/>
      <c r="P118" s="63"/>
      <c r="Q118" s="63"/>
      <c r="R118" s="63"/>
      <c r="S118" s="63"/>
      <c r="T118" s="63"/>
      <c r="U118" s="63"/>
      <c r="V118" s="63"/>
      <c r="W118" s="63"/>
      <c r="X118" s="63"/>
      <c r="Y118" s="63"/>
      <c r="Z118" s="63"/>
      <c r="AA118" s="63"/>
      <c r="AB118" s="63"/>
      <c r="AC118" s="63"/>
      <c r="AD118" s="63"/>
      <c r="AE118" s="63"/>
      <c r="AF118" s="63"/>
    </row>
    <row r="119" spans="1:32" ht="15.75" x14ac:dyDescent="0.25">
      <c r="A119" s="66" t="s">
        <v>69</v>
      </c>
      <c r="B119" s="63"/>
      <c r="C119" s="63"/>
      <c r="D119" s="63"/>
      <c r="E119" s="63"/>
      <c r="F119" s="63"/>
      <c r="G119" s="63"/>
      <c r="H119" s="63"/>
      <c r="I119" s="63"/>
      <c r="J119" s="63"/>
      <c r="K119" s="63"/>
      <c r="L119" s="63"/>
      <c r="M119" s="63"/>
      <c r="N119" s="63"/>
      <c r="O119" s="63"/>
      <c r="P119" s="63"/>
      <c r="Q119" s="63"/>
      <c r="R119" s="63"/>
      <c r="S119" s="63"/>
      <c r="T119" s="63"/>
      <c r="U119" s="63"/>
      <c r="V119" s="63"/>
      <c r="W119" s="63"/>
      <c r="X119" s="63"/>
      <c r="Y119" s="63"/>
      <c r="Z119" s="63"/>
      <c r="AA119" s="63"/>
      <c r="AB119" s="63"/>
      <c r="AC119" s="63"/>
      <c r="AD119" s="63"/>
      <c r="AE119" s="63"/>
      <c r="AF119" s="63"/>
    </row>
    <row r="120" spans="1:32" ht="15.75" x14ac:dyDescent="0.25">
      <c r="A120" s="67" t="str">
        <f>CONCATENATE($A1," ",A293," ",K3,"% ",A294," ",(ROUNDUP(K3+5,0)),"% ",A295)</f>
        <v>0 will demonstrate improved skills in Orientation &amp; Mobility by increasing the score on the O&amp;M Inventory from 0% to a minimum of 5% by the next annual IEP date.</v>
      </c>
      <c r="B120" s="63"/>
      <c r="C120" s="63"/>
      <c r="D120" s="63"/>
      <c r="E120" s="63"/>
      <c r="F120" s="63"/>
      <c r="G120" s="63"/>
      <c r="H120" s="63"/>
      <c r="I120" s="63"/>
      <c r="J120" s="63"/>
      <c r="K120" s="63"/>
      <c r="L120" s="63"/>
      <c r="M120" s="63"/>
      <c r="N120" s="63"/>
      <c r="O120" s="63"/>
      <c r="P120" s="63"/>
      <c r="Q120" s="63"/>
      <c r="R120" s="63"/>
      <c r="S120" s="63"/>
      <c r="T120" s="63"/>
      <c r="U120" s="63"/>
      <c r="V120" s="63"/>
      <c r="W120" s="63"/>
      <c r="X120" s="63"/>
      <c r="Y120" s="63"/>
      <c r="Z120" s="63"/>
      <c r="AA120" s="63"/>
      <c r="AB120" s="63"/>
      <c r="AC120" s="63"/>
      <c r="AD120" s="63"/>
      <c r="AE120" s="63"/>
      <c r="AF120" s="63"/>
    </row>
    <row r="121" spans="1:32" ht="15.75" x14ac:dyDescent="0.25">
      <c r="A121" s="63"/>
      <c r="B121" s="63"/>
      <c r="C121" s="63"/>
      <c r="D121" s="63"/>
      <c r="E121" s="63"/>
      <c r="F121" s="63"/>
      <c r="G121" s="63"/>
      <c r="H121" s="63"/>
      <c r="I121" s="63"/>
      <c r="J121" s="63"/>
      <c r="K121" s="63"/>
      <c r="L121" s="63"/>
      <c r="M121" s="63"/>
      <c r="N121" s="63"/>
      <c r="O121" s="63"/>
      <c r="P121" s="63"/>
      <c r="Q121" s="63"/>
      <c r="R121" s="63"/>
      <c r="S121" s="63"/>
      <c r="T121" s="63"/>
      <c r="U121" s="63"/>
      <c r="V121" s="63"/>
      <c r="W121" s="63"/>
      <c r="X121" s="63"/>
      <c r="Y121" s="63"/>
      <c r="Z121" s="63"/>
      <c r="AA121" s="63"/>
      <c r="AB121" s="63"/>
      <c r="AC121" s="63"/>
      <c r="AD121" s="63"/>
      <c r="AE121" s="63"/>
      <c r="AF121" s="63"/>
    </row>
    <row r="122" spans="1:32" ht="15.75" x14ac:dyDescent="0.25">
      <c r="A122" s="63"/>
      <c r="B122" s="63"/>
      <c r="C122" s="63"/>
      <c r="D122" s="63"/>
      <c r="E122" s="63"/>
      <c r="F122" s="63"/>
      <c r="G122" s="63"/>
      <c r="H122" s="63"/>
      <c r="I122" s="63"/>
      <c r="J122" s="63"/>
      <c r="K122" s="63"/>
      <c r="L122" s="63"/>
      <c r="M122" s="63"/>
      <c r="N122" s="63"/>
      <c r="O122" s="63"/>
      <c r="P122" s="63"/>
      <c r="Q122" s="63"/>
      <c r="R122" s="63"/>
      <c r="S122" s="63"/>
      <c r="T122" s="63"/>
      <c r="U122" s="63"/>
      <c r="V122" s="63"/>
      <c r="W122" s="63"/>
      <c r="X122" s="63"/>
      <c r="Y122" s="63"/>
      <c r="Z122" s="63"/>
      <c r="AA122" s="63"/>
      <c r="AB122" s="63"/>
      <c r="AC122" s="63"/>
      <c r="AD122" s="63"/>
      <c r="AE122" s="63"/>
      <c r="AF122" s="63"/>
    </row>
    <row r="123" spans="1:32" ht="15.75" x14ac:dyDescent="0.25">
      <c r="A123" s="63"/>
      <c r="B123" s="63"/>
      <c r="C123" s="63"/>
      <c r="D123" s="63"/>
      <c r="E123" s="63"/>
      <c r="F123" s="63"/>
      <c r="G123" s="63"/>
      <c r="H123" s="63"/>
      <c r="I123" s="63"/>
      <c r="J123" s="63"/>
      <c r="K123" s="63"/>
      <c r="L123" s="63"/>
      <c r="M123" s="63"/>
      <c r="N123" s="63"/>
      <c r="O123" s="63"/>
      <c r="P123" s="63"/>
      <c r="Q123" s="63"/>
      <c r="R123" s="63"/>
      <c r="S123" s="63"/>
      <c r="T123" s="63"/>
      <c r="U123" s="63"/>
      <c r="V123" s="63"/>
      <c r="W123" s="63"/>
      <c r="X123" s="63"/>
      <c r="Y123" s="63"/>
      <c r="Z123" s="63"/>
      <c r="AA123" s="63"/>
      <c r="AB123" s="63"/>
      <c r="AC123" s="63"/>
      <c r="AD123" s="63"/>
      <c r="AE123" s="63"/>
      <c r="AF123" s="63"/>
    </row>
    <row r="124" spans="1:32" ht="15.75" x14ac:dyDescent="0.25">
      <c r="A124" s="63"/>
      <c r="B124" s="63"/>
      <c r="C124" s="63"/>
      <c r="D124" s="63"/>
      <c r="E124" s="63"/>
      <c r="F124" s="63"/>
      <c r="G124" s="63"/>
      <c r="H124" s="63"/>
      <c r="I124" s="63"/>
      <c r="J124" s="63"/>
      <c r="K124" s="63"/>
      <c r="L124" s="63"/>
      <c r="M124" s="63"/>
      <c r="N124" s="63"/>
      <c r="O124" s="63"/>
      <c r="P124" s="63"/>
      <c r="Q124" s="63"/>
      <c r="R124" s="63"/>
      <c r="S124" s="63"/>
      <c r="T124" s="63"/>
      <c r="U124" s="63"/>
      <c r="V124" s="63"/>
      <c r="W124" s="63"/>
      <c r="X124" s="63"/>
      <c r="Y124" s="63"/>
      <c r="Z124" s="63"/>
      <c r="AA124" s="63"/>
      <c r="AB124" s="63"/>
      <c r="AC124" s="63"/>
      <c r="AD124" s="63"/>
      <c r="AE124" s="63"/>
      <c r="AF124" s="63"/>
    </row>
    <row r="125" spans="1:32" ht="15.75" x14ac:dyDescent="0.25">
      <c r="A125" s="66" t="s">
        <v>502</v>
      </c>
      <c r="B125" s="63"/>
      <c r="C125" s="63"/>
      <c r="D125" s="63"/>
      <c r="E125" s="63"/>
      <c r="F125" s="63"/>
      <c r="G125" s="63"/>
      <c r="H125" s="63"/>
      <c r="I125" s="63"/>
      <c r="J125" s="63"/>
      <c r="K125" s="63"/>
      <c r="L125" s="63"/>
      <c r="M125" s="63"/>
      <c r="N125" s="63"/>
      <c r="O125" s="63"/>
      <c r="P125" s="63"/>
      <c r="Q125" s="63"/>
      <c r="R125" s="63"/>
      <c r="S125" s="63"/>
      <c r="T125" s="63"/>
      <c r="U125" s="63"/>
      <c r="V125" s="63"/>
      <c r="W125" s="63"/>
      <c r="X125" s="63"/>
      <c r="Y125" s="63"/>
      <c r="Z125" s="63"/>
      <c r="AA125" s="63"/>
      <c r="AB125" s="63"/>
      <c r="AC125" s="63"/>
      <c r="AD125" s="63"/>
      <c r="AE125" s="63"/>
      <c r="AF125" s="63"/>
    </row>
    <row r="126" spans="1:32" ht="15.75" x14ac:dyDescent="0.25">
      <c r="A126" s="67" t="str">
        <f>CONCATENATE(A296,A297," ",$A1," ",A298," ",Q5,"% ",A299," ",Q6,"% ",A300," ",R6,"% ",A301," ",S6,"%. ",A1," ",A302," ",A303,", ",A304,", ",A305,", ",A306,", ",A307,", ",A308,", ",A309,", ",A310,", ",A311,", ",A312,", ",A313,", ",A314,", ",A315,", ",A316,", ",A317)</f>
        <v xml:space="preserve">Please see the attached chart. Over the previous grading period 0 increased the score on the O&amp;M Inventory from 0% to 0% and is now 0% of the way to the goal of 1%. 0 made gains in the domain(s) of , , , , , , , , , , , , , , </v>
      </c>
      <c r="B126" s="63"/>
      <c r="C126" s="63"/>
      <c r="D126" s="63"/>
      <c r="E126" s="63"/>
      <c r="F126" s="63"/>
      <c r="G126" s="63"/>
      <c r="H126" s="63"/>
      <c r="I126" s="63"/>
      <c r="J126" s="63"/>
      <c r="K126" s="63"/>
      <c r="L126" s="63"/>
      <c r="M126" s="63"/>
      <c r="N126" s="63"/>
      <c r="O126" s="63"/>
      <c r="P126" s="63"/>
      <c r="Q126" s="63"/>
      <c r="R126" s="63"/>
      <c r="S126" s="63"/>
      <c r="T126" s="63"/>
      <c r="U126" s="63"/>
      <c r="V126" s="63"/>
      <c r="W126" s="63"/>
      <c r="X126" s="63"/>
      <c r="Y126" s="63"/>
      <c r="Z126" s="63"/>
      <c r="AA126" s="63"/>
      <c r="AB126" s="63"/>
      <c r="AC126" s="63"/>
      <c r="AD126" s="63"/>
      <c r="AE126" s="63"/>
      <c r="AF126" s="63"/>
    </row>
    <row r="127" spans="1:32" ht="15.75" x14ac:dyDescent="0.25">
      <c r="A127" s="63"/>
      <c r="B127" s="63"/>
      <c r="C127" s="63"/>
      <c r="D127" s="63"/>
      <c r="E127" s="63"/>
      <c r="F127" s="63"/>
      <c r="G127" s="63"/>
      <c r="H127" s="63"/>
      <c r="I127" s="63"/>
      <c r="J127" s="63"/>
      <c r="K127" s="63"/>
      <c r="L127" s="63"/>
      <c r="M127" s="63"/>
      <c r="N127" s="63"/>
      <c r="O127" s="63"/>
      <c r="P127" s="63"/>
      <c r="Q127" s="63"/>
      <c r="R127" s="63"/>
      <c r="S127" s="63"/>
      <c r="T127" s="63"/>
      <c r="U127" s="63"/>
      <c r="V127" s="63"/>
      <c r="W127" s="63"/>
      <c r="X127" s="63"/>
      <c r="Y127" s="63"/>
      <c r="Z127" s="63"/>
      <c r="AA127" s="63"/>
      <c r="AB127" s="63"/>
      <c r="AC127" s="63"/>
      <c r="AD127" s="63"/>
      <c r="AE127" s="63"/>
      <c r="AF127" s="63"/>
    </row>
    <row r="128" spans="1:32" ht="15.75" x14ac:dyDescent="0.25">
      <c r="A128" s="76"/>
      <c r="B128" s="76"/>
      <c r="C128" s="76"/>
      <c r="D128" s="76"/>
      <c r="E128" s="76"/>
      <c r="F128" s="76"/>
      <c r="G128" s="76"/>
      <c r="H128" s="76"/>
      <c r="I128" s="76"/>
      <c r="J128" s="76"/>
      <c r="K128" s="76"/>
      <c r="L128" s="76"/>
      <c r="M128" s="76"/>
      <c r="N128" s="76"/>
      <c r="O128" s="76"/>
      <c r="P128" s="76"/>
      <c r="Q128" s="76"/>
      <c r="R128" s="76"/>
      <c r="S128" s="76"/>
      <c r="T128" s="76"/>
      <c r="U128" s="63"/>
      <c r="V128" s="63"/>
      <c r="W128" s="63"/>
      <c r="X128" s="63"/>
      <c r="Y128" s="63"/>
      <c r="Z128" s="63"/>
      <c r="AA128" s="63"/>
      <c r="AB128" s="63"/>
      <c r="AC128" s="63"/>
      <c r="AD128" s="63"/>
      <c r="AE128" s="63"/>
      <c r="AF128" s="63"/>
    </row>
    <row r="129" spans="1:32" ht="15.75" x14ac:dyDescent="0.25">
      <c r="A129" s="76"/>
      <c r="B129" s="76"/>
      <c r="C129" s="76"/>
      <c r="D129" s="76"/>
      <c r="E129" s="76"/>
      <c r="F129" s="76"/>
      <c r="G129" s="76"/>
      <c r="H129" s="76"/>
      <c r="I129" s="76"/>
      <c r="J129" s="76"/>
      <c r="K129" s="76"/>
      <c r="L129" s="76"/>
      <c r="M129" s="76"/>
      <c r="N129" s="76"/>
      <c r="O129" s="76"/>
      <c r="P129" s="76"/>
      <c r="Q129" s="76"/>
      <c r="R129" s="76"/>
      <c r="S129" s="76"/>
      <c r="T129" s="76"/>
      <c r="U129" s="63"/>
      <c r="V129" s="63"/>
      <c r="W129" s="63"/>
      <c r="X129" s="63"/>
      <c r="Y129" s="63"/>
      <c r="Z129" s="63"/>
      <c r="AA129" s="63"/>
      <c r="AB129" s="63"/>
      <c r="AC129" s="63"/>
      <c r="AD129" s="63"/>
      <c r="AE129" s="63"/>
      <c r="AF129" s="63"/>
    </row>
    <row r="130" spans="1:32" ht="15.75" x14ac:dyDescent="0.25">
      <c r="A130" s="76"/>
      <c r="B130" s="76"/>
      <c r="C130" s="76"/>
      <c r="D130" s="76"/>
      <c r="E130" s="76"/>
      <c r="F130" s="76"/>
      <c r="G130" s="76"/>
      <c r="H130" s="76"/>
      <c r="I130" s="76"/>
      <c r="J130" s="76"/>
      <c r="K130" s="76"/>
      <c r="L130" s="76"/>
      <c r="M130" s="76"/>
      <c r="N130" s="76"/>
      <c r="O130" s="76"/>
      <c r="P130" s="76"/>
      <c r="Q130" s="76"/>
      <c r="R130" s="76"/>
      <c r="S130" s="76"/>
      <c r="T130" s="76"/>
      <c r="U130" s="63"/>
      <c r="V130" s="63"/>
      <c r="W130" s="63"/>
      <c r="X130" s="63"/>
      <c r="Y130" s="63"/>
      <c r="Z130" s="63"/>
      <c r="AA130" s="63"/>
      <c r="AB130" s="63"/>
      <c r="AC130" s="63"/>
      <c r="AD130" s="63"/>
      <c r="AE130" s="63"/>
      <c r="AF130" s="63"/>
    </row>
    <row r="131" spans="1:32" ht="15.75" x14ac:dyDescent="0.25">
      <c r="A131" s="76"/>
      <c r="B131" s="76"/>
      <c r="C131" s="76"/>
      <c r="D131" s="76"/>
      <c r="E131" s="76"/>
      <c r="F131" s="76"/>
      <c r="G131" s="76"/>
      <c r="H131" s="76"/>
      <c r="I131" s="76"/>
      <c r="J131" s="76"/>
      <c r="K131" s="76"/>
      <c r="L131" s="76"/>
      <c r="M131" s="76"/>
      <c r="N131" s="76"/>
      <c r="O131" s="76"/>
      <c r="P131" s="76"/>
      <c r="Q131" s="76"/>
      <c r="R131" s="76"/>
      <c r="S131" s="76"/>
      <c r="T131" s="76"/>
      <c r="U131" s="63"/>
      <c r="V131" s="63"/>
      <c r="W131" s="63"/>
      <c r="X131" s="63"/>
      <c r="Y131" s="63"/>
      <c r="Z131" s="63"/>
      <c r="AA131" s="63"/>
      <c r="AB131" s="63"/>
      <c r="AC131" s="63"/>
      <c r="AD131" s="63"/>
      <c r="AE131" s="63"/>
      <c r="AF131" s="63"/>
    </row>
    <row r="132" spans="1:32" ht="15.75" x14ac:dyDescent="0.25">
      <c r="A132" s="76"/>
      <c r="B132" s="76"/>
      <c r="C132" s="76"/>
      <c r="D132" s="76"/>
      <c r="E132" s="76"/>
      <c r="F132" s="76"/>
      <c r="G132" s="76"/>
      <c r="H132" s="76"/>
      <c r="I132" s="76"/>
      <c r="J132" s="76"/>
      <c r="K132" s="76"/>
      <c r="L132" s="76"/>
      <c r="M132" s="76"/>
      <c r="N132" s="76"/>
      <c r="O132" s="76"/>
      <c r="P132" s="76"/>
      <c r="Q132" s="76"/>
      <c r="R132" s="76"/>
      <c r="S132" s="76"/>
      <c r="T132" s="76"/>
      <c r="U132" s="63"/>
      <c r="V132" s="63"/>
      <c r="W132" s="63"/>
      <c r="X132" s="63"/>
      <c r="Y132" s="63"/>
      <c r="Z132" s="63"/>
      <c r="AA132" s="63"/>
      <c r="AB132" s="63"/>
      <c r="AC132" s="63"/>
      <c r="AD132" s="63"/>
      <c r="AE132" s="63"/>
      <c r="AF132" s="63"/>
    </row>
    <row r="133" spans="1:32" ht="15.75" x14ac:dyDescent="0.25">
      <c r="A133" s="76"/>
      <c r="B133" s="76"/>
      <c r="C133" s="76"/>
      <c r="D133" s="76"/>
      <c r="E133" s="76"/>
      <c r="F133" s="76"/>
      <c r="G133" s="76"/>
      <c r="H133" s="76"/>
      <c r="I133" s="76"/>
      <c r="J133" s="76"/>
      <c r="K133" s="76"/>
      <c r="L133" s="76"/>
      <c r="M133" s="76"/>
      <c r="N133" s="76"/>
      <c r="O133" s="76"/>
      <c r="P133" s="76"/>
      <c r="Q133" s="76"/>
      <c r="R133" s="76"/>
      <c r="S133" s="76"/>
      <c r="T133" s="76"/>
      <c r="U133" s="63"/>
      <c r="V133" s="63"/>
      <c r="W133" s="63"/>
      <c r="X133" s="63"/>
      <c r="Y133" s="63"/>
      <c r="Z133" s="63"/>
      <c r="AA133" s="63"/>
      <c r="AB133" s="63"/>
      <c r="AC133" s="63"/>
      <c r="AD133" s="63"/>
      <c r="AE133" s="63"/>
      <c r="AF133" s="63"/>
    </row>
    <row r="134" spans="1:32" ht="15.75" x14ac:dyDescent="0.25">
      <c r="A134" s="76"/>
      <c r="B134" s="76"/>
      <c r="C134" s="76"/>
      <c r="D134" s="76"/>
      <c r="E134" s="76"/>
      <c r="F134" s="76"/>
      <c r="G134" s="76"/>
      <c r="H134" s="76"/>
      <c r="I134" s="76"/>
      <c r="J134" s="76"/>
      <c r="K134" s="76"/>
      <c r="L134" s="76"/>
      <c r="M134" s="76"/>
      <c r="N134" s="76"/>
      <c r="O134" s="76"/>
      <c r="P134" s="76"/>
      <c r="Q134" s="76"/>
      <c r="R134" s="76"/>
      <c r="S134" s="76"/>
      <c r="T134" s="76"/>
      <c r="U134" s="63"/>
      <c r="V134" s="63"/>
      <c r="W134" s="63"/>
      <c r="X134" s="63"/>
      <c r="Y134" s="63"/>
      <c r="Z134" s="63"/>
      <c r="AA134" s="63"/>
      <c r="AB134" s="63"/>
      <c r="AC134" s="63"/>
      <c r="AD134" s="63"/>
      <c r="AE134" s="63"/>
      <c r="AF134" s="63"/>
    </row>
    <row r="135" spans="1:32" ht="15.75" x14ac:dyDescent="0.25">
      <c r="A135" s="76"/>
      <c r="B135" s="76"/>
      <c r="C135" s="76"/>
      <c r="D135" s="76"/>
      <c r="E135" s="76"/>
      <c r="F135" s="76"/>
      <c r="G135" s="76"/>
      <c r="H135" s="76"/>
      <c r="I135" s="76"/>
      <c r="J135" s="76"/>
      <c r="K135" s="76"/>
      <c r="L135" s="76"/>
      <c r="M135" s="76"/>
      <c r="N135" s="76"/>
      <c r="O135" s="76"/>
      <c r="P135" s="76"/>
      <c r="Q135" s="76"/>
      <c r="R135" s="76"/>
      <c r="S135" s="76"/>
      <c r="T135" s="76"/>
      <c r="U135" s="63"/>
      <c r="V135" s="63"/>
      <c r="W135" s="63"/>
      <c r="X135" s="63"/>
      <c r="Y135" s="63"/>
      <c r="Z135" s="63"/>
      <c r="AA135" s="63"/>
      <c r="AB135" s="63"/>
      <c r="AC135" s="63"/>
      <c r="AD135" s="63"/>
      <c r="AE135" s="63"/>
      <c r="AF135" s="63"/>
    </row>
    <row r="136" spans="1:32" ht="15.75" x14ac:dyDescent="0.25">
      <c r="A136" s="76"/>
      <c r="B136" s="76"/>
      <c r="C136" s="76"/>
      <c r="D136" s="76"/>
      <c r="E136" s="76"/>
      <c r="F136" s="76"/>
      <c r="G136" s="76"/>
      <c r="H136" s="76"/>
      <c r="I136" s="76"/>
      <c r="J136" s="76"/>
      <c r="K136" s="76"/>
      <c r="L136" s="76"/>
      <c r="M136" s="76"/>
      <c r="N136" s="76"/>
      <c r="O136" s="76"/>
      <c r="P136" s="76"/>
      <c r="Q136" s="76"/>
      <c r="R136" s="76"/>
      <c r="S136" s="76"/>
      <c r="T136" s="76"/>
      <c r="U136" s="63"/>
      <c r="V136" s="63"/>
      <c r="W136" s="63"/>
      <c r="X136" s="63"/>
      <c r="Y136" s="63"/>
      <c r="Z136" s="63"/>
      <c r="AA136" s="63"/>
      <c r="AB136" s="63"/>
      <c r="AC136" s="63"/>
      <c r="AD136" s="63"/>
      <c r="AE136" s="63"/>
      <c r="AF136" s="63"/>
    </row>
    <row r="137" spans="1:32" ht="15.75" x14ac:dyDescent="0.25">
      <c r="A137" s="76"/>
      <c r="B137" s="76"/>
      <c r="C137" s="76"/>
      <c r="D137" s="76"/>
      <c r="E137" s="76"/>
      <c r="F137" s="76"/>
      <c r="G137" s="76"/>
      <c r="H137" s="76"/>
      <c r="I137" s="76"/>
      <c r="J137" s="76"/>
      <c r="K137" s="76"/>
      <c r="L137" s="76"/>
      <c r="M137" s="76"/>
      <c r="N137" s="76"/>
      <c r="O137" s="76"/>
      <c r="P137" s="76"/>
      <c r="Q137" s="76"/>
      <c r="R137" s="76"/>
      <c r="S137" s="76"/>
      <c r="T137" s="76"/>
      <c r="U137" s="63"/>
      <c r="V137" s="63"/>
      <c r="W137" s="63"/>
      <c r="X137" s="63"/>
      <c r="Y137" s="63"/>
      <c r="Z137" s="63"/>
      <c r="AA137" s="63"/>
      <c r="AB137" s="63"/>
      <c r="AC137" s="63"/>
      <c r="AD137" s="63"/>
      <c r="AE137" s="63"/>
      <c r="AF137" s="63"/>
    </row>
    <row r="138" spans="1:32" ht="15.75" x14ac:dyDescent="0.25">
      <c r="A138" s="76"/>
      <c r="B138" s="76"/>
      <c r="C138" s="76"/>
      <c r="D138" s="76"/>
      <c r="E138" s="76"/>
      <c r="F138" s="76"/>
      <c r="G138" s="76"/>
      <c r="H138" s="76"/>
      <c r="I138" s="76"/>
      <c r="J138" s="76"/>
      <c r="K138" s="76"/>
      <c r="L138" s="76"/>
      <c r="M138" s="76"/>
      <c r="N138" s="76"/>
      <c r="O138" s="76"/>
      <c r="P138" s="76"/>
      <c r="Q138" s="76"/>
      <c r="R138" s="76"/>
      <c r="S138" s="76"/>
      <c r="T138" s="76"/>
      <c r="U138" s="63"/>
      <c r="V138" s="63"/>
      <c r="W138" s="63"/>
      <c r="X138" s="63"/>
      <c r="Y138" s="63"/>
      <c r="Z138" s="63"/>
      <c r="AA138" s="63"/>
      <c r="AB138" s="63"/>
      <c r="AC138" s="63"/>
      <c r="AD138" s="63"/>
      <c r="AE138" s="63"/>
      <c r="AF138" s="63"/>
    </row>
    <row r="139" spans="1:32" ht="15.75" x14ac:dyDescent="0.25">
      <c r="A139" s="76"/>
      <c r="B139" s="76"/>
      <c r="C139" s="76"/>
      <c r="D139" s="76"/>
      <c r="E139" s="76"/>
      <c r="F139" s="76"/>
      <c r="G139" s="76"/>
      <c r="H139" s="76"/>
      <c r="I139" s="76"/>
      <c r="J139" s="76"/>
      <c r="K139" s="76"/>
      <c r="L139" s="76"/>
      <c r="M139" s="76"/>
      <c r="N139" s="76"/>
      <c r="O139" s="76"/>
      <c r="P139" s="76"/>
      <c r="Q139" s="76"/>
      <c r="R139" s="76"/>
      <c r="S139" s="76"/>
      <c r="T139" s="76"/>
      <c r="U139" s="63"/>
      <c r="V139" s="63"/>
      <c r="W139" s="63"/>
      <c r="X139" s="63"/>
      <c r="Y139" s="63"/>
      <c r="Z139" s="63"/>
      <c r="AA139" s="63"/>
      <c r="AB139" s="63"/>
      <c r="AC139" s="63"/>
      <c r="AD139" s="63"/>
      <c r="AE139" s="63"/>
      <c r="AF139" s="63"/>
    </row>
    <row r="140" spans="1:32" ht="15.75" x14ac:dyDescent="0.25">
      <c r="A140" s="76"/>
      <c r="B140" s="76"/>
      <c r="C140" s="76"/>
      <c r="D140" s="76"/>
      <c r="E140" s="76"/>
      <c r="F140" s="76"/>
      <c r="G140" s="76"/>
      <c r="H140" s="76"/>
      <c r="I140" s="76"/>
      <c r="J140" s="76"/>
      <c r="K140" s="76"/>
      <c r="L140" s="76"/>
      <c r="M140" s="76"/>
      <c r="N140" s="76"/>
      <c r="O140" s="76"/>
      <c r="P140" s="76"/>
      <c r="Q140" s="76"/>
      <c r="R140" s="76"/>
      <c r="S140" s="76"/>
      <c r="T140" s="76"/>
      <c r="U140" s="63"/>
      <c r="V140" s="63"/>
      <c r="W140" s="63"/>
      <c r="X140" s="63"/>
      <c r="Y140" s="63"/>
      <c r="Z140" s="63"/>
      <c r="AA140" s="63"/>
      <c r="AB140" s="63"/>
      <c r="AC140" s="63"/>
      <c r="AD140" s="63"/>
      <c r="AE140" s="63"/>
      <c r="AF140" s="63"/>
    </row>
    <row r="141" spans="1:32" ht="15.75" x14ac:dyDescent="0.25">
      <c r="A141" s="76"/>
      <c r="B141" s="76"/>
      <c r="C141" s="76"/>
      <c r="D141" s="76"/>
      <c r="E141" s="76"/>
      <c r="F141" s="76"/>
      <c r="G141" s="76"/>
      <c r="H141" s="76"/>
      <c r="I141" s="76"/>
      <c r="J141" s="76"/>
      <c r="K141" s="76"/>
      <c r="L141" s="76"/>
      <c r="M141" s="76"/>
      <c r="N141" s="76"/>
      <c r="O141" s="76"/>
      <c r="P141" s="76"/>
      <c r="Q141" s="76"/>
      <c r="R141" s="76"/>
      <c r="S141" s="76"/>
      <c r="T141" s="76"/>
      <c r="U141" s="63"/>
      <c r="V141" s="63"/>
      <c r="W141" s="63"/>
      <c r="X141" s="63"/>
      <c r="Y141" s="63"/>
      <c r="Z141" s="63"/>
      <c r="AA141" s="63"/>
      <c r="AB141" s="63"/>
      <c r="AC141" s="63"/>
      <c r="AD141" s="63"/>
      <c r="AE141" s="63"/>
      <c r="AF141" s="63"/>
    </row>
    <row r="142" spans="1:32" ht="15.75" x14ac:dyDescent="0.25">
      <c r="A142" s="76"/>
      <c r="B142" s="76"/>
      <c r="C142" s="76"/>
      <c r="D142" s="76"/>
      <c r="E142" s="76"/>
      <c r="F142" s="76"/>
      <c r="G142" s="76"/>
      <c r="H142" s="76"/>
      <c r="I142" s="76"/>
      <c r="J142" s="76"/>
      <c r="K142" s="76"/>
      <c r="L142" s="76"/>
      <c r="M142" s="76"/>
      <c r="N142" s="76"/>
      <c r="O142" s="76"/>
      <c r="P142" s="76"/>
      <c r="Q142" s="76"/>
      <c r="R142" s="76"/>
      <c r="S142" s="76"/>
      <c r="T142" s="76"/>
      <c r="U142" s="63"/>
      <c r="V142" s="63"/>
      <c r="W142" s="63"/>
      <c r="X142" s="63"/>
      <c r="Y142" s="63"/>
      <c r="Z142" s="63"/>
      <c r="AA142" s="63"/>
      <c r="AB142" s="63"/>
      <c r="AC142" s="63"/>
      <c r="AD142" s="63"/>
      <c r="AE142" s="63"/>
      <c r="AF142" s="63"/>
    </row>
    <row r="143" spans="1:32" ht="15.75" x14ac:dyDescent="0.25">
      <c r="A143" s="76"/>
      <c r="B143" s="76"/>
      <c r="C143" s="76"/>
      <c r="D143" s="76"/>
      <c r="E143" s="76"/>
      <c r="F143" s="76"/>
      <c r="G143" s="76"/>
      <c r="H143" s="76"/>
      <c r="I143" s="76"/>
      <c r="J143" s="76"/>
      <c r="K143" s="76"/>
      <c r="L143" s="76"/>
      <c r="M143" s="76"/>
      <c r="N143" s="76"/>
      <c r="O143" s="76"/>
      <c r="P143" s="76"/>
      <c r="Q143" s="76"/>
      <c r="R143" s="76"/>
      <c r="S143" s="76"/>
      <c r="T143" s="76"/>
      <c r="U143" s="63"/>
      <c r="V143" s="63"/>
      <c r="W143" s="63"/>
      <c r="X143" s="63"/>
      <c r="Y143" s="63"/>
      <c r="Z143" s="63"/>
      <c r="AA143" s="63"/>
      <c r="AB143" s="63"/>
      <c r="AC143" s="63"/>
      <c r="AD143" s="63"/>
      <c r="AE143" s="63"/>
      <c r="AF143" s="63"/>
    </row>
    <row r="144" spans="1:32" ht="15.75" x14ac:dyDescent="0.25">
      <c r="A144" s="76"/>
      <c r="B144" s="76"/>
      <c r="C144" s="76"/>
      <c r="D144" s="76"/>
      <c r="E144" s="76"/>
      <c r="F144" s="76"/>
      <c r="G144" s="76"/>
      <c r="H144" s="76"/>
      <c r="I144" s="76"/>
      <c r="J144" s="76"/>
      <c r="K144" s="76"/>
      <c r="L144" s="76"/>
      <c r="M144" s="76"/>
      <c r="N144" s="76"/>
      <c r="O144" s="76"/>
      <c r="P144" s="76"/>
      <c r="Q144" s="76"/>
      <c r="R144" s="76"/>
      <c r="S144" s="76"/>
      <c r="T144" s="76"/>
      <c r="U144" s="63"/>
      <c r="V144" s="63"/>
      <c r="W144" s="63"/>
      <c r="X144" s="63"/>
      <c r="Y144" s="63"/>
      <c r="Z144" s="63"/>
      <c r="AA144" s="63"/>
      <c r="AB144" s="63"/>
      <c r="AC144" s="63"/>
      <c r="AD144" s="63"/>
      <c r="AE144" s="63"/>
      <c r="AF144" s="63"/>
    </row>
    <row r="145" spans="1:32" ht="15.75" x14ac:dyDescent="0.25">
      <c r="A145" s="76"/>
      <c r="B145" s="76"/>
      <c r="C145" s="76"/>
      <c r="D145" s="76"/>
      <c r="E145" s="76"/>
      <c r="F145" s="76"/>
      <c r="G145" s="76"/>
      <c r="H145" s="76"/>
      <c r="I145" s="76"/>
      <c r="J145" s="76"/>
      <c r="K145" s="76"/>
      <c r="L145" s="76"/>
      <c r="M145" s="76"/>
      <c r="N145" s="76"/>
      <c r="O145" s="76"/>
      <c r="P145" s="76"/>
      <c r="Q145" s="76"/>
      <c r="R145" s="76"/>
      <c r="S145" s="76"/>
      <c r="T145" s="76"/>
      <c r="U145" s="63"/>
      <c r="V145" s="63"/>
      <c r="W145" s="63"/>
      <c r="X145" s="63"/>
      <c r="Y145" s="63"/>
      <c r="Z145" s="63"/>
      <c r="AA145" s="63"/>
      <c r="AB145" s="63"/>
      <c r="AC145" s="63"/>
      <c r="AD145" s="63"/>
      <c r="AE145" s="63"/>
      <c r="AF145" s="63"/>
    </row>
    <row r="146" spans="1:32" ht="15.75" x14ac:dyDescent="0.25">
      <c r="A146" s="76"/>
      <c r="B146" s="76"/>
      <c r="C146" s="76"/>
      <c r="D146" s="76"/>
      <c r="E146" s="76"/>
      <c r="F146" s="76"/>
      <c r="G146" s="76"/>
      <c r="H146" s="76"/>
      <c r="I146" s="76"/>
      <c r="J146" s="76"/>
      <c r="K146" s="76"/>
      <c r="L146" s="76"/>
      <c r="M146" s="76"/>
      <c r="N146" s="76"/>
      <c r="O146" s="76"/>
      <c r="P146" s="76"/>
      <c r="Q146" s="76"/>
      <c r="R146" s="76"/>
      <c r="S146" s="76"/>
      <c r="T146" s="76"/>
      <c r="U146" s="63"/>
      <c r="V146" s="63"/>
      <c r="W146" s="63"/>
      <c r="X146" s="63"/>
      <c r="Y146" s="63"/>
      <c r="Z146" s="63"/>
      <c r="AA146" s="63"/>
      <c r="AB146" s="63"/>
      <c r="AC146" s="63"/>
      <c r="AD146" s="63"/>
      <c r="AE146" s="63"/>
      <c r="AF146" s="63"/>
    </row>
    <row r="147" spans="1:32" ht="15.75" x14ac:dyDescent="0.25">
      <c r="A147" s="76"/>
      <c r="B147" s="76"/>
      <c r="C147" s="76"/>
      <c r="D147" s="76"/>
      <c r="E147" s="76"/>
      <c r="F147" s="76"/>
      <c r="G147" s="76"/>
      <c r="H147" s="76"/>
      <c r="I147" s="76"/>
      <c r="J147" s="76"/>
      <c r="K147" s="76"/>
      <c r="L147" s="76"/>
      <c r="M147" s="76"/>
      <c r="N147" s="76"/>
      <c r="O147" s="76"/>
      <c r="P147" s="76"/>
      <c r="Q147" s="76"/>
      <c r="R147" s="76"/>
      <c r="S147" s="76"/>
      <c r="T147" s="76"/>
      <c r="U147" s="63"/>
      <c r="V147" s="63"/>
      <c r="W147" s="63"/>
      <c r="X147" s="63"/>
      <c r="Y147" s="63"/>
      <c r="Z147" s="63"/>
      <c r="AA147" s="63"/>
      <c r="AB147" s="63"/>
      <c r="AC147" s="63"/>
      <c r="AD147" s="63"/>
      <c r="AE147" s="63"/>
      <c r="AF147" s="63"/>
    </row>
    <row r="148" spans="1:32" ht="15.75" x14ac:dyDescent="0.25">
      <c r="A148" s="63"/>
      <c r="B148" s="63"/>
      <c r="C148" s="63"/>
      <c r="D148" s="63"/>
      <c r="E148" s="63"/>
      <c r="F148" s="63"/>
      <c r="G148" s="63"/>
      <c r="H148" s="63"/>
      <c r="I148" s="63"/>
      <c r="J148" s="63"/>
      <c r="K148" s="63"/>
      <c r="L148" s="63"/>
      <c r="M148" s="63"/>
      <c r="N148" s="63"/>
      <c r="O148" s="63"/>
      <c r="P148" s="63"/>
      <c r="Q148" s="63"/>
      <c r="R148" s="63"/>
      <c r="S148" s="63"/>
      <c r="T148" s="63"/>
      <c r="U148" s="63"/>
      <c r="V148" s="63"/>
      <c r="W148" s="63"/>
      <c r="X148" s="63"/>
      <c r="Y148" s="63"/>
      <c r="Z148" s="63"/>
      <c r="AA148" s="63"/>
      <c r="AB148" s="63"/>
      <c r="AC148" s="63"/>
      <c r="AD148" s="63"/>
      <c r="AE148" s="63"/>
      <c r="AF148" s="63"/>
    </row>
    <row r="149" spans="1:32" ht="15.75" x14ac:dyDescent="0.25">
      <c r="A149" s="74" t="s">
        <v>518</v>
      </c>
      <c r="B149" s="74"/>
      <c r="C149" s="74"/>
      <c r="D149" s="74"/>
      <c r="E149" s="74"/>
      <c r="F149" s="74"/>
      <c r="G149" s="74"/>
      <c r="H149" s="74"/>
      <c r="I149" s="74"/>
      <c r="J149" s="63"/>
      <c r="K149" s="63"/>
      <c r="L149" s="63"/>
      <c r="M149" s="63"/>
      <c r="N149" s="63"/>
      <c r="O149" s="63"/>
      <c r="P149" s="63"/>
      <c r="Q149" s="63"/>
      <c r="R149" s="63"/>
      <c r="S149" s="63"/>
      <c r="T149" s="63"/>
      <c r="U149" s="63"/>
      <c r="V149" s="63"/>
      <c r="W149" s="63"/>
      <c r="X149" s="63"/>
      <c r="Y149" s="63"/>
      <c r="Z149" s="63"/>
      <c r="AA149" s="63"/>
      <c r="AB149" s="63"/>
      <c r="AC149" s="63"/>
      <c r="AD149" s="63"/>
      <c r="AE149" s="63"/>
      <c r="AF149" s="63"/>
    </row>
    <row r="150" spans="1:32" ht="15.75" x14ac:dyDescent="0.25">
      <c r="A150" s="66" t="s">
        <v>1038</v>
      </c>
      <c r="B150" s="63"/>
      <c r="C150" s="63"/>
      <c r="D150" s="63"/>
      <c r="E150" s="63"/>
      <c r="F150" s="63"/>
      <c r="G150" s="63"/>
      <c r="H150" s="63"/>
      <c r="I150" s="63"/>
      <c r="J150" s="63"/>
      <c r="K150" s="63"/>
      <c r="L150" s="63"/>
      <c r="M150" s="63"/>
      <c r="N150" s="63"/>
      <c r="O150" s="63"/>
      <c r="P150" s="63"/>
      <c r="Q150" s="63"/>
      <c r="R150" s="63"/>
      <c r="S150" s="63"/>
      <c r="T150" s="63"/>
      <c r="U150" s="63"/>
      <c r="V150" s="63"/>
      <c r="W150" s="63"/>
      <c r="X150" s="63"/>
      <c r="Y150" s="63"/>
      <c r="Z150" s="63"/>
      <c r="AA150" s="63"/>
      <c r="AB150" s="63"/>
      <c r="AC150" s="63"/>
      <c r="AD150" s="63"/>
      <c r="AE150" s="63"/>
      <c r="AF150" s="63"/>
    </row>
    <row r="151" spans="1:32" ht="15.75" x14ac:dyDescent="0.25">
      <c r="A151" s="66" t="s">
        <v>398</v>
      </c>
      <c r="B151" s="63"/>
      <c r="C151" s="63"/>
      <c r="D151" s="63"/>
      <c r="E151" s="63"/>
      <c r="F151" s="63"/>
      <c r="G151" s="63"/>
      <c r="H151" s="63"/>
      <c r="I151" s="63"/>
      <c r="J151" s="63"/>
      <c r="K151" s="63"/>
      <c r="L151" s="63"/>
      <c r="M151" s="63"/>
      <c r="N151" s="63"/>
      <c r="O151" s="63"/>
      <c r="P151" s="63"/>
      <c r="Q151" s="63"/>
      <c r="R151" s="63"/>
      <c r="S151" s="63"/>
      <c r="T151" s="63"/>
      <c r="U151" s="63"/>
      <c r="V151" s="63"/>
      <c r="W151" s="63"/>
      <c r="X151" s="63"/>
      <c r="Y151" s="63"/>
      <c r="Z151" s="63"/>
      <c r="AA151" s="63"/>
      <c r="AB151" s="63"/>
      <c r="AC151" s="63"/>
      <c r="AD151" s="63"/>
      <c r="AE151" s="63"/>
      <c r="AF151" s="63"/>
    </row>
    <row r="152" spans="1:32" ht="15.75" x14ac:dyDescent="0.25">
      <c r="A152" s="63" t="s">
        <v>399</v>
      </c>
      <c r="B152" s="63"/>
      <c r="C152" s="63"/>
      <c r="D152" s="63"/>
      <c r="E152" s="63"/>
      <c r="F152" s="63">
        <f>Concept!L3</f>
        <v>0</v>
      </c>
      <c r="G152" s="63" t="s">
        <v>489</v>
      </c>
      <c r="H152" s="63"/>
      <c r="I152" s="63"/>
      <c r="J152" s="63"/>
      <c r="K152" s="63"/>
      <c r="L152" s="63"/>
      <c r="M152" s="63"/>
      <c r="N152" s="63" t="str">
        <f>IF(F152&gt;3.99,A152,"")</f>
        <v/>
      </c>
      <c r="O152" s="63" t="str">
        <f>IF(F153&gt;3.99,A153,"")</f>
        <v/>
      </c>
      <c r="P152" s="63" t="str">
        <f>IF(F154&gt;3.99,A154,"")</f>
        <v/>
      </c>
      <c r="Q152" s="63" t="str">
        <f>IF(F155&gt;3.99,A155,"")</f>
        <v/>
      </c>
      <c r="R152" s="63" t="str">
        <f>IF(F156&gt;4,E156,"")</f>
        <v/>
      </c>
      <c r="S152" s="63"/>
      <c r="T152" s="63"/>
      <c r="U152" s="63"/>
      <c r="V152" s="63"/>
      <c r="W152" s="63"/>
      <c r="X152" s="63"/>
      <c r="Y152" s="63"/>
      <c r="Z152" s="63"/>
      <c r="AA152" s="63"/>
      <c r="AB152" s="63"/>
      <c r="AC152" s="63"/>
      <c r="AD152" s="63"/>
      <c r="AE152" s="63"/>
      <c r="AF152" s="63"/>
    </row>
    <row r="153" spans="1:32" ht="15.75" x14ac:dyDescent="0.25">
      <c r="A153" s="63" t="s">
        <v>400</v>
      </c>
      <c r="B153" s="63"/>
      <c r="C153" s="63"/>
      <c r="D153" s="63"/>
      <c r="E153" s="63"/>
      <c r="F153" s="63">
        <f>Concept!L9</f>
        <v>0</v>
      </c>
      <c r="G153" s="63" t="s">
        <v>486</v>
      </c>
      <c r="H153" s="63"/>
      <c r="I153" s="63"/>
      <c r="J153" s="63"/>
      <c r="K153" s="63"/>
      <c r="L153" s="63"/>
      <c r="M153" s="63"/>
      <c r="N153" s="63" t="str">
        <f>IF(AND($F152&gt;1.01,$F152&lt;3.99),$A152,"")</f>
        <v/>
      </c>
      <c r="O153" s="63" t="str">
        <f>IF(AND($F153&gt;1.01,$F153&lt;3.99),$A153,"")</f>
        <v/>
      </c>
      <c r="P153" s="63" t="str">
        <f>IF(AND($F154&gt;1.01,$F154&lt;3.99),$A154,"")</f>
        <v/>
      </c>
      <c r="Q153" s="63" t="str">
        <f>IF(AND($F155&gt;1.01,$F155&lt;3.99),$A155,"")</f>
        <v/>
      </c>
      <c r="R153" s="63"/>
      <c r="S153" s="63"/>
      <c r="T153" s="63"/>
      <c r="U153" s="63"/>
      <c r="V153" s="63"/>
      <c r="W153" s="63"/>
      <c r="X153" s="63"/>
      <c r="Y153" s="63"/>
      <c r="Z153" s="63"/>
      <c r="AA153" s="63"/>
      <c r="AB153" s="63"/>
      <c r="AC153" s="63"/>
      <c r="AD153" s="63"/>
      <c r="AE153" s="63"/>
      <c r="AF153" s="63"/>
    </row>
    <row r="154" spans="1:32" ht="15.75" x14ac:dyDescent="0.25">
      <c r="A154" s="63" t="s">
        <v>401</v>
      </c>
      <c r="B154" s="63"/>
      <c r="C154" s="63"/>
      <c r="D154" s="63"/>
      <c r="E154" s="63"/>
      <c r="F154" s="63">
        <f>Concept!L18</f>
        <v>0</v>
      </c>
      <c r="G154" s="63" t="s">
        <v>487</v>
      </c>
      <c r="H154" s="63"/>
      <c r="I154" s="63"/>
      <c r="J154" s="63"/>
      <c r="K154" s="63"/>
      <c r="L154" s="63"/>
      <c r="M154" s="63"/>
      <c r="N154" s="70" t="str">
        <f>IF(AND($F152&gt;0.99,$F152&lt;1.000001),$A152,"")</f>
        <v/>
      </c>
      <c r="O154" s="70" t="str">
        <f>IF(AND($F153&gt;0.99,$F153&lt;1.000001),$A153,"")</f>
        <v/>
      </c>
      <c r="P154" s="70" t="str">
        <f>IF(AND($F154&gt;0.99,$F154&lt;1.000001),$A154,"")</f>
        <v/>
      </c>
      <c r="Q154" s="70" t="str">
        <f>IF(AND($F155&gt;0.99,$F155&lt;1.000001),$A155,"")</f>
        <v/>
      </c>
      <c r="R154" s="70"/>
      <c r="S154" s="63"/>
      <c r="T154" s="63"/>
      <c r="U154" s="63"/>
      <c r="V154" s="63"/>
      <c r="W154" s="63"/>
      <c r="X154" s="63"/>
      <c r="Y154" s="63"/>
      <c r="Z154" s="63"/>
      <c r="AA154" s="63"/>
      <c r="AB154" s="63"/>
      <c r="AC154" s="63"/>
      <c r="AD154" s="63"/>
      <c r="AE154" s="63"/>
      <c r="AF154" s="63"/>
    </row>
    <row r="155" spans="1:32" ht="15.75" x14ac:dyDescent="0.25">
      <c r="A155" s="63" t="s">
        <v>402</v>
      </c>
      <c r="B155" s="63"/>
      <c r="C155" s="63"/>
      <c r="D155" s="63"/>
      <c r="E155" s="63"/>
      <c r="F155" s="63">
        <f>Concept!L25</f>
        <v>0</v>
      </c>
      <c r="G155" s="63" t="s">
        <v>488</v>
      </c>
      <c r="H155" s="63"/>
      <c r="I155" s="63"/>
      <c r="J155" s="63"/>
      <c r="K155" s="63"/>
      <c r="L155" s="63"/>
      <c r="M155" s="63"/>
      <c r="N155" s="63" t="str">
        <f>IF($F152=0,$A152,"")</f>
        <v>Vocabulary</v>
      </c>
      <c r="O155" s="63" t="str">
        <f>IF($F153=0,$A153,"")</f>
        <v>Laterality</v>
      </c>
      <c r="P155" s="63" t="str">
        <f>IF($F154=0,$A154,"")</f>
        <v>Parallel/Perpendicular</v>
      </c>
      <c r="Q155" s="63" t="str">
        <f>IF($F155=0,$A155,"")</f>
        <v>Time And Distance</v>
      </c>
      <c r="R155" s="63"/>
      <c r="S155" s="63"/>
      <c r="T155" s="63"/>
      <c r="U155" s="63"/>
      <c r="V155" s="63"/>
      <c r="W155" s="63"/>
      <c r="X155" s="63"/>
      <c r="Y155" s="63"/>
      <c r="Z155" s="63"/>
      <c r="AA155" s="63"/>
      <c r="AB155" s="63"/>
      <c r="AC155" s="63"/>
      <c r="AD155" s="63"/>
      <c r="AE155" s="63"/>
      <c r="AF155" s="63"/>
    </row>
    <row r="156" spans="1:32" ht="15.75" x14ac:dyDescent="0.25">
      <c r="A156" s="66" t="s">
        <v>405</v>
      </c>
      <c r="B156" s="63"/>
      <c r="C156" s="63"/>
      <c r="D156" s="63"/>
      <c r="E156" s="63"/>
      <c r="F156" s="63"/>
      <c r="G156" s="63"/>
      <c r="H156" s="63"/>
      <c r="I156" s="63"/>
      <c r="J156" s="63"/>
      <c r="K156" s="63"/>
      <c r="L156" s="63"/>
      <c r="M156" s="63"/>
      <c r="N156" s="63"/>
      <c r="O156" s="63"/>
      <c r="P156" s="63"/>
      <c r="Q156" s="63"/>
      <c r="R156" s="63"/>
      <c r="S156" s="63"/>
      <c r="T156" s="63"/>
      <c r="U156" s="63"/>
      <c r="V156" s="63"/>
      <c r="W156" s="63"/>
      <c r="X156" s="63"/>
      <c r="Y156" s="63"/>
      <c r="Z156" s="63"/>
      <c r="AA156" s="63"/>
      <c r="AB156" s="63"/>
      <c r="AC156" s="63"/>
      <c r="AD156" s="63"/>
      <c r="AE156" s="63"/>
      <c r="AF156" s="63"/>
    </row>
    <row r="157" spans="1:32" ht="15.75" x14ac:dyDescent="0.25">
      <c r="A157" s="63" t="s">
        <v>1011</v>
      </c>
      <c r="B157" s="63"/>
      <c r="C157" s="63"/>
      <c r="D157" s="63"/>
      <c r="E157" s="63"/>
      <c r="F157" s="63">
        <f>Move!L3</f>
        <v>0</v>
      </c>
      <c r="G157" s="63" t="s">
        <v>489</v>
      </c>
      <c r="H157" s="63"/>
      <c r="I157" s="63"/>
      <c r="J157" s="63"/>
      <c r="K157" s="63"/>
      <c r="L157" s="63"/>
      <c r="M157" s="63"/>
      <c r="N157" s="70" t="str">
        <f>IF(F157&gt;3.99,A157,"")</f>
        <v/>
      </c>
      <c r="O157" s="70" t="str">
        <f>IF(F158&gt;3.99,A158,"")</f>
        <v/>
      </c>
      <c r="P157" s="70" t="str">
        <f>IF(F159&gt;3.99,A159,"")</f>
        <v/>
      </c>
      <c r="Q157" s="70" t="str">
        <f>IF(F160&gt;3.99,A160,"")</f>
        <v/>
      </c>
      <c r="R157" s="70" t="str">
        <f>IF(F161&gt;3.99,A161,"")</f>
        <v/>
      </c>
      <c r="S157" s="70" t="str">
        <f>IF(F162&gt;3.99,A162,"")</f>
        <v/>
      </c>
      <c r="T157" s="70" t="str">
        <f>IF(F163&gt;3.99,A163,"")</f>
        <v/>
      </c>
      <c r="U157" s="70" t="str">
        <f>IF(F164&gt;3.99,A164,"")</f>
        <v/>
      </c>
      <c r="V157" s="70" t="str">
        <f>IF(F165&gt;3.99,A165,"")</f>
        <v/>
      </c>
      <c r="W157" s="70" t="str">
        <f>IF(F166&gt;3.99,A166,"")</f>
        <v/>
      </c>
      <c r="X157" s="70" t="str">
        <f>IF(F167&gt;3.99,A167,"")</f>
        <v/>
      </c>
      <c r="Y157" s="70"/>
      <c r="Z157" s="70"/>
      <c r="AA157" s="70"/>
      <c r="AB157" s="70"/>
      <c r="AC157" s="70"/>
      <c r="AD157" s="63"/>
      <c r="AE157" s="63"/>
      <c r="AF157" s="63"/>
    </row>
    <row r="158" spans="1:32" ht="15.75" x14ac:dyDescent="0.25">
      <c r="A158" s="63" t="s">
        <v>1010</v>
      </c>
      <c r="B158" s="63"/>
      <c r="C158" s="63"/>
      <c r="D158" s="63"/>
      <c r="E158" s="63"/>
      <c r="F158" s="63">
        <f>Move!L12</f>
        <v>0</v>
      </c>
      <c r="G158" s="63" t="s">
        <v>486</v>
      </c>
      <c r="H158" s="63"/>
      <c r="I158" s="63"/>
      <c r="J158" s="63"/>
      <c r="K158" s="63"/>
      <c r="L158" s="63"/>
      <c r="M158" s="63"/>
      <c r="N158" s="70" t="str">
        <f>IF(AND($F157&gt;1.01,$F157&lt;3.99),$A157,"")</f>
        <v/>
      </c>
      <c r="O158" s="70" t="str">
        <f>IF(AND($F158&gt;1.01,$F158&lt;3.99),$A158,"")</f>
        <v/>
      </c>
      <c r="P158" s="70" t="str">
        <f>IF(AND($F159&gt;1.01,$F159&lt;3.99),$A159,"")</f>
        <v/>
      </c>
      <c r="Q158" s="70" t="str">
        <f>IF(AND($F160&gt;1.01,$F160&lt;3.99),$A160,"")</f>
        <v/>
      </c>
      <c r="R158" s="70" t="str">
        <f>IF(AND($F161&gt;1.01,$F161&lt;3.99),$A161,"")</f>
        <v/>
      </c>
      <c r="S158" s="70" t="str">
        <f>IF(AND($F162&gt;1.01,$F162&lt;3.99),$A162,"")</f>
        <v/>
      </c>
      <c r="T158" s="70" t="str">
        <f>IF(AND($F163&gt;1.01,$F163&lt;3.99),$A163,"")</f>
        <v/>
      </c>
      <c r="U158" s="70" t="str">
        <f>IF(AND($F164&gt;1.01,$F164&lt;3.99),$A164,"")</f>
        <v/>
      </c>
      <c r="V158" s="70" t="str">
        <f>IF(AND($F165&gt;1.01,$F165&lt;3.99),$A165,"")</f>
        <v/>
      </c>
      <c r="W158" s="70" t="str">
        <f>IF(AND($F166&gt;1.01,$F166&lt;3.99),$A166,"")</f>
        <v/>
      </c>
      <c r="X158" s="70" t="str">
        <f>IF(AND($F167&gt;1.01,$F167&lt;3.99),$A167,"")</f>
        <v/>
      </c>
      <c r="Y158" s="70"/>
      <c r="Z158" s="70"/>
      <c r="AA158" s="70"/>
      <c r="AB158" s="70"/>
      <c r="AC158" s="70"/>
      <c r="AD158" s="63"/>
      <c r="AE158" s="63"/>
      <c r="AF158" s="63"/>
    </row>
    <row r="159" spans="1:32" ht="15.75" x14ac:dyDescent="0.25">
      <c r="A159" s="63" t="s">
        <v>1012</v>
      </c>
      <c r="B159" s="63"/>
      <c r="C159" s="63"/>
      <c r="D159" s="63"/>
      <c r="E159" s="63"/>
      <c r="F159" s="63">
        <f>Move!L21</f>
        <v>0</v>
      </c>
      <c r="G159" s="63" t="s">
        <v>487</v>
      </c>
      <c r="H159" s="63"/>
      <c r="I159" s="63"/>
      <c r="J159" s="63"/>
      <c r="K159" s="63"/>
      <c r="L159" s="63"/>
      <c r="M159" s="63"/>
      <c r="N159" s="70" t="str">
        <f>IF(AND($F157&gt;0.99,$F157&lt;1.000001),$A157,"")</f>
        <v/>
      </c>
      <c r="O159" s="70" t="str">
        <f>IF(AND($F158&gt;0.99,$F158&lt;1.000001),$A158,"")</f>
        <v/>
      </c>
      <c r="P159" s="70" t="str">
        <f>IF(AND($F159&gt;0.99,$F159&lt;1.000001),$A159,"")</f>
        <v/>
      </c>
      <c r="Q159" s="70" t="str">
        <f>IF(AND($F160&gt;0.99,$F160&lt;1.000001),$A160,"")</f>
        <v/>
      </c>
      <c r="R159" s="70" t="str">
        <f>IF(AND($F161&gt;0.99,$F161&lt;1.000001),$A161,"")</f>
        <v/>
      </c>
      <c r="S159" s="70" t="str">
        <f>IF(AND($F162&gt;0.99,$F162&lt;1.000001),$A162,"")</f>
        <v/>
      </c>
      <c r="T159" s="70" t="str">
        <f>IF(AND($F163&gt;0.99,$F163&lt;1.000001),$A163,"")</f>
        <v/>
      </c>
      <c r="U159" s="70" t="str">
        <f>IF(AND($F164&gt;0.99,$F164&lt;1.000001),$A164,"")</f>
        <v/>
      </c>
      <c r="V159" s="70" t="str">
        <f>IF(AND($F165&gt;0.99,$F165&lt;1.000001),$A165,"")</f>
        <v/>
      </c>
      <c r="W159" s="70" t="str">
        <f>IF(AND($F166&gt;0.99,$F166&lt;1.000001),$A166,"")</f>
        <v/>
      </c>
      <c r="X159" s="70" t="str">
        <f>IF(AND($F167&gt;0.99,$F167&lt;1.000001),$A167,"")</f>
        <v/>
      </c>
      <c r="Y159" s="70"/>
      <c r="Z159" s="70"/>
      <c r="AA159" s="70"/>
      <c r="AB159" s="70"/>
      <c r="AC159" s="70"/>
      <c r="AD159" s="63"/>
      <c r="AE159" s="63"/>
      <c r="AF159" s="63"/>
    </row>
    <row r="160" spans="1:32" ht="15.75" x14ac:dyDescent="0.25">
      <c r="A160" s="63" t="s">
        <v>403</v>
      </c>
      <c r="B160" s="63"/>
      <c r="C160" s="63"/>
      <c r="D160" s="63"/>
      <c r="E160" s="63"/>
      <c r="F160" s="63">
        <f>Move!L37</f>
        <v>0</v>
      </c>
      <c r="G160" s="63" t="s">
        <v>488</v>
      </c>
      <c r="H160" s="63"/>
      <c r="I160" s="63"/>
      <c r="J160" s="63"/>
      <c r="K160" s="63"/>
      <c r="L160" s="63"/>
      <c r="M160" s="63"/>
      <c r="N160" s="70" t="str">
        <f>IF($F157=0,$A157,"")</f>
        <v>Wheelchair Basics</v>
      </c>
      <c r="O160" s="70" t="str">
        <f>IF($F158=0,$A158,"")</f>
        <v>Maintaining Body Alignment While Propelling The Chair</v>
      </c>
      <c r="P160" s="70" t="str">
        <f>IF($F159=0,$A159,"")</f>
        <v>Wheelchair Movement</v>
      </c>
      <c r="Q160" s="70" t="str">
        <f>IF($F160=0,$A160,"")</f>
        <v>Balance</v>
      </c>
      <c r="R160" s="70" t="str">
        <f>IF($F161=0,$A161,"")</f>
        <v>Turns</v>
      </c>
      <c r="S160" s="71" t="str">
        <f>IF($F162=0,$A162,"")</f>
        <v>Navigating Tight Spaces</v>
      </c>
      <c r="T160" s="70" t="str">
        <f>IF($F163=0,$A163,"")</f>
        <v>Object Skills</v>
      </c>
      <c r="U160" s="70" t="str">
        <f>IF($F164=0,$A164,"")</f>
        <v>Manual Chair Specific Skills</v>
      </c>
      <c r="V160" s="70" t="str">
        <f>IF($F165=0,$A165,"")</f>
        <v>Scooter Specific Skills</v>
      </c>
      <c r="W160" s="70" t="str">
        <f>IF($F166=0,$A166,"")</f>
        <v>Power Chair Specific Skills</v>
      </c>
      <c r="X160" s="70" t="str">
        <f>IF($F167=0,$A167,"")</f>
        <v>Transferring</v>
      </c>
      <c r="Y160" s="70"/>
      <c r="Z160" s="70"/>
      <c r="AA160" s="70"/>
      <c r="AB160" s="70"/>
      <c r="AC160" s="70"/>
      <c r="AD160" s="63"/>
      <c r="AE160" s="63"/>
      <c r="AF160" s="63"/>
    </row>
    <row r="161" spans="1:32" ht="15.75" x14ac:dyDescent="0.25">
      <c r="A161" s="63" t="s">
        <v>404</v>
      </c>
      <c r="B161" s="63"/>
      <c r="C161" s="63"/>
      <c r="D161" s="63"/>
      <c r="E161" s="63"/>
      <c r="F161" s="63">
        <f>Move!L45</f>
        <v>0</v>
      </c>
      <c r="G161" s="63"/>
      <c r="H161" s="63"/>
      <c r="I161" s="63"/>
      <c r="J161" s="63"/>
      <c r="K161" s="63"/>
      <c r="L161" s="63"/>
      <c r="M161" s="63"/>
      <c r="N161" s="63"/>
      <c r="O161" s="63"/>
      <c r="P161" s="63"/>
      <c r="Q161" s="63"/>
      <c r="R161" s="63"/>
      <c r="S161" s="63"/>
      <c r="T161" s="63"/>
      <c r="U161" s="63"/>
      <c r="V161" s="63"/>
      <c r="W161" s="63"/>
      <c r="X161" s="63"/>
      <c r="Y161" s="63"/>
      <c r="Z161" s="63"/>
      <c r="AA161" s="63"/>
      <c r="AB161" s="63"/>
      <c r="AC161" s="63"/>
      <c r="AD161" s="63"/>
      <c r="AE161" s="63"/>
      <c r="AF161" s="63"/>
    </row>
    <row r="162" spans="1:32" ht="15.75" x14ac:dyDescent="0.25">
      <c r="A162" s="63" t="s">
        <v>1013</v>
      </c>
      <c r="B162" s="63"/>
      <c r="C162" s="63"/>
      <c r="D162" s="63"/>
      <c r="E162" s="63"/>
      <c r="F162" s="63">
        <f>Move!L57</f>
        <v>0</v>
      </c>
      <c r="G162" s="63"/>
      <c r="H162" s="63"/>
      <c r="I162" s="63"/>
      <c r="J162" s="63"/>
      <c r="K162" s="63"/>
      <c r="L162" s="63"/>
      <c r="M162" s="63"/>
      <c r="N162" s="63"/>
      <c r="O162" s="63"/>
      <c r="P162" s="63"/>
      <c r="Q162" s="63"/>
      <c r="R162" s="63"/>
      <c r="S162" s="63"/>
      <c r="T162" s="63"/>
      <c r="U162" s="63"/>
      <c r="V162" s="63"/>
      <c r="W162" s="63"/>
      <c r="X162" s="63"/>
      <c r="Y162" s="63"/>
      <c r="Z162" s="63"/>
      <c r="AA162" s="63"/>
      <c r="AB162" s="63"/>
      <c r="AC162" s="63"/>
      <c r="AD162" s="63"/>
      <c r="AE162" s="63"/>
      <c r="AF162" s="63"/>
    </row>
    <row r="163" spans="1:32" ht="15.75" x14ac:dyDescent="0.25">
      <c r="A163" s="63" t="s">
        <v>1014</v>
      </c>
      <c r="B163" s="63"/>
      <c r="C163" s="63"/>
      <c r="D163" s="63"/>
      <c r="E163" s="63"/>
      <c r="F163" s="63">
        <f>Move!L67</f>
        <v>0</v>
      </c>
      <c r="G163" s="63"/>
      <c r="H163" s="63"/>
      <c r="I163" s="63"/>
      <c r="J163" s="63"/>
      <c r="K163" s="63"/>
      <c r="L163" s="63"/>
      <c r="M163" s="63"/>
      <c r="N163" s="63"/>
      <c r="O163" s="63"/>
      <c r="P163" s="63"/>
      <c r="Q163" s="63"/>
      <c r="R163" s="63"/>
      <c r="S163" s="63"/>
      <c r="T163" s="63"/>
      <c r="U163" s="63"/>
      <c r="V163" s="63"/>
      <c r="W163" s="63"/>
      <c r="X163" s="63"/>
      <c r="Y163" s="63"/>
      <c r="Z163" s="63"/>
      <c r="AA163" s="63"/>
      <c r="AB163" s="63"/>
      <c r="AC163" s="63"/>
      <c r="AD163" s="63"/>
      <c r="AE163" s="63"/>
      <c r="AF163" s="63"/>
    </row>
    <row r="164" spans="1:32" ht="15.75" x14ac:dyDescent="0.25">
      <c r="A164" s="63" t="s">
        <v>1015</v>
      </c>
      <c r="B164" s="63"/>
      <c r="C164" s="63"/>
      <c r="D164" s="63"/>
      <c r="E164" s="63"/>
      <c r="F164" s="63">
        <f>Move!L72</f>
        <v>0</v>
      </c>
      <c r="G164" s="63"/>
      <c r="H164" s="63"/>
      <c r="I164" s="63"/>
      <c r="J164" s="63"/>
      <c r="K164" s="63"/>
      <c r="L164" s="63"/>
      <c r="M164" s="63"/>
      <c r="N164" s="63"/>
      <c r="O164" s="63"/>
      <c r="P164" s="63"/>
      <c r="Q164" s="63"/>
      <c r="R164" s="63"/>
      <c r="S164" s="63"/>
      <c r="T164" s="63"/>
      <c r="U164" s="63"/>
      <c r="V164" s="63"/>
      <c r="W164" s="63"/>
      <c r="X164" s="63"/>
      <c r="Y164" s="63"/>
      <c r="Z164" s="63"/>
      <c r="AA164" s="63"/>
      <c r="AB164" s="63"/>
      <c r="AC164" s="63"/>
      <c r="AD164" s="63"/>
      <c r="AE164" s="63"/>
      <c r="AF164" s="63"/>
    </row>
    <row r="165" spans="1:32" ht="15.75" x14ac:dyDescent="0.25">
      <c r="A165" s="63" t="s">
        <v>1016</v>
      </c>
      <c r="B165" s="63"/>
      <c r="C165" s="63"/>
      <c r="D165" s="63"/>
      <c r="E165" s="63"/>
      <c r="F165" s="63">
        <f>Move!L79</f>
        <v>0</v>
      </c>
      <c r="G165" s="63"/>
      <c r="H165" s="63"/>
      <c r="I165" s="63"/>
      <c r="J165" s="63"/>
      <c r="K165" s="63"/>
      <c r="L165" s="63"/>
      <c r="M165" s="63"/>
      <c r="N165" s="63"/>
      <c r="O165" s="63"/>
      <c r="P165" s="63"/>
      <c r="Q165" s="63"/>
      <c r="R165" s="63"/>
      <c r="S165" s="63"/>
      <c r="T165" s="63"/>
      <c r="U165" s="63"/>
      <c r="V165" s="63"/>
      <c r="W165" s="63"/>
      <c r="X165" s="63"/>
      <c r="Y165" s="63"/>
      <c r="Z165" s="63"/>
      <c r="AA165" s="63"/>
      <c r="AB165" s="63"/>
      <c r="AC165" s="63"/>
      <c r="AD165" s="63"/>
      <c r="AE165" s="63"/>
      <c r="AF165" s="63"/>
    </row>
    <row r="166" spans="1:32" ht="15.75" x14ac:dyDescent="0.25">
      <c r="A166" s="63" t="s">
        <v>1017</v>
      </c>
      <c r="B166" s="63"/>
      <c r="C166" s="63"/>
      <c r="D166" s="63"/>
      <c r="E166" s="63"/>
      <c r="F166" s="63">
        <f>Move!L84</f>
        <v>0</v>
      </c>
      <c r="G166" s="63"/>
      <c r="H166" s="63"/>
      <c r="I166" s="63"/>
      <c r="J166" s="63"/>
      <c r="K166" s="63"/>
      <c r="L166" s="63"/>
      <c r="M166" s="63"/>
      <c r="N166" s="63"/>
      <c r="O166" s="63"/>
      <c r="P166" s="63"/>
      <c r="Q166" s="63"/>
      <c r="R166" s="63"/>
      <c r="S166" s="63"/>
      <c r="T166" s="63"/>
      <c r="U166" s="63"/>
      <c r="V166" s="63"/>
      <c r="W166" s="63"/>
      <c r="X166" s="63"/>
      <c r="Y166" s="63"/>
      <c r="Z166" s="63"/>
      <c r="AA166" s="63"/>
      <c r="AB166" s="63"/>
      <c r="AC166" s="63"/>
      <c r="AD166" s="63"/>
      <c r="AE166" s="63"/>
      <c r="AF166" s="63"/>
    </row>
    <row r="167" spans="1:32" ht="15.75" x14ac:dyDescent="0.25">
      <c r="A167" s="63" t="s">
        <v>1018</v>
      </c>
      <c r="B167" s="63"/>
      <c r="C167" s="63"/>
      <c r="D167" s="63"/>
      <c r="E167" s="63"/>
      <c r="F167" s="63">
        <f>Move!L90</f>
        <v>0</v>
      </c>
      <c r="G167" s="63"/>
      <c r="H167" s="63"/>
      <c r="I167" s="63"/>
      <c r="J167" s="63"/>
      <c r="K167" s="63"/>
      <c r="L167" s="63"/>
      <c r="M167" s="63"/>
      <c r="N167" s="63"/>
      <c r="O167" s="63"/>
      <c r="P167" s="63"/>
      <c r="Q167" s="63"/>
      <c r="R167" s="63"/>
      <c r="S167" s="63"/>
      <c r="T167" s="63"/>
      <c r="U167" s="63"/>
      <c r="V167" s="63"/>
      <c r="W167" s="63"/>
      <c r="X167" s="63"/>
      <c r="Y167" s="63"/>
      <c r="Z167" s="63"/>
      <c r="AA167" s="63"/>
      <c r="AB167" s="63"/>
      <c r="AC167" s="63"/>
      <c r="AD167" s="63"/>
      <c r="AE167" s="63"/>
      <c r="AF167" s="63"/>
    </row>
    <row r="168" spans="1:32" ht="15.75" x14ac:dyDescent="0.25">
      <c r="A168" s="66" t="s">
        <v>473</v>
      </c>
      <c r="B168" s="63"/>
      <c r="C168" s="63"/>
      <c r="D168" s="63"/>
      <c r="E168" s="63"/>
      <c r="F168" s="63"/>
      <c r="G168" s="63"/>
      <c r="H168" s="63"/>
      <c r="I168" s="63"/>
      <c r="J168" s="63"/>
      <c r="K168" s="63"/>
      <c r="L168" s="63"/>
      <c r="M168" s="63"/>
      <c r="N168" s="63"/>
      <c r="O168" s="63"/>
      <c r="P168" s="63"/>
      <c r="Q168" s="63"/>
      <c r="R168" s="63"/>
      <c r="S168" s="63"/>
      <c r="T168" s="63"/>
      <c r="U168" s="63"/>
      <c r="V168" s="63"/>
      <c r="W168" s="63"/>
      <c r="X168" s="63"/>
      <c r="Y168" s="63"/>
      <c r="Z168" s="63"/>
      <c r="AA168" s="63"/>
      <c r="AB168" s="63"/>
      <c r="AC168" s="63"/>
      <c r="AD168" s="63"/>
      <c r="AE168" s="63"/>
      <c r="AF168" s="63"/>
    </row>
    <row r="169" spans="1:32" ht="15.75" x14ac:dyDescent="0.25">
      <c r="A169" s="63" t="s">
        <v>406</v>
      </c>
      <c r="B169" s="63"/>
      <c r="C169" s="63"/>
      <c r="D169" s="63"/>
      <c r="E169" s="63"/>
      <c r="F169" s="63">
        <f>SingRm!L3</f>
        <v>0</v>
      </c>
      <c r="G169" s="63" t="s">
        <v>489</v>
      </c>
      <c r="H169" s="63"/>
      <c r="I169" s="63"/>
      <c r="J169" s="63"/>
      <c r="K169" s="63"/>
      <c r="L169" s="63"/>
      <c r="M169" s="63"/>
      <c r="N169" s="63" t="str">
        <f>IF(F169&gt;3.99,A169,"")</f>
        <v/>
      </c>
      <c r="O169" s="63" t="str">
        <f>IF(F170&gt;3.99,A170,"")</f>
        <v/>
      </c>
      <c r="P169" s="63" t="str">
        <f>IF(F171&gt;3.99,A171,"")</f>
        <v/>
      </c>
      <c r="Q169" s="63" t="str">
        <f>IF(F172&gt;3.99,A172,"")</f>
        <v/>
      </c>
      <c r="R169" s="63" t="str">
        <f>IF(F173&gt;3.99,A173,"")</f>
        <v/>
      </c>
      <c r="S169" s="63"/>
      <c r="T169" s="63"/>
      <c r="U169" s="63"/>
      <c r="V169" s="63"/>
      <c r="W169" s="63"/>
      <c r="X169" s="63"/>
      <c r="Y169" s="63"/>
      <c r="Z169" s="63"/>
      <c r="AA169" s="63"/>
      <c r="AB169" s="63"/>
      <c r="AC169" s="63"/>
      <c r="AD169" s="63"/>
      <c r="AE169" s="63"/>
      <c r="AF169" s="63"/>
    </row>
    <row r="170" spans="1:32" ht="15.75" x14ac:dyDescent="0.25">
      <c r="A170" s="63" t="s">
        <v>407</v>
      </c>
      <c r="B170" s="63"/>
      <c r="C170" s="63"/>
      <c r="D170" s="63"/>
      <c r="E170" s="63"/>
      <c r="F170" s="63">
        <f>SingRm!L9</f>
        <v>0</v>
      </c>
      <c r="G170" s="63" t="s">
        <v>486</v>
      </c>
      <c r="H170" s="63"/>
      <c r="I170" s="63"/>
      <c r="J170" s="63"/>
      <c r="K170" s="63"/>
      <c r="L170" s="63"/>
      <c r="M170" s="63"/>
      <c r="N170" s="63" t="str">
        <f>IF(AND($F169&gt;1.01,$F169&lt;3.99),$A169,"")</f>
        <v/>
      </c>
      <c r="O170" s="63" t="str">
        <f>IF(AND($F170&gt;1.01,$F170&lt;3.99),$A170,"")</f>
        <v/>
      </c>
      <c r="P170" s="63" t="str">
        <f>IF(AND($F171&gt;1.01,$F171&lt;3.99),$A171,"")</f>
        <v/>
      </c>
      <c r="Q170" s="63" t="str">
        <f>IF(AND($F172&gt;1.01,$F172&lt;3.99),$A172,"")</f>
        <v/>
      </c>
      <c r="R170" s="63" t="str">
        <f>IF(AND($F173&gt;1.01,$F173&lt;3.99),$A173,"")</f>
        <v/>
      </c>
      <c r="S170" s="63"/>
      <c r="T170" s="63"/>
      <c r="U170" s="63"/>
      <c r="V170" s="63"/>
      <c r="W170" s="63"/>
      <c r="X170" s="63"/>
      <c r="Y170" s="63"/>
      <c r="Z170" s="63"/>
      <c r="AA170" s="63"/>
      <c r="AB170" s="63"/>
      <c r="AC170" s="63"/>
      <c r="AD170" s="63"/>
      <c r="AE170" s="63"/>
      <c r="AF170" s="63"/>
    </row>
    <row r="171" spans="1:32" ht="15.75" x14ac:dyDescent="0.25">
      <c r="A171" s="63" t="s">
        <v>491</v>
      </c>
      <c r="B171" s="63"/>
      <c r="C171" s="63"/>
      <c r="D171" s="63"/>
      <c r="E171" s="63"/>
      <c r="F171" s="63">
        <f>SingRm!L16</f>
        <v>0</v>
      </c>
      <c r="G171" s="63" t="s">
        <v>487</v>
      </c>
      <c r="H171" s="63"/>
      <c r="I171" s="63"/>
      <c r="J171" s="63"/>
      <c r="K171" s="63"/>
      <c r="L171" s="63"/>
      <c r="M171" s="63"/>
      <c r="N171" s="70" t="str">
        <f>IF(AND($F169&gt;0.99,$F169&lt;1.000001),$A169,"")</f>
        <v/>
      </c>
      <c r="O171" s="70" t="str">
        <f>IF(AND($F170&gt;0.99,$F170&lt;1.000001),$A170,"")</f>
        <v/>
      </c>
      <c r="P171" s="70" t="str">
        <f>IF(AND($F171&gt;0.99,$F171&lt;1.000001),$A171,"")</f>
        <v/>
      </c>
      <c r="Q171" s="70" t="str">
        <f>IF(AND($F172&gt;0.99,$F172&lt;1.000001),$A172,"")</f>
        <v/>
      </c>
      <c r="R171" s="70" t="str">
        <f>IF(AND($F173&gt;0.99,$F173&lt;1.000001),$A173,"")</f>
        <v/>
      </c>
      <c r="S171" s="63"/>
      <c r="T171" s="63"/>
      <c r="U171" s="63"/>
      <c r="V171" s="63"/>
      <c r="W171" s="63"/>
      <c r="X171" s="63"/>
      <c r="Y171" s="63"/>
      <c r="Z171" s="63"/>
      <c r="AA171" s="63"/>
      <c r="AB171" s="63"/>
      <c r="AC171" s="63"/>
      <c r="AD171" s="63"/>
      <c r="AE171" s="63"/>
      <c r="AF171" s="63"/>
    </row>
    <row r="172" spans="1:32" ht="15.75" x14ac:dyDescent="0.25">
      <c r="A172" s="63" t="s">
        <v>490</v>
      </c>
      <c r="B172" s="63"/>
      <c r="C172" s="63"/>
      <c r="D172" s="63"/>
      <c r="E172" s="63"/>
      <c r="F172" s="63">
        <f>SingRm!L23</f>
        <v>0</v>
      </c>
      <c r="G172" s="63" t="s">
        <v>488</v>
      </c>
      <c r="H172" s="63"/>
      <c r="I172" s="63"/>
      <c r="J172" s="63"/>
      <c r="K172" s="63"/>
      <c r="L172" s="63"/>
      <c r="M172" s="63"/>
      <c r="N172" s="63" t="str">
        <f>IF($F169=0,$A169,"")</f>
        <v>Familiar Rooms</v>
      </c>
      <c r="O172" s="63" t="str">
        <f>IF($F170=0,$A170,"")</f>
        <v>Unfamiliar Rooms</v>
      </c>
      <c r="P172" s="63" t="str">
        <f>IF($F171=0,$A171,"")</f>
        <v>Seating (Rows)</v>
      </c>
      <c r="Q172" s="63" t="str">
        <f>IF($F172=0,$A172,"")</f>
        <v>Seating (Tables)</v>
      </c>
      <c r="R172" s="63" t="str">
        <f>IF($F173=0,$A173,"")</f>
        <v>Locating Dropped Objects</v>
      </c>
      <c r="S172" s="63"/>
      <c r="T172" s="63"/>
      <c r="U172" s="63"/>
      <c r="V172" s="63"/>
      <c r="W172" s="63"/>
      <c r="X172" s="63"/>
      <c r="Y172" s="63"/>
      <c r="Z172" s="63"/>
      <c r="AA172" s="63"/>
      <c r="AB172" s="63"/>
      <c r="AC172" s="63"/>
      <c r="AD172" s="63"/>
      <c r="AE172" s="63"/>
      <c r="AF172" s="63"/>
    </row>
    <row r="173" spans="1:32" ht="15.75" x14ac:dyDescent="0.25">
      <c r="A173" s="63" t="s">
        <v>408</v>
      </c>
      <c r="B173" s="63"/>
      <c r="C173" s="63"/>
      <c r="D173" s="63"/>
      <c r="E173" s="63"/>
      <c r="F173" s="63">
        <f>SingRm!L28</f>
        <v>0</v>
      </c>
      <c r="G173" s="63"/>
      <c r="H173" s="63"/>
      <c r="I173" s="63"/>
      <c r="J173" s="63"/>
      <c r="K173" s="63"/>
      <c r="L173" s="63"/>
      <c r="M173" s="63"/>
      <c r="N173" s="63"/>
      <c r="O173" s="63"/>
      <c r="P173" s="63"/>
      <c r="Q173" s="63"/>
      <c r="R173" s="63"/>
      <c r="S173" s="63"/>
      <c r="T173" s="63"/>
      <c r="U173" s="63"/>
      <c r="V173" s="63"/>
      <c r="W173" s="63"/>
      <c r="X173" s="63"/>
      <c r="Y173" s="63"/>
      <c r="Z173" s="63"/>
      <c r="AA173" s="63"/>
      <c r="AB173" s="63"/>
      <c r="AC173" s="63"/>
      <c r="AD173" s="63"/>
      <c r="AE173" s="63"/>
      <c r="AF173" s="63"/>
    </row>
    <row r="174" spans="1:32" ht="15.75" x14ac:dyDescent="0.25">
      <c r="A174" s="66" t="s">
        <v>474</v>
      </c>
      <c r="B174" s="63"/>
      <c r="C174" s="63"/>
      <c r="D174" s="63"/>
      <c r="E174" s="63"/>
      <c r="F174" s="63"/>
      <c r="G174" s="63"/>
      <c r="H174" s="63"/>
      <c r="I174" s="63"/>
      <c r="J174" s="63"/>
      <c r="K174" s="63"/>
      <c r="L174" s="63"/>
      <c r="M174" s="63"/>
      <c r="N174" s="63"/>
      <c r="O174" s="63"/>
      <c r="P174" s="63"/>
      <c r="Q174" s="63"/>
      <c r="R174" s="63"/>
      <c r="S174" s="63"/>
      <c r="T174" s="63"/>
      <c r="U174" s="63"/>
      <c r="V174" s="63"/>
      <c r="W174" s="63"/>
      <c r="X174" s="63"/>
      <c r="Y174" s="63"/>
      <c r="Z174" s="63"/>
      <c r="AA174" s="63"/>
      <c r="AB174" s="63"/>
      <c r="AC174" s="63"/>
      <c r="AD174" s="63"/>
      <c r="AE174" s="63"/>
      <c r="AF174" s="63"/>
    </row>
    <row r="175" spans="1:32" ht="15.75" x14ac:dyDescent="0.25">
      <c r="A175" s="63" t="s">
        <v>409</v>
      </c>
      <c r="B175" s="63"/>
      <c r="C175" s="63"/>
      <c r="D175" s="63"/>
      <c r="E175" s="63"/>
      <c r="F175" s="63">
        <f>Indoor!L3</f>
        <v>0</v>
      </c>
      <c r="G175" s="63" t="s">
        <v>489</v>
      </c>
      <c r="H175" s="63"/>
      <c r="I175" s="63"/>
      <c r="J175" s="63"/>
      <c r="K175" s="63"/>
      <c r="L175" s="63"/>
      <c r="M175" s="63"/>
      <c r="N175" s="70" t="str">
        <f>IF(F175&gt;3.99,A175,"")</f>
        <v/>
      </c>
      <c r="O175" s="70" t="str">
        <f>IF(F176&gt;3.99,A176,"")</f>
        <v/>
      </c>
      <c r="P175" s="70" t="str">
        <f>IF(F177&gt;3.99,A177,"")</f>
        <v/>
      </c>
      <c r="Q175" s="70" t="str">
        <f>IF(F178&gt;3.99,A178,"")</f>
        <v/>
      </c>
      <c r="R175" s="70" t="str">
        <f>IF(F179&gt;3.99,A179,"")</f>
        <v/>
      </c>
      <c r="S175" s="70" t="str">
        <f>IF(F180&gt;3.99,A180,"")</f>
        <v/>
      </c>
      <c r="T175" s="70" t="str">
        <f>IF(F181&gt;3.99,A181,"")</f>
        <v/>
      </c>
      <c r="U175" s="70" t="str">
        <f>IF(F182&gt;3.99,A182,"")</f>
        <v/>
      </c>
      <c r="V175" s="63"/>
      <c r="W175" s="63"/>
      <c r="X175" s="63"/>
      <c r="Y175" s="63"/>
      <c r="Z175" s="63"/>
      <c r="AA175" s="63"/>
      <c r="AB175" s="63"/>
      <c r="AC175" s="63"/>
      <c r="AD175" s="63"/>
      <c r="AE175" s="63"/>
      <c r="AF175" s="63"/>
    </row>
    <row r="176" spans="1:32" ht="15.75" x14ac:dyDescent="0.25">
      <c r="A176" s="63" t="s">
        <v>410</v>
      </c>
      <c r="B176" s="63"/>
      <c r="C176" s="63"/>
      <c r="D176" s="63"/>
      <c r="E176" s="63"/>
      <c r="F176" s="63">
        <f>Indoor!L6</f>
        <v>0</v>
      </c>
      <c r="G176" s="63" t="s">
        <v>486</v>
      </c>
      <c r="H176" s="63"/>
      <c r="I176" s="63"/>
      <c r="J176" s="63"/>
      <c r="K176" s="63"/>
      <c r="L176" s="63"/>
      <c r="M176" s="63"/>
      <c r="N176" s="70" t="str">
        <f>IF(AND($F175&gt;1.01,$F175&lt;3.99),$A175,"")</f>
        <v/>
      </c>
      <c r="O176" s="70" t="str">
        <f>IF(AND($F176&gt;1.01,$F176&lt;3.99),$A176,"")</f>
        <v/>
      </c>
      <c r="P176" s="70" t="str">
        <f>IF(AND($F177&gt;1.01,$F177&lt;3.99),$A177,"")</f>
        <v/>
      </c>
      <c r="Q176" s="70" t="str">
        <f>IF(AND($F178&gt;1.01,$F178&lt;3.99),$A178,"")</f>
        <v/>
      </c>
      <c r="R176" s="70" t="str">
        <f>IF(AND($F179&gt;1.01,$F179&lt;3.99),$A179,"")</f>
        <v/>
      </c>
      <c r="S176" s="70" t="str">
        <f>IF(AND($F180&gt;1.01,$F180&lt;3.99),$A180,"")</f>
        <v/>
      </c>
      <c r="T176" s="70" t="str">
        <f>IF(AND($F181&gt;1.01,$F181&lt;3.99),$A181,"")</f>
        <v/>
      </c>
      <c r="U176" s="70" t="str">
        <f>IF(AND($F182&gt;1.01,$F182&lt;3.99),$A182,"")</f>
        <v/>
      </c>
      <c r="V176" s="63"/>
      <c r="W176" s="63"/>
      <c r="X176" s="63"/>
      <c r="Y176" s="63"/>
      <c r="Z176" s="63"/>
      <c r="AA176" s="63"/>
      <c r="AB176" s="63"/>
      <c r="AC176" s="63"/>
      <c r="AD176" s="63"/>
      <c r="AE176" s="63"/>
      <c r="AF176" s="63"/>
    </row>
    <row r="177" spans="1:32" ht="15.75" x14ac:dyDescent="0.25">
      <c r="A177" s="63" t="s">
        <v>411</v>
      </c>
      <c r="B177" s="63"/>
      <c r="C177" s="63"/>
      <c r="D177" s="63"/>
      <c r="E177" s="63"/>
      <c r="F177" s="63">
        <f>Indoor!L9</f>
        <v>0</v>
      </c>
      <c r="G177" s="63" t="s">
        <v>487</v>
      </c>
      <c r="H177" s="63"/>
      <c r="I177" s="63"/>
      <c r="J177" s="63"/>
      <c r="K177" s="63"/>
      <c r="L177" s="63"/>
      <c r="M177" s="63"/>
      <c r="N177" s="70" t="str">
        <f>IF(AND($F175&gt;0.99,$F175&lt;1.000001),$A175,"")</f>
        <v/>
      </c>
      <c r="O177" s="70" t="str">
        <f>IF(AND($F176&gt;0.99,$F176&lt;1.000001),$A176,"")</f>
        <v/>
      </c>
      <c r="P177" s="70" t="str">
        <f>IF(AND($F177&gt;0.99,$F177&lt;1.000001),$A177,"")</f>
        <v/>
      </c>
      <c r="Q177" s="70" t="str">
        <f>IF(AND($F178&gt;0.99,$F178&lt;1.000001),$A178,"")</f>
        <v/>
      </c>
      <c r="R177" s="70" t="str">
        <f>IF(AND($F179&gt;0.99,$F179&lt;1.000001),$A179,"")</f>
        <v/>
      </c>
      <c r="S177" s="70" t="str">
        <f>IF(AND($F180&gt;0.99,$F180&lt;1.000001),$A180,"")</f>
        <v/>
      </c>
      <c r="T177" s="70" t="str">
        <f>IF(AND($F181&gt;0.99,$F181&lt;1.000001),$A181,"")</f>
        <v/>
      </c>
      <c r="U177" s="70" t="str">
        <f>IF(AND($F182&gt;0.99,$F182&lt;1.000001),$A182,"")</f>
        <v/>
      </c>
      <c r="V177" s="70"/>
      <c r="W177" s="63"/>
      <c r="X177" s="63"/>
      <c r="Y177" s="63"/>
      <c r="Z177" s="63"/>
      <c r="AA177" s="63"/>
      <c r="AB177" s="63"/>
      <c r="AC177" s="63"/>
      <c r="AD177" s="63"/>
      <c r="AE177" s="63"/>
      <c r="AF177" s="63"/>
    </row>
    <row r="178" spans="1:32" ht="15.75" x14ac:dyDescent="0.25">
      <c r="A178" s="63" t="s">
        <v>1019</v>
      </c>
      <c r="B178" s="63"/>
      <c r="C178" s="63"/>
      <c r="D178" s="63"/>
      <c r="E178" s="63"/>
      <c r="F178" s="63">
        <f>Indoor!L31</f>
        <v>0</v>
      </c>
      <c r="G178" s="63" t="s">
        <v>488</v>
      </c>
      <c r="H178" s="63"/>
      <c r="I178" s="63"/>
      <c r="J178" s="63"/>
      <c r="K178" s="63"/>
      <c r="L178" s="63"/>
      <c r="M178" s="63"/>
      <c r="N178" s="70" t="str">
        <f>IF($F175=0,$A175,"")</f>
        <v>Hand Trailing</v>
      </c>
      <c r="O178" s="70" t="str">
        <f>IF($F176=0,$A176,"")</f>
        <v>Navigating Open Spaces</v>
      </c>
      <c r="P178" s="70" t="str">
        <f>IF($F177=0,$A177,"")</f>
        <v>Doors</v>
      </c>
      <c r="Q178" s="70" t="str">
        <f>IF($F178=0,$A178,"")</f>
        <v>Stairs (Emergency Use Only)</v>
      </c>
      <c r="R178" s="70" t="str">
        <f>IF($F179=0,$A179,"")</f>
        <v>Elevators</v>
      </c>
      <c r="S178" s="71" t="str">
        <f>IF($F180=0,$A180,"")</f>
        <v>Moving Sidewalks</v>
      </c>
      <c r="T178" s="70" t="str">
        <f>IF($F181=0,$A181,"")</f>
        <v>Turnstiles</v>
      </c>
      <c r="U178" s="70" t="str">
        <f>IF($F182=0,$A182,"")</f>
        <v>Emergency Drills/Situations</v>
      </c>
      <c r="V178" s="63"/>
      <c r="W178" s="63"/>
      <c r="X178" s="63"/>
      <c r="Y178" s="63"/>
      <c r="Z178" s="63"/>
      <c r="AA178" s="63"/>
      <c r="AB178" s="63"/>
      <c r="AC178" s="63"/>
      <c r="AD178" s="63"/>
      <c r="AE178" s="63"/>
      <c r="AF178" s="63"/>
    </row>
    <row r="179" spans="1:32" ht="15.75" x14ac:dyDescent="0.25">
      <c r="A179" s="63" t="s">
        <v>412</v>
      </c>
      <c r="B179" s="63"/>
      <c r="C179" s="63"/>
      <c r="D179" s="63"/>
      <c r="E179" s="63"/>
      <c r="F179" s="63">
        <f>Indoor!L36</f>
        <v>0</v>
      </c>
      <c r="G179" s="63"/>
      <c r="H179" s="63"/>
      <c r="I179" s="63"/>
      <c r="J179" s="63"/>
      <c r="K179" s="63"/>
      <c r="L179" s="63"/>
      <c r="M179" s="63"/>
      <c r="N179" s="63"/>
      <c r="O179" s="63"/>
      <c r="P179" s="63"/>
      <c r="Q179" s="63"/>
      <c r="R179" s="63"/>
      <c r="S179" s="63"/>
      <c r="T179" s="63"/>
      <c r="U179" s="63"/>
      <c r="V179" s="63"/>
      <c r="W179" s="63"/>
      <c r="X179" s="63"/>
      <c r="Y179" s="63"/>
      <c r="Z179" s="63"/>
      <c r="AA179" s="63"/>
      <c r="AB179" s="63"/>
      <c r="AC179" s="63"/>
      <c r="AD179" s="63"/>
      <c r="AE179" s="63"/>
      <c r="AF179" s="63"/>
    </row>
    <row r="180" spans="1:32" ht="15.75" x14ac:dyDescent="0.25">
      <c r="A180" s="63" t="s">
        <v>413</v>
      </c>
      <c r="B180" s="63"/>
      <c r="C180" s="63"/>
      <c r="D180" s="63"/>
      <c r="E180" s="63"/>
      <c r="F180" s="63">
        <f>Indoor!L52</f>
        <v>0</v>
      </c>
      <c r="G180" s="63"/>
      <c r="H180" s="63"/>
      <c r="I180" s="63"/>
      <c r="J180" s="63"/>
      <c r="K180" s="63"/>
      <c r="L180" s="63"/>
      <c r="M180" s="63"/>
      <c r="N180" s="63"/>
      <c r="O180" s="63"/>
      <c r="P180" s="63"/>
      <c r="Q180" s="63"/>
      <c r="R180" s="63"/>
      <c r="S180" s="63"/>
      <c r="T180" s="63"/>
      <c r="U180" s="63"/>
      <c r="V180" s="63"/>
      <c r="W180" s="63"/>
      <c r="X180" s="63"/>
      <c r="Y180" s="63"/>
      <c r="Z180" s="63"/>
      <c r="AA180" s="63"/>
      <c r="AB180" s="63"/>
      <c r="AC180" s="63"/>
      <c r="AD180" s="63"/>
      <c r="AE180" s="63"/>
      <c r="AF180" s="63"/>
    </row>
    <row r="181" spans="1:32" ht="15.75" x14ac:dyDescent="0.25">
      <c r="A181" s="63" t="s">
        <v>414</v>
      </c>
      <c r="B181" s="63"/>
      <c r="C181" s="63"/>
      <c r="D181" s="63"/>
      <c r="E181" s="63"/>
      <c r="F181" s="63">
        <f>Indoor!L62</f>
        <v>0</v>
      </c>
      <c r="G181" s="63"/>
      <c r="H181" s="63"/>
      <c r="I181" s="63"/>
      <c r="J181" s="63"/>
      <c r="K181" s="63"/>
      <c r="L181" s="63"/>
      <c r="M181" s="63"/>
      <c r="N181" s="63"/>
      <c r="O181" s="63"/>
      <c r="P181" s="63"/>
      <c r="Q181" s="63"/>
      <c r="R181" s="63"/>
      <c r="S181" s="63"/>
      <c r="T181" s="63"/>
      <c r="U181" s="63"/>
      <c r="V181" s="63"/>
      <c r="W181" s="63"/>
      <c r="X181" s="63"/>
      <c r="Y181" s="63"/>
      <c r="Z181" s="63"/>
      <c r="AA181" s="63"/>
      <c r="AB181" s="63"/>
      <c r="AC181" s="63"/>
      <c r="AD181" s="63"/>
      <c r="AE181" s="63"/>
      <c r="AF181" s="63"/>
    </row>
    <row r="182" spans="1:32" ht="15.75" x14ac:dyDescent="0.25">
      <c r="A182" s="63" t="s">
        <v>1020</v>
      </c>
      <c r="B182" s="63"/>
      <c r="C182" s="63"/>
      <c r="D182" s="63"/>
      <c r="E182" s="63"/>
      <c r="F182" s="63">
        <f>Indoor!L68</f>
        <v>0</v>
      </c>
      <c r="G182" s="63"/>
      <c r="H182" s="63"/>
      <c r="I182" s="63"/>
      <c r="J182" s="63"/>
      <c r="K182" s="63"/>
      <c r="L182" s="63"/>
      <c r="M182" s="63"/>
      <c r="N182" s="63"/>
      <c r="O182" s="63"/>
      <c r="P182" s="63"/>
      <c r="Q182" s="63"/>
      <c r="R182" s="63"/>
      <c r="S182" s="63"/>
      <c r="T182" s="63"/>
      <c r="U182" s="63"/>
      <c r="V182" s="63"/>
      <c r="W182" s="63"/>
      <c r="X182" s="63"/>
      <c r="Y182" s="63"/>
      <c r="Z182" s="63"/>
      <c r="AA182" s="63"/>
      <c r="AB182" s="63"/>
      <c r="AC182" s="63"/>
      <c r="AD182" s="63"/>
      <c r="AE182" s="63"/>
      <c r="AF182" s="63"/>
    </row>
    <row r="183" spans="1:32" ht="15.75" x14ac:dyDescent="0.25">
      <c r="A183" s="66" t="s">
        <v>475</v>
      </c>
      <c r="B183" s="63"/>
      <c r="C183" s="63"/>
      <c r="D183" s="63"/>
      <c r="E183" s="63"/>
      <c r="F183" s="63"/>
      <c r="G183" s="63" t="s">
        <v>489</v>
      </c>
      <c r="H183" s="63"/>
      <c r="I183" s="63"/>
      <c r="J183" s="63"/>
      <c r="K183" s="63"/>
      <c r="L183" s="63"/>
      <c r="M183" s="63"/>
      <c r="N183" s="63" t="str">
        <f>IF(F184&gt;3.99,A184,"")</f>
        <v/>
      </c>
      <c r="O183" s="63" t="str">
        <f>IF(F185&gt;3.99,A185,"")</f>
        <v/>
      </c>
      <c r="P183" s="63" t="str">
        <f>IF(F186&gt;3.99,A186,"")</f>
        <v/>
      </c>
      <c r="Q183" s="63"/>
      <c r="R183" s="63"/>
      <c r="S183" s="63"/>
      <c r="T183" s="63"/>
      <c r="U183" s="63"/>
      <c r="V183" s="63"/>
      <c r="W183" s="63"/>
      <c r="X183" s="63"/>
      <c r="Y183" s="63"/>
      <c r="Z183" s="63"/>
      <c r="AA183" s="63"/>
      <c r="AB183" s="63"/>
      <c r="AC183" s="63"/>
      <c r="AD183" s="63"/>
      <c r="AE183" s="63"/>
      <c r="AF183" s="63"/>
    </row>
    <row r="184" spans="1:32" ht="15.75" x14ac:dyDescent="0.25">
      <c r="A184" s="63" t="s">
        <v>415</v>
      </c>
      <c r="B184" s="63"/>
      <c r="C184" s="63"/>
      <c r="D184" s="63"/>
      <c r="E184" s="63"/>
      <c r="F184" s="63">
        <f>SelfPro!L3</f>
        <v>0</v>
      </c>
      <c r="G184" s="63" t="s">
        <v>486</v>
      </c>
      <c r="H184" s="63"/>
      <c r="I184" s="63"/>
      <c r="J184" s="63"/>
      <c r="K184" s="63"/>
      <c r="L184" s="63"/>
      <c r="M184" s="63"/>
      <c r="N184" s="63" t="str">
        <f>IF(AND($F184&gt;1.01,$F184&lt;3.99),$A184,"")</f>
        <v/>
      </c>
      <c r="O184" s="63" t="str">
        <f>IF(AND($F185&gt;1.01,$F185&lt;3.99),$A185,"")</f>
        <v/>
      </c>
      <c r="P184" s="63" t="str">
        <f>IF(AND($F186&gt;1.01,$F186&lt;3.99),$A186,"")</f>
        <v/>
      </c>
      <c r="Q184" s="63"/>
      <c r="R184" s="63"/>
      <c r="S184" s="63"/>
      <c r="T184" s="63"/>
      <c r="U184" s="63"/>
      <c r="V184" s="63"/>
      <c r="W184" s="63"/>
      <c r="X184" s="63"/>
      <c r="Y184" s="63"/>
      <c r="Z184" s="63"/>
      <c r="AA184" s="63"/>
      <c r="AB184" s="63"/>
      <c r="AC184" s="63"/>
      <c r="AD184" s="63"/>
      <c r="AE184" s="63"/>
      <c r="AF184" s="63"/>
    </row>
    <row r="185" spans="1:32" ht="15.75" x14ac:dyDescent="0.25">
      <c r="A185" s="63" t="s">
        <v>416</v>
      </c>
      <c r="B185" s="63"/>
      <c r="C185" s="63"/>
      <c r="D185" s="63"/>
      <c r="E185" s="63"/>
      <c r="F185" s="63">
        <f>SelfPro!L9</f>
        <v>0</v>
      </c>
      <c r="G185" s="63" t="s">
        <v>487</v>
      </c>
      <c r="H185" s="63"/>
      <c r="I185" s="63"/>
      <c r="J185" s="63"/>
      <c r="K185" s="63"/>
      <c r="L185" s="63"/>
      <c r="M185" s="63"/>
      <c r="N185" s="70" t="str">
        <f>IF(AND($F184&gt;0.99,$F184&lt;1.000001),$A184,"")</f>
        <v/>
      </c>
      <c r="O185" s="70" t="str">
        <f>IF(AND($F185&gt;0.99,$F185&lt;1.000001),$A185,"")</f>
        <v/>
      </c>
      <c r="P185" s="70" t="str">
        <f>IF(AND($F186&gt;0.99,$F186&lt;1.000001),$A186,"")</f>
        <v/>
      </c>
      <c r="Q185" s="63"/>
      <c r="R185" s="63"/>
      <c r="S185" s="63"/>
      <c r="T185" s="63"/>
      <c r="U185" s="63"/>
      <c r="V185" s="63"/>
      <c r="W185" s="63"/>
      <c r="X185" s="63"/>
      <c r="Y185" s="63"/>
      <c r="Z185" s="63"/>
      <c r="AA185" s="63"/>
      <c r="AB185" s="63"/>
      <c r="AC185" s="63"/>
      <c r="AD185" s="63"/>
      <c r="AE185" s="63"/>
      <c r="AF185" s="63"/>
    </row>
    <row r="186" spans="1:32" ht="15.75" x14ac:dyDescent="0.25">
      <c r="A186" s="63" t="s">
        <v>417</v>
      </c>
      <c r="B186" s="63"/>
      <c r="C186" s="63"/>
      <c r="D186" s="63"/>
      <c r="E186" s="63"/>
      <c r="F186" s="63">
        <f>SelfPro!L13</f>
        <v>0</v>
      </c>
      <c r="G186" s="63" t="s">
        <v>488</v>
      </c>
      <c r="H186" s="63"/>
      <c r="I186" s="63"/>
      <c r="J186" s="63"/>
      <c r="K186" s="63"/>
      <c r="L186" s="63"/>
      <c r="M186" s="63"/>
      <c r="N186" s="63" t="str">
        <f>IF($F184=0,$A184,"")</f>
        <v>Upper Hand Protective Technique</v>
      </c>
      <c r="O186" s="63" t="str">
        <f>IF($F185=0,$A185,"")</f>
        <v>Lower Forearm Protective Technique</v>
      </c>
      <c r="P186" s="63" t="str">
        <f>IF($F186=0,$A186,"")</f>
        <v>Protective Clothing</v>
      </c>
      <c r="Q186" s="63"/>
      <c r="R186" s="63"/>
      <c r="S186" s="63"/>
      <c r="T186" s="63"/>
      <c r="U186" s="63"/>
      <c r="V186" s="63"/>
      <c r="W186" s="63"/>
      <c r="X186" s="63"/>
      <c r="Y186" s="63"/>
      <c r="Z186" s="63"/>
      <c r="AA186" s="63"/>
      <c r="AB186" s="63"/>
      <c r="AC186" s="63"/>
      <c r="AD186" s="63"/>
      <c r="AE186" s="63"/>
      <c r="AF186" s="63"/>
    </row>
    <row r="187" spans="1:32" ht="15.75" x14ac:dyDescent="0.25">
      <c r="A187" s="66" t="s">
        <v>476</v>
      </c>
      <c r="B187" s="63"/>
      <c r="C187" s="63"/>
      <c r="D187" s="63"/>
      <c r="E187" s="63"/>
      <c r="F187" s="63"/>
      <c r="G187" s="63"/>
      <c r="H187" s="63"/>
      <c r="I187" s="63"/>
      <c r="J187" s="63"/>
      <c r="K187" s="63"/>
      <c r="L187" s="63"/>
      <c r="M187" s="63"/>
      <c r="N187" s="63"/>
      <c r="O187" s="63"/>
      <c r="P187" s="63"/>
      <c r="Q187" s="63"/>
      <c r="R187" s="63"/>
      <c r="S187" s="63"/>
      <c r="T187" s="63"/>
      <c r="U187" s="63"/>
      <c r="V187" s="63"/>
      <c r="W187" s="63"/>
      <c r="X187" s="63"/>
      <c r="Y187" s="63"/>
      <c r="Z187" s="63"/>
      <c r="AA187" s="63"/>
      <c r="AB187" s="63"/>
      <c r="AC187" s="63"/>
      <c r="AD187" s="63"/>
      <c r="AE187" s="63"/>
      <c r="AF187" s="63"/>
    </row>
    <row r="188" spans="1:32" ht="15.75" x14ac:dyDescent="0.25">
      <c r="A188" s="63" t="s">
        <v>418</v>
      </c>
      <c r="B188" s="63"/>
      <c r="C188" s="63"/>
      <c r="D188" s="63"/>
      <c r="E188" s="63"/>
      <c r="F188" s="63">
        <f>Guided!L3</f>
        <v>0</v>
      </c>
      <c r="G188" s="63" t="s">
        <v>489</v>
      </c>
      <c r="H188" s="63"/>
      <c r="I188" s="63"/>
      <c r="J188" s="63"/>
      <c r="K188" s="63"/>
      <c r="L188" s="63"/>
      <c r="M188" s="63"/>
      <c r="N188" s="63" t="str">
        <f>IF(F188&gt;3.99,A188,"")</f>
        <v/>
      </c>
      <c r="O188" s="63" t="str">
        <f>IF(F189&gt;3.99,A189,"")</f>
        <v/>
      </c>
      <c r="P188" s="63" t="str">
        <f>IF(F190&gt;3.99,A190,"")</f>
        <v/>
      </c>
      <c r="Q188" s="63" t="str">
        <f>IF(F191&gt;3.99,A191,"")</f>
        <v/>
      </c>
      <c r="R188" s="63"/>
      <c r="S188" s="63"/>
      <c r="T188" s="63"/>
      <c r="U188" s="63"/>
      <c r="V188" s="63"/>
      <c r="W188" s="63"/>
      <c r="X188" s="63"/>
      <c r="Y188" s="63"/>
      <c r="Z188" s="63"/>
      <c r="AA188" s="63"/>
      <c r="AB188" s="63"/>
      <c r="AC188" s="63"/>
      <c r="AD188" s="63"/>
      <c r="AE188" s="63"/>
      <c r="AF188" s="63"/>
    </row>
    <row r="189" spans="1:32" ht="15.75" x14ac:dyDescent="0.25">
      <c r="A189" s="63" t="s">
        <v>1008</v>
      </c>
      <c r="B189" s="63"/>
      <c r="C189" s="63"/>
      <c r="D189" s="63"/>
      <c r="E189" s="63"/>
      <c r="F189" s="63">
        <f>Guided!L16</f>
        <v>0</v>
      </c>
      <c r="G189" s="63" t="s">
        <v>486</v>
      </c>
      <c r="H189" s="63"/>
      <c r="I189" s="63"/>
      <c r="J189" s="63"/>
      <c r="K189" s="63"/>
      <c r="L189" s="63"/>
      <c r="M189" s="63"/>
      <c r="N189" s="63" t="str">
        <f>IF(AND($F188&gt;1.01,$F188&lt;3.99),$A188,"")</f>
        <v/>
      </c>
      <c r="O189" s="63" t="str">
        <f>IF(AND($F189&gt;1.01,$F189&lt;3.99),$A189,"")</f>
        <v/>
      </c>
      <c r="P189" s="63" t="str">
        <f>IF(AND($F190&gt;1.01,$F190&lt;3.99),$A190,"")</f>
        <v/>
      </c>
      <c r="Q189" s="63" t="str">
        <f>IF(AND($F191&gt;1.01,$F191&lt;3.99),$A191,"")</f>
        <v/>
      </c>
      <c r="R189" s="63"/>
      <c r="S189" s="63"/>
      <c r="T189" s="63"/>
      <c r="U189" s="63"/>
      <c r="V189" s="63"/>
      <c r="W189" s="63"/>
      <c r="X189" s="63"/>
      <c r="Y189" s="63"/>
      <c r="Z189" s="63"/>
      <c r="AA189" s="63"/>
      <c r="AB189" s="63"/>
      <c r="AC189" s="63"/>
      <c r="AD189" s="63"/>
      <c r="AE189" s="63"/>
      <c r="AF189" s="63"/>
    </row>
    <row r="190" spans="1:32" ht="15.75" x14ac:dyDescent="0.25">
      <c r="A190" s="63" t="s">
        <v>419</v>
      </c>
      <c r="B190" s="63"/>
      <c r="C190" s="63"/>
      <c r="D190" s="63"/>
      <c r="E190" s="63"/>
      <c r="F190" s="63">
        <f>Guided!L21</f>
        <v>0</v>
      </c>
      <c r="G190" s="63" t="s">
        <v>487</v>
      </c>
      <c r="H190" s="63"/>
      <c r="I190" s="63"/>
      <c r="J190" s="63"/>
      <c r="K190" s="63"/>
      <c r="L190" s="63"/>
      <c r="M190" s="63"/>
      <c r="N190" s="70" t="str">
        <f>IF(AND($F188&gt;0.99,$F188&lt;1.000001),$A188,"")</f>
        <v/>
      </c>
      <c r="O190" s="70" t="str">
        <f>IF(AND($F189&gt;0.99,$F189&lt;1.000001),$A189,"")</f>
        <v/>
      </c>
      <c r="P190" s="70" t="str">
        <f>IF(AND($F190&gt;0.99,$F190&lt;1.000001),$A190,"")</f>
        <v/>
      </c>
      <c r="Q190" s="70" t="str">
        <f>IF(AND($F191&gt;0.99,$F191&lt;1.000001),$A191,"")</f>
        <v/>
      </c>
      <c r="R190" s="63"/>
      <c r="S190" s="63"/>
      <c r="T190" s="63"/>
      <c r="U190" s="63"/>
      <c r="V190" s="63"/>
      <c r="W190" s="63"/>
      <c r="X190" s="63"/>
      <c r="Y190" s="63"/>
      <c r="Z190" s="63"/>
      <c r="AA190" s="63"/>
      <c r="AB190" s="63"/>
      <c r="AC190" s="63"/>
      <c r="AD190" s="63"/>
      <c r="AE190" s="63"/>
      <c r="AF190" s="63"/>
    </row>
    <row r="191" spans="1:32" ht="15.75" x14ac:dyDescent="0.25">
      <c r="A191" s="63" t="s">
        <v>420</v>
      </c>
      <c r="B191" s="63"/>
      <c r="C191" s="63"/>
      <c r="D191" s="63"/>
      <c r="E191" s="63"/>
      <c r="F191" s="63">
        <f>Guided!L25</f>
        <v>0</v>
      </c>
      <c r="G191" s="63" t="s">
        <v>488</v>
      </c>
      <c r="H191" s="63"/>
      <c r="I191" s="63"/>
      <c r="J191" s="63"/>
      <c r="K191" s="63"/>
      <c r="L191" s="63"/>
      <c r="M191" s="63"/>
      <c r="N191" s="63" t="str">
        <f>IF($F188=0,$A188,"")</f>
        <v>Human Guide</v>
      </c>
      <c r="O191" s="63" t="str">
        <f>IF($F189=0,$A189,"")</f>
        <v>Staying With Another (No Direct Contact)</v>
      </c>
      <c r="P191" s="63" t="str">
        <f>IF($F190=0,$A190,"")</f>
        <v>Menus</v>
      </c>
      <c r="Q191" s="63" t="str">
        <f>IF($F191=0,$A191,"")</f>
        <v>Getting Rides</v>
      </c>
      <c r="R191" s="63"/>
      <c r="S191" s="63"/>
      <c r="T191" s="63"/>
      <c r="U191" s="63"/>
      <c r="V191" s="63"/>
      <c r="W191" s="63"/>
      <c r="X191" s="63"/>
      <c r="Y191" s="63"/>
      <c r="Z191" s="63"/>
      <c r="AA191" s="63"/>
      <c r="AB191" s="63"/>
      <c r="AC191" s="63"/>
      <c r="AD191" s="63"/>
      <c r="AE191" s="63"/>
      <c r="AF191" s="63"/>
    </row>
    <row r="192" spans="1:32" ht="15.75" x14ac:dyDescent="0.25">
      <c r="A192" s="66" t="s">
        <v>477</v>
      </c>
      <c r="B192" s="63"/>
      <c r="C192" s="63"/>
      <c r="D192" s="63"/>
      <c r="E192" s="63"/>
      <c r="F192" s="63"/>
      <c r="G192" s="63"/>
      <c r="H192" s="63"/>
      <c r="I192" s="63"/>
      <c r="J192" s="63"/>
      <c r="K192" s="63"/>
      <c r="L192" s="63"/>
      <c r="M192" s="63"/>
      <c r="N192" s="63"/>
      <c r="O192" s="63"/>
      <c r="P192" s="63"/>
      <c r="Q192" s="63"/>
      <c r="R192" s="63"/>
      <c r="S192" s="63"/>
      <c r="T192" s="63"/>
      <c r="U192" s="63"/>
      <c r="V192" s="63"/>
      <c r="W192" s="63"/>
      <c r="X192" s="63"/>
      <c r="Y192" s="63"/>
      <c r="Z192" s="63"/>
      <c r="AA192" s="63"/>
      <c r="AB192" s="63"/>
      <c r="AC192" s="63"/>
      <c r="AD192" s="63"/>
      <c r="AE192" s="63"/>
      <c r="AF192" s="63"/>
    </row>
    <row r="193" spans="1:32" ht="15.75" x14ac:dyDescent="0.25">
      <c r="A193" s="63" t="s">
        <v>421</v>
      </c>
      <c r="B193" s="63"/>
      <c r="C193" s="63"/>
      <c r="D193" s="63"/>
      <c r="E193" s="63"/>
      <c r="F193" s="63">
        <f>Cane!L3</f>
        <v>0</v>
      </c>
      <c r="G193" s="63" t="s">
        <v>489</v>
      </c>
      <c r="H193" s="63"/>
      <c r="I193" s="63"/>
      <c r="J193" s="63"/>
      <c r="K193" s="63"/>
      <c r="L193" s="63"/>
      <c r="M193" s="63"/>
      <c r="N193" s="70" t="str">
        <f>IF(F193&gt;3.99,A193,"")</f>
        <v/>
      </c>
      <c r="O193" s="70" t="str">
        <f>IF(F194&gt;3.99,A194,"")</f>
        <v/>
      </c>
      <c r="P193" s="70" t="str">
        <f>IF(F195&gt;3.99,A195,"")</f>
        <v/>
      </c>
      <c r="Q193" s="70" t="str">
        <f>IF(F196&gt;3.99,A196,"")</f>
        <v/>
      </c>
      <c r="R193" s="70" t="str">
        <f>IF(F197&gt;3.99,A197,"")</f>
        <v/>
      </c>
      <c r="S193" s="70" t="str">
        <f>IF(F198&gt;3.99,A198,"")</f>
        <v/>
      </c>
      <c r="T193" s="70" t="str">
        <f>IF(F199&gt;3.99,A199,"")</f>
        <v/>
      </c>
      <c r="U193" s="70" t="str">
        <f>IF(F200&gt;3.99,A200,"")</f>
        <v/>
      </c>
      <c r="V193" s="70" t="str">
        <f>IF(F201&gt;3.99,A201,"")</f>
        <v/>
      </c>
      <c r="W193" s="63"/>
      <c r="X193" s="63"/>
      <c r="Y193" s="63"/>
      <c r="Z193" s="63"/>
      <c r="AA193" s="63"/>
      <c r="AB193" s="63"/>
      <c r="AC193" s="63"/>
      <c r="AD193" s="63"/>
      <c r="AE193" s="63"/>
      <c r="AF193" s="63"/>
    </row>
    <row r="194" spans="1:32" ht="15.75" x14ac:dyDescent="0.25">
      <c r="A194" s="63" t="s">
        <v>422</v>
      </c>
      <c r="B194" s="63"/>
      <c r="C194" s="63"/>
      <c r="D194" s="63"/>
      <c r="E194" s="63"/>
      <c r="F194" s="63">
        <f>Cane!L11</f>
        <v>0</v>
      </c>
      <c r="G194" s="63" t="s">
        <v>486</v>
      </c>
      <c r="H194" s="63"/>
      <c r="I194" s="63"/>
      <c r="J194" s="63"/>
      <c r="K194" s="63"/>
      <c r="L194" s="63"/>
      <c r="M194" s="63"/>
      <c r="N194" s="70" t="str">
        <f>IF(AND($F193&gt;1.01,$F193&lt;3.99),$A193,"")</f>
        <v/>
      </c>
      <c r="O194" s="70" t="str">
        <f>IF(AND($F194&gt;1.01,$F194&lt;3.99),$A194,"")</f>
        <v/>
      </c>
      <c r="P194" s="70" t="str">
        <f>IF(AND($F195&gt;1.01,$F195&lt;3.99),$A195,"")</f>
        <v/>
      </c>
      <c r="Q194" s="70" t="str">
        <f>IF(AND($F196&gt;1.01,$F196&lt;3.99),$A196,"")</f>
        <v/>
      </c>
      <c r="R194" s="70" t="str">
        <f>IF(AND($F197&gt;1.01,$F197&lt;3.99),$A197,"")</f>
        <v/>
      </c>
      <c r="S194" s="70" t="str">
        <f>IF(AND($F198&gt;1.01,$F198&lt;3.99),$A198,"")</f>
        <v/>
      </c>
      <c r="T194" s="70" t="str">
        <f>IF(AND($F199&gt;1.01,$F199&lt;3.99),$A199,"")</f>
        <v/>
      </c>
      <c r="U194" s="70" t="str">
        <f>IF(AND($F200&gt;1.01,$F200&lt;3.99),$A200,"")</f>
        <v/>
      </c>
      <c r="V194" s="70" t="str">
        <f>IF(AND($F201&gt;1.01,$F201&lt;3.99),$A201,"")</f>
        <v/>
      </c>
      <c r="W194" s="63"/>
      <c r="X194" s="63"/>
      <c r="Y194" s="63"/>
      <c r="Z194" s="63"/>
      <c r="AA194" s="63"/>
      <c r="AB194" s="63"/>
      <c r="AC194" s="63"/>
      <c r="AD194" s="63"/>
      <c r="AE194" s="63"/>
      <c r="AF194" s="63"/>
    </row>
    <row r="195" spans="1:32" ht="15.75" x14ac:dyDescent="0.25">
      <c r="A195" s="63" t="s">
        <v>1021</v>
      </c>
      <c r="B195" s="63"/>
      <c r="C195" s="63"/>
      <c r="D195" s="63"/>
      <c r="E195" s="63"/>
      <c r="F195" s="63">
        <f>Cane!L17</f>
        <v>0</v>
      </c>
      <c r="G195" s="63" t="s">
        <v>487</v>
      </c>
      <c r="H195" s="63"/>
      <c r="I195" s="63"/>
      <c r="J195" s="63"/>
      <c r="K195" s="63"/>
      <c r="L195" s="63"/>
      <c r="M195" s="63"/>
      <c r="N195" s="70" t="str">
        <f>IF(AND($F193&gt;0.99,$F193&lt;1.000001),$A193,"")</f>
        <v/>
      </c>
      <c r="O195" s="70" t="str">
        <f>IF(AND($F194&gt;0.99,$F194&lt;1.000001),$A194,"")</f>
        <v/>
      </c>
      <c r="P195" s="70" t="str">
        <f>IF(AND($F195&gt;0.99,$F195&lt;1.000001),$A195,"")</f>
        <v/>
      </c>
      <c r="Q195" s="70" t="str">
        <f>IF(AND($F196&gt;0.99,$F196&lt;1.000001),$A196,"")</f>
        <v/>
      </c>
      <c r="R195" s="70" t="str">
        <f>IF(AND($F197&gt;0.99,$F197&lt;1.000001),$A197,"")</f>
        <v/>
      </c>
      <c r="S195" s="70" t="str">
        <f>IF(AND($F198&gt;0.99,$F198&lt;1.000001),$A198,"")</f>
        <v/>
      </c>
      <c r="T195" s="70" t="str">
        <f>IF(AND($F199&gt;0.99,$F199&lt;1.000001),$A199,"")</f>
        <v/>
      </c>
      <c r="U195" s="70" t="str">
        <f>IF(AND($F200&gt;0.99,$F200&lt;1.000001),$A200,"")</f>
        <v/>
      </c>
      <c r="V195" s="70" t="str">
        <f>IF(AND($F201&gt;0.99,$F201&lt;1.000001),$A201,"")</f>
        <v/>
      </c>
      <c r="W195" s="63"/>
      <c r="X195" s="63"/>
      <c r="Y195" s="63"/>
      <c r="Z195" s="63"/>
      <c r="AA195" s="63"/>
      <c r="AB195" s="63"/>
      <c r="AC195" s="63"/>
      <c r="AD195" s="63"/>
      <c r="AE195" s="63"/>
      <c r="AF195" s="63"/>
    </row>
    <row r="196" spans="1:32" ht="15.75" x14ac:dyDescent="0.25">
      <c r="A196" s="63" t="s">
        <v>423</v>
      </c>
      <c r="B196" s="63"/>
      <c r="C196" s="63"/>
      <c r="D196" s="63"/>
      <c r="E196" s="63"/>
      <c r="F196" s="63">
        <f>Cane!L24</f>
        <v>0</v>
      </c>
      <c r="G196" s="63" t="s">
        <v>488</v>
      </c>
      <c r="H196" s="63"/>
      <c r="I196" s="63"/>
      <c r="J196" s="63"/>
      <c r="K196" s="63"/>
      <c r="L196" s="63"/>
      <c r="M196" s="63"/>
      <c r="N196" s="70" t="str">
        <f>IF($F193=0,$A193,"")</f>
        <v>Basic Skills</v>
      </c>
      <c r="O196" s="70" t="str">
        <f>IF($F194=0,$A194,"")</f>
        <v>Types Of Grips</v>
      </c>
      <c r="P196" s="70" t="str">
        <f>IF($F195=0,$A195,"")</f>
        <v>Wheelchair Specific Cane Skills</v>
      </c>
      <c r="Q196" s="70" t="str">
        <f>IF($F196=0,$A196,"")</f>
        <v>Constant Contact</v>
      </c>
      <c r="R196" s="70" t="str">
        <f>IF($F197=0,$A197,"")</f>
        <v>Diagonal/Diagonal Trail</v>
      </c>
      <c r="S196" s="71" t="str">
        <f>IF($F198=0,$A198,"")</f>
        <v>Two Point Touch/Touch Trail</v>
      </c>
      <c r="T196" s="70" t="str">
        <f>IF($F199=0,$A199,"")</f>
        <v>Touch And Drag</v>
      </c>
      <c r="U196" s="70" t="str">
        <f>IF($F200=0,$A200,"")</f>
        <v>Three Point Touch</v>
      </c>
      <c r="V196" s="70" t="str">
        <f>IF($F201=0,$A201,"")</f>
        <v>Verification Technique</v>
      </c>
      <c r="W196" s="63"/>
      <c r="X196" s="63"/>
      <c r="Y196" s="63"/>
      <c r="Z196" s="63"/>
      <c r="AA196" s="63"/>
      <c r="AB196" s="63"/>
      <c r="AC196" s="63"/>
      <c r="AD196" s="63"/>
      <c r="AE196" s="63"/>
      <c r="AF196" s="63"/>
    </row>
    <row r="197" spans="1:32" ht="15.75" x14ac:dyDescent="0.25">
      <c r="A197" s="63" t="s">
        <v>424</v>
      </c>
      <c r="B197" s="63"/>
      <c r="C197" s="63"/>
      <c r="D197" s="63"/>
      <c r="E197" s="63"/>
      <c r="F197" s="63">
        <f>Cane!L30</f>
        <v>0</v>
      </c>
      <c r="G197" s="63"/>
      <c r="H197" s="63"/>
      <c r="I197" s="63"/>
      <c r="J197" s="63"/>
      <c r="K197" s="63"/>
      <c r="L197" s="63"/>
      <c r="M197" s="63"/>
      <c r="N197" s="63"/>
      <c r="O197" s="63"/>
      <c r="P197" s="63"/>
      <c r="Q197" s="63"/>
      <c r="R197" s="63"/>
      <c r="S197" s="63"/>
      <c r="T197" s="63"/>
      <c r="U197" s="63"/>
      <c r="V197" s="63"/>
      <c r="W197" s="63"/>
      <c r="X197" s="63"/>
      <c r="Y197" s="63"/>
      <c r="Z197" s="63"/>
      <c r="AA197" s="63"/>
      <c r="AB197" s="63"/>
      <c r="AC197" s="63"/>
      <c r="AD197" s="63"/>
      <c r="AE197" s="63"/>
      <c r="AF197" s="63"/>
    </row>
    <row r="198" spans="1:32" ht="15.75" x14ac:dyDescent="0.25">
      <c r="A198" s="63" t="s">
        <v>425</v>
      </c>
      <c r="B198" s="63"/>
      <c r="C198" s="63"/>
      <c r="D198" s="63"/>
      <c r="E198" s="63"/>
      <c r="F198" s="63">
        <f>Cane!L36</f>
        <v>0</v>
      </c>
      <c r="G198" s="63"/>
      <c r="H198" s="63"/>
      <c r="I198" s="63"/>
      <c r="J198" s="63"/>
      <c r="K198" s="63"/>
      <c r="L198" s="63"/>
      <c r="M198" s="63"/>
      <c r="N198" s="63"/>
      <c r="O198" s="63"/>
      <c r="P198" s="63"/>
      <c r="Q198" s="63"/>
      <c r="R198" s="63"/>
      <c r="S198" s="63"/>
      <c r="T198" s="63"/>
      <c r="U198" s="63"/>
      <c r="V198" s="63"/>
      <c r="W198" s="63"/>
      <c r="X198" s="63"/>
      <c r="Y198" s="63"/>
      <c r="Z198" s="63"/>
      <c r="AA198" s="63"/>
      <c r="AB198" s="63"/>
      <c r="AC198" s="63"/>
      <c r="AD198" s="63"/>
      <c r="AE198" s="63"/>
      <c r="AF198" s="63"/>
    </row>
    <row r="199" spans="1:32" ht="15.75" x14ac:dyDescent="0.25">
      <c r="A199" s="63" t="s">
        <v>426</v>
      </c>
      <c r="B199" s="63"/>
      <c r="C199" s="63"/>
      <c r="D199" s="63"/>
      <c r="E199" s="63"/>
      <c r="F199" s="63">
        <f>Cane!L43</f>
        <v>0</v>
      </c>
      <c r="G199" s="63"/>
      <c r="H199" s="63"/>
      <c r="I199" s="63"/>
      <c r="J199" s="63"/>
      <c r="K199" s="63"/>
      <c r="L199" s="63"/>
      <c r="M199" s="63"/>
      <c r="N199" s="63"/>
      <c r="O199" s="63"/>
      <c r="P199" s="63"/>
      <c r="Q199" s="63"/>
      <c r="R199" s="63"/>
      <c r="S199" s="63"/>
      <c r="T199" s="63"/>
      <c r="U199" s="63"/>
      <c r="V199" s="63"/>
      <c r="W199" s="63"/>
      <c r="X199" s="63"/>
      <c r="Y199" s="63"/>
      <c r="Z199" s="63"/>
      <c r="AA199" s="63"/>
      <c r="AB199" s="63"/>
      <c r="AC199" s="63"/>
      <c r="AD199" s="63"/>
      <c r="AE199" s="63"/>
      <c r="AF199" s="63"/>
    </row>
    <row r="200" spans="1:32" ht="15.75" x14ac:dyDescent="0.25">
      <c r="A200" s="63" t="s">
        <v>427</v>
      </c>
      <c r="B200" s="63"/>
      <c r="C200" s="63"/>
      <c r="D200" s="63"/>
      <c r="E200" s="63"/>
      <c r="F200" s="63">
        <f>Cane!L50</f>
        <v>0</v>
      </c>
      <c r="G200" s="63"/>
      <c r="H200" s="63"/>
      <c r="I200" s="63"/>
      <c r="J200" s="63"/>
      <c r="K200" s="63"/>
      <c r="L200" s="63"/>
      <c r="M200" s="63"/>
      <c r="N200" s="63"/>
      <c r="O200" s="63"/>
      <c r="P200" s="63"/>
      <c r="Q200" s="63"/>
      <c r="R200" s="63"/>
      <c r="S200" s="63"/>
      <c r="T200" s="63"/>
      <c r="U200" s="63"/>
      <c r="V200" s="63"/>
      <c r="W200" s="63"/>
      <c r="X200" s="63"/>
      <c r="Y200" s="63"/>
      <c r="Z200" s="63"/>
      <c r="AA200" s="63"/>
      <c r="AB200" s="63"/>
      <c r="AC200" s="63"/>
      <c r="AD200" s="63"/>
      <c r="AE200" s="63"/>
      <c r="AF200" s="63"/>
    </row>
    <row r="201" spans="1:32" ht="15.75" x14ac:dyDescent="0.25">
      <c r="A201" s="63" t="s">
        <v>1022</v>
      </c>
      <c r="B201" s="63"/>
      <c r="C201" s="63"/>
      <c r="D201" s="63"/>
      <c r="E201" s="63"/>
      <c r="F201" s="63">
        <f>Cane!L57</f>
        <v>0</v>
      </c>
      <c r="G201" s="63"/>
      <c r="H201" s="63"/>
      <c r="I201" s="63"/>
      <c r="J201" s="63"/>
      <c r="K201" s="63"/>
      <c r="L201" s="63"/>
      <c r="M201" s="63"/>
      <c r="N201" s="63"/>
      <c r="O201" s="63"/>
      <c r="P201" s="63"/>
      <c r="Q201" s="63"/>
      <c r="R201" s="63"/>
      <c r="S201" s="63"/>
      <c r="T201" s="63"/>
      <c r="U201" s="63"/>
      <c r="V201" s="63"/>
      <c r="W201" s="63"/>
      <c r="X201" s="63"/>
      <c r="Y201" s="63"/>
      <c r="Z201" s="63"/>
      <c r="AA201" s="63"/>
      <c r="AB201" s="63"/>
      <c r="AC201" s="63"/>
      <c r="AD201" s="63"/>
      <c r="AE201" s="63"/>
      <c r="AF201" s="63"/>
    </row>
    <row r="202" spans="1:32" ht="15.75" x14ac:dyDescent="0.25">
      <c r="A202" s="66" t="s">
        <v>478</v>
      </c>
      <c r="B202" s="63"/>
      <c r="C202" s="63"/>
      <c r="D202" s="63"/>
      <c r="E202" s="63"/>
      <c r="F202" s="63"/>
      <c r="G202" s="63" t="s">
        <v>489</v>
      </c>
      <c r="H202" s="63"/>
      <c r="I202" s="63"/>
      <c r="J202" s="63"/>
      <c r="K202" s="63"/>
      <c r="L202" s="63"/>
      <c r="M202" s="63"/>
      <c r="N202" s="63" t="str">
        <f>IF(F203&gt;3.99,A203,"")</f>
        <v/>
      </c>
      <c r="O202" s="63" t="str">
        <f>IF(F204&gt;3.99,A204,"")</f>
        <v/>
      </c>
      <c r="P202" s="63" t="str">
        <f>IF(F205&gt;3.99,A205,"")</f>
        <v/>
      </c>
      <c r="Q202" s="63" t="str">
        <f>IF(F206&gt;3.99,A206,"")</f>
        <v/>
      </c>
      <c r="R202" s="63" t="str">
        <f>IF(F207&gt;3.99,A207,"")</f>
        <v/>
      </c>
      <c r="S202" s="63"/>
      <c r="T202" s="63"/>
      <c r="U202" s="63"/>
      <c r="V202" s="63"/>
      <c r="W202" s="63"/>
      <c r="X202" s="63"/>
      <c r="Y202" s="63"/>
      <c r="Z202" s="63"/>
      <c r="AA202" s="63"/>
      <c r="AB202" s="63"/>
      <c r="AC202" s="63"/>
      <c r="AD202" s="63"/>
      <c r="AE202" s="63"/>
      <c r="AF202" s="63"/>
    </row>
    <row r="203" spans="1:32" ht="15.75" x14ac:dyDescent="0.25">
      <c r="A203" s="63" t="s">
        <v>1023</v>
      </c>
      <c r="B203" s="63"/>
      <c r="C203" s="63"/>
      <c r="D203" s="63"/>
      <c r="E203" s="63"/>
      <c r="F203" s="63">
        <f>Sidewalk!L3</f>
        <v>0</v>
      </c>
      <c r="G203" s="63" t="s">
        <v>486</v>
      </c>
      <c r="H203" s="63"/>
      <c r="I203" s="63"/>
      <c r="J203" s="63"/>
      <c r="K203" s="63"/>
      <c r="L203" s="63"/>
      <c r="M203" s="63"/>
      <c r="N203" s="63" t="str">
        <f>IF(AND($F203&gt;1.01,$F203&lt;3.99),$A203,"")</f>
        <v/>
      </c>
      <c r="O203" s="63" t="str">
        <f>IF(AND($F204&gt;1.01,$F204&lt;3.99),$A204,"")</f>
        <v/>
      </c>
      <c r="P203" s="63" t="str">
        <f>IF(AND($F205&gt;1.01,$F205&lt;3.99),$A205,"")</f>
        <v/>
      </c>
      <c r="Q203" s="63" t="str">
        <f>IF(AND($F206&gt;1.01,$F206&lt;3.99),$A206,"")</f>
        <v/>
      </c>
      <c r="R203" s="63" t="str">
        <f>IF(AND($F207&gt;1.01,$F207&lt;3.99),$A207,"")</f>
        <v/>
      </c>
      <c r="S203" s="63"/>
      <c r="T203" s="63"/>
      <c r="U203" s="63"/>
      <c r="V203" s="63"/>
      <c r="W203" s="63"/>
      <c r="X203" s="63"/>
      <c r="Y203" s="63"/>
      <c r="Z203" s="63"/>
      <c r="AA203" s="63"/>
      <c r="AB203" s="63"/>
      <c r="AC203" s="63"/>
      <c r="AD203" s="63"/>
      <c r="AE203" s="63"/>
      <c r="AF203" s="63"/>
    </row>
    <row r="204" spans="1:32" ht="15.75" x14ac:dyDescent="0.25">
      <c r="A204" s="63" t="s">
        <v>1024</v>
      </c>
      <c r="B204" s="63"/>
      <c r="C204" s="63"/>
      <c r="D204" s="63"/>
      <c r="E204" s="63"/>
      <c r="F204" s="63">
        <f>Sidewalk!L26</f>
        <v>0</v>
      </c>
      <c r="G204" s="63" t="s">
        <v>487</v>
      </c>
      <c r="H204" s="63"/>
      <c r="I204" s="63"/>
      <c r="J204" s="63"/>
      <c r="K204" s="63"/>
      <c r="L204" s="63"/>
      <c r="M204" s="63"/>
      <c r="N204" s="70" t="str">
        <f>IF(AND($F203&gt;0.99,$F203&lt;1.000001),$A203,"")</f>
        <v/>
      </c>
      <c r="O204" s="70" t="str">
        <f>IF(AND($F204&gt;0.99,$F204&lt;1.000001),$A204,"")</f>
        <v/>
      </c>
      <c r="P204" s="70" t="str">
        <f>IF(AND($F205&gt;0.99,$F205&lt;1.000001),$A205,"")</f>
        <v/>
      </c>
      <c r="Q204" s="70" t="str">
        <f>IF(AND($F206&gt;0.99,$F206&lt;1.000001),$A206,"")</f>
        <v/>
      </c>
      <c r="R204" s="70" t="str">
        <f>IF(AND($F207&gt;0.99,$F207&lt;1.000001),$A207,"")</f>
        <v/>
      </c>
      <c r="S204" s="63"/>
      <c r="T204" s="63"/>
      <c r="U204" s="63"/>
      <c r="V204" s="63"/>
      <c r="W204" s="63"/>
      <c r="X204" s="63"/>
      <c r="Y204" s="63"/>
      <c r="Z204" s="63"/>
      <c r="AA204" s="63"/>
      <c r="AB204" s="63"/>
      <c r="AC204" s="63"/>
      <c r="AD204" s="63"/>
      <c r="AE204" s="63"/>
      <c r="AF204" s="63"/>
    </row>
    <row r="205" spans="1:32" ht="15.75" x14ac:dyDescent="0.25">
      <c r="A205" s="63" t="s">
        <v>1025</v>
      </c>
      <c r="B205" s="63"/>
      <c r="C205" s="63"/>
      <c r="D205" s="63"/>
      <c r="E205" s="63"/>
      <c r="F205" s="63">
        <f>Sidewalk!L33</f>
        <v>0</v>
      </c>
      <c r="G205" s="63" t="s">
        <v>488</v>
      </c>
      <c r="H205" s="63"/>
      <c r="I205" s="63"/>
      <c r="J205" s="63"/>
      <c r="K205" s="63"/>
      <c r="L205" s="63"/>
      <c r="M205" s="63"/>
      <c r="N205" s="63" t="str">
        <f>IF($F203=0,$A203,"")</f>
        <v>Travel On Sidewalks</v>
      </c>
      <c r="O205" s="63" t="str">
        <f>IF($F204=0,$A204,"")</f>
        <v>Travel On Irregular Sidewalks</v>
      </c>
      <c r="P205" s="63" t="str">
        <f>IF($F205=0,$A205,"")</f>
        <v>Negotiating Curb Ramps</v>
      </c>
      <c r="Q205" s="63" t="str">
        <f>IF($F206=0,$A206,"")</f>
        <v>Negotiating Building Ramps</v>
      </c>
      <c r="R205" s="63" t="str">
        <f>IF($F207=0,$A207,"")</f>
        <v>Correcting for Veering On Sidewalks</v>
      </c>
      <c r="S205" s="63"/>
      <c r="T205" s="63"/>
      <c r="U205" s="63"/>
      <c r="V205" s="63"/>
      <c r="W205" s="63"/>
      <c r="X205" s="63"/>
      <c r="Y205" s="63"/>
      <c r="Z205" s="63"/>
      <c r="AA205" s="63"/>
      <c r="AB205" s="63"/>
      <c r="AC205" s="63"/>
      <c r="AD205" s="63"/>
      <c r="AE205" s="63"/>
      <c r="AF205" s="63"/>
    </row>
    <row r="206" spans="1:32" ht="15.75" x14ac:dyDescent="0.25">
      <c r="A206" s="63" t="s">
        <v>1026</v>
      </c>
      <c r="B206" s="63"/>
      <c r="C206" s="63"/>
      <c r="D206" s="63"/>
      <c r="E206" s="63"/>
      <c r="F206" s="63">
        <f>Sidewalk!L45</f>
        <v>0</v>
      </c>
      <c r="G206" s="63"/>
      <c r="H206" s="63"/>
      <c r="I206" s="63"/>
      <c r="J206" s="63"/>
      <c r="K206" s="63"/>
      <c r="L206" s="63"/>
      <c r="M206" s="63"/>
      <c r="N206" s="63"/>
      <c r="O206" s="63"/>
      <c r="P206" s="63"/>
      <c r="Q206" s="63"/>
      <c r="R206" s="63"/>
      <c r="S206" s="63"/>
      <c r="T206" s="63"/>
      <c r="U206" s="63"/>
      <c r="V206" s="63"/>
      <c r="W206" s="63"/>
      <c r="X206" s="63"/>
      <c r="Y206" s="63"/>
      <c r="Z206" s="63"/>
      <c r="AA206" s="63"/>
      <c r="AB206" s="63"/>
      <c r="AC206" s="63"/>
      <c r="AD206" s="63"/>
      <c r="AE206" s="63"/>
      <c r="AF206" s="63"/>
    </row>
    <row r="207" spans="1:32" ht="15.75" x14ac:dyDescent="0.25">
      <c r="A207" s="63" t="s">
        <v>428</v>
      </c>
      <c r="B207" s="63"/>
      <c r="C207" s="63"/>
      <c r="D207" s="63"/>
      <c r="E207" s="63"/>
      <c r="F207" s="63">
        <f>Sidewalk!L54</f>
        <v>0</v>
      </c>
      <c r="G207" s="63"/>
      <c r="H207" s="63"/>
      <c r="I207" s="63"/>
      <c r="J207" s="63"/>
      <c r="K207" s="63"/>
      <c r="L207" s="63"/>
      <c r="M207" s="63"/>
      <c r="N207" s="63"/>
      <c r="O207" s="63"/>
      <c r="P207" s="63"/>
      <c r="Q207" s="63"/>
      <c r="R207" s="63"/>
      <c r="S207" s="63"/>
      <c r="T207" s="63"/>
      <c r="U207" s="63"/>
      <c r="V207" s="63"/>
      <c r="W207" s="63"/>
      <c r="X207" s="63"/>
      <c r="Y207" s="63"/>
      <c r="Z207" s="63"/>
      <c r="AA207" s="63"/>
      <c r="AB207" s="63"/>
      <c r="AC207" s="63"/>
      <c r="AD207" s="63"/>
      <c r="AE207" s="63"/>
      <c r="AF207" s="63"/>
    </row>
    <row r="208" spans="1:32" ht="15.75" x14ac:dyDescent="0.25">
      <c r="A208" s="66" t="s">
        <v>479</v>
      </c>
      <c r="B208" s="63"/>
      <c r="C208" s="63"/>
      <c r="D208" s="63"/>
      <c r="E208" s="63"/>
      <c r="F208" s="63"/>
      <c r="G208" s="63"/>
      <c r="H208" s="63"/>
      <c r="I208" s="63"/>
      <c r="J208" s="63"/>
      <c r="K208" s="63"/>
      <c r="L208" s="63"/>
      <c r="M208" s="63"/>
      <c r="N208" s="63"/>
      <c r="O208" s="63"/>
      <c r="P208" s="63"/>
      <c r="Q208" s="63"/>
      <c r="R208" s="63"/>
      <c r="S208" s="63"/>
      <c r="T208" s="63"/>
      <c r="U208" s="63"/>
      <c r="V208" s="63"/>
      <c r="W208" s="63"/>
      <c r="X208" s="63"/>
      <c r="Y208" s="63"/>
      <c r="Z208" s="63"/>
      <c r="AA208" s="63"/>
      <c r="AB208" s="63"/>
      <c r="AC208" s="63"/>
      <c r="AD208" s="63"/>
      <c r="AE208" s="63"/>
      <c r="AF208" s="63"/>
    </row>
    <row r="209" spans="1:32" ht="15.75" x14ac:dyDescent="0.25">
      <c r="A209" s="63" t="s">
        <v>429</v>
      </c>
      <c r="B209" s="63"/>
      <c r="C209" s="63"/>
      <c r="D209" s="63"/>
      <c r="E209" s="63"/>
      <c r="F209" s="63">
        <f>StCross!L3</f>
        <v>0</v>
      </c>
      <c r="G209" s="63" t="s">
        <v>489</v>
      </c>
      <c r="H209" s="63"/>
      <c r="I209" s="63"/>
      <c r="J209" s="63"/>
      <c r="K209" s="63"/>
      <c r="L209" s="63"/>
      <c r="M209" s="63"/>
      <c r="N209" s="70" t="str">
        <f>IF(F209&gt;3.99,A209,"")</f>
        <v/>
      </c>
      <c r="O209" s="70" t="str">
        <f>IF(F210&gt;3.99,A210,"")</f>
        <v/>
      </c>
      <c r="P209" s="70" t="str">
        <f>IF(F211&gt;3.99,A211,"")</f>
        <v/>
      </c>
      <c r="Q209" s="70" t="str">
        <f>IF(F212&gt;3.99,A212,"")</f>
        <v/>
      </c>
      <c r="R209" s="70" t="str">
        <f>IF(F213&gt;3.99,A213,"")</f>
        <v/>
      </c>
      <c r="S209" s="70" t="str">
        <f>IF(F214&gt;3.99,A214,"")</f>
        <v/>
      </c>
      <c r="T209" s="70" t="str">
        <f>IF(F215&gt;3.99,A215,"")</f>
        <v/>
      </c>
      <c r="U209" s="70" t="str">
        <f>IF(F216&gt;3.99,A216,"")</f>
        <v/>
      </c>
      <c r="V209" s="70" t="str">
        <f>IF(F217&gt;3.99,A217,"")</f>
        <v/>
      </c>
      <c r="W209" s="70" t="str">
        <f>IF(F218&gt;3.99,A218,"")</f>
        <v/>
      </c>
      <c r="X209" s="70" t="str">
        <f>IF(F219&gt;3.99,A219,"")</f>
        <v/>
      </c>
      <c r="Y209" s="70" t="str">
        <f>IF(F220&gt;3.99,A220,"")</f>
        <v/>
      </c>
      <c r="Z209" s="70" t="str">
        <f>IF(F221&gt;3.99,A221,"")</f>
        <v/>
      </c>
      <c r="AA209" s="70" t="str">
        <f>IF(F222&gt;3.99,A222,"")</f>
        <v/>
      </c>
      <c r="AB209" s="70" t="str">
        <f>IF(F223&gt;3.99,A223,"")</f>
        <v/>
      </c>
      <c r="AC209" s="70" t="str">
        <f>IF(F224&gt;3.99,A224,"")</f>
        <v/>
      </c>
      <c r="AD209" s="70"/>
      <c r="AE209" s="63"/>
      <c r="AF209" s="63"/>
    </row>
    <row r="210" spans="1:32" ht="15.75" x14ac:dyDescent="0.25">
      <c r="A210" s="63" t="s">
        <v>1027</v>
      </c>
      <c r="B210" s="63"/>
      <c r="C210" s="63"/>
      <c r="D210" s="63"/>
      <c r="E210" s="63"/>
      <c r="F210" s="63">
        <f>StCross!L9</f>
        <v>0</v>
      </c>
      <c r="G210" s="63" t="s">
        <v>486</v>
      </c>
      <c r="H210" s="63"/>
      <c r="I210" s="63"/>
      <c r="J210" s="63"/>
      <c r="K210" s="63"/>
      <c r="L210" s="63"/>
      <c r="M210" s="63"/>
      <c r="N210" s="70" t="str">
        <f>IF(AND($F209&gt;1.01,$F209&lt;3.99),$A209,"")</f>
        <v/>
      </c>
      <c r="O210" s="70" t="str">
        <f>IF(AND($F210&gt;1.01,$F210&lt;3.99),$A210,"")</f>
        <v/>
      </c>
      <c r="P210" s="70" t="str">
        <f>IF(AND($F211&gt;1.01,$F211&lt;3.99),$A211,"")</f>
        <v/>
      </c>
      <c r="Q210" s="70" t="str">
        <f>IF(AND($F212&gt;1.01,$F212&lt;3.99),$A212,"")</f>
        <v/>
      </c>
      <c r="R210" s="70" t="str">
        <f>IF(AND($F213&gt;1.01,$F213&lt;3.99),$A213,"")</f>
        <v/>
      </c>
      <c r="S210" s="70" t="str">
        <f>IF(AND($F214&gt;1.01,$F214&lt;3.99),$A214,"")</f>
        <v/>
      </c>
      <c r="T210" s="70" t="str">
        <f>IF(AND($F215&gt;1.01,$F215&lt;3.99),$A215,"")</f>
        <v/>
      </c>
      <c r="U210" s="70" t="str">
        <f>IF(AND($F216&gt;1.01,$F216&lt;3.99),$A216,"")</f>
        <v/>
      </c>
      <c r="V210" s="70" t="str">
        <f>IF(AND($F217&gt;1.01,$F217&lt;3.99),$A217,"")</f>
        <v/>
      </c>
      <c r="W210" s="70" t="str">
        <f>IF(AND($F218&gt;1.01,$F218&lt;3.99),$A218,"")</f>
        <v/>
      </c>
      <c r="X210" s="70" t="str">
        <f>IF(AND($F219&gt;1.01,$F219&lt;3.99),$A219,"")</f>
        <v/>
      </c>
      <c r="Y210" s="70" t="str">
        <f>IF(AND($F220&gt;1.01,$F220&lt;3.99),$A220,"")</f>
        <v/>
      </c>
      <c r="Z210" s="70" t="str">
        <f>IF(AND($F221&gt;1.01,$F221&lt;3.99),$A221,"")</f>
        <v/>
      </c>
      <c r="AA210" s="70" t="str">
        <f>IF(AND($F222&gt;1.01,$F222&lt;3.99),$A222,"")</f>
        <v/>
      </c>
      <c r="AB210" s="70" t="str">
        <f>IF(AND($F223&gt;1.01,$F223&lt;3.99),$A223,"")</f>
        <v/>
      </c>
      <c r="AC210" s="70" t="str">
        <f>IF(AND($F224&gt;1.01,$F224&lt;3.99),$A224,"")</f>
        <v/>
      </c>
      <c r="AD210" s="70"/>
      <c r="AE210" s="63"/>
      <c r="AF210" s="63"/>
    </row>
    <row r="211" spans="1:32" ht="15.75" x14ac:dyDescent="0.25">
      <c r="A211" s="63" t="s">
        <v>1028</v>
      </c>
      <c r="B211" s="63"/>
      <c r="C211" s="63"/>
      <c r="D211" s="63"/>
      <c r="E211" s="63"/>
      <c r="F211" s="63">
        <f>StCross!L27</f>
        <v>0</v>
      </c>
      <c r="G211" s="63" t="s">
        <v>487</v>
      </c>
      <c r="H211" s="63"/>
      <c r="I211" s="63"/>
      <c r="J211" s="63"/>
      <c r="K211" s="63"/>
      <c r="L211" s="63"/>
      <c r="M211" s="63"/>
      <c r="N211" s="70" t="str">
        <f>IF(AND($F209&gt;0.99,$F209&lt;1.000001),$A209,"")</f>
        <v/>
      </c>
      <c r="O211" s="70" t="str">
        <f>IF(AND($F210&gt;0.99,$F210&lt;1.000001),$A210,"")</f>
        <v/>
      </c>
      <c r="P211" s="70" t="str">
        <f>IF(AND($F211&gt;0.99,$F211&lt;1.000001),$A211,"")</f>
        <v/>
      </c>
      <c r="Q211" s="70" t="str">
        <f>IF(AND($F212&gt;0.99,$F212&lt;1.000001),$A212,"")</f>
        <v/>
      </c>
      <c r="R211" s="70" t="str">
        <f>IF(AND($F213&gt;0.99,$F213&lt;1.000001),$A213,"")</f>
        <v/>
      </c>
      <c r="S211" s="70" t="str">
        <f>IF(AND($F214&gt;0.99,$F214&lt;1.000001),$A214,"")</f>
        <v/>
      </c>
      <c r="T211" s="70" t="str">
        <f>IF(AND($F215&gt;0.99,$F215&lt;1.000001),$A215,"")</f>
        <v/>
      </c>
      <c r="U211" s="70" t="str">
        <f>IF(AND($F216&gt;0.99,$F216&lt;1.000001),$A216,"")</f>
        <v/>
      </c>
      <c r="V211" s="70" t="str">
        <f>IF(AND($F217&gt;0.99,$F217&lt;1.000001),$A217,"")</f>
        <v/>
      </c>
      <c r="W211" s="70" t="str">
        <f>IF(AND($F218&gt;0.99,$F218&lt;1.000001),$A218,"")</f>
        <v/>
      </c>
      <c r="X211" s="70" t="str">
        <f>IF(AND($F219&gt;0.99,$F219&lt;1.000001),$A219,"")</f>
        <v/>
      </c>
      <c r="Y211" s="70" t="str">
        <f>IF(AND($F220&gt;0.99,$F220&lt;1.000001),$A220,"")</f>
        <v/>
      </c>
      <c r="Z211" s="70" t="str">
        <f>IF(AND($F221&gt;0.99,$F221&lt;1.000001),$A221,"")</f>
        <v/>
      </c>
      <c r="AA211" s="70" t="str">
        <f>IF(AND($F222&gt;0.99,$F222&lt;1.000001),$A222,"")</f>
        <v/>
      </c>
      <c r="AB211" s="70" t="str">
        <f>IF(AND($F223&gt;0.99,$F223&lt;1.000001),$A223,"")</f>
        <v/>
      </c>
      <c r="AC211" s="70" t="str">
        <f>IF(AND($F224&gt;0.99,$F224&lt;1.000001),$A224,"")</f>
        <v/>
      </c>
      <c r="AD211" s="70"/>
      <c r="AE211" s="63"/>
      <c r="AF211" s="63"/>
    </row>
    <row r="212" spans="1:32" ht="15.75" x14ac:dyDescent="0.25">
      <c r="A212" s="63" t="s">
        <v>430</v>
      </c>
      <c r="B212" s="63"/>
      <c r="C212" s="63"/>
      <c r="D212" s="63"/>
      <c r="E212" s="63"/>
      <c r="F212" s="63">
        <f>StCross!L33</f>
        <v>0</v>
      </c>
      <c r="G212" s="63" t="s">
        <v>488</v>
      </c>
      <c r="H212" s="63"/>
      <c r="I212" s="63"/>
      <c r="J212" s="63"/>
      <c r="K212" s="63"/>
      <c r="L212" s="63"/>
      <c r="M212" s="63"/>
      <c r="N212" s="70" t="str">
        <f>IF($F209=0,$A209,"")</f>
        <v>Anticipating Street Crossings</v>
      </c>
      <c r="O212" s="70" t="str">
        <f>IF($F210=0,$A210,"")</f>
        <v>Wheelchair Specific Street Crossing Skills</v>
      </c>
      <c r="P212" s="70" t="str">
        <f>IF($F211=0,$A211,"")</f>
        <v>Maintaining Line Of Travel &amp; Body Alignment</v>
      </c>
      <c r="Q212" s="70" t="str">
        <f>IF($F212=0,$A212,"")</f>
        <v>Re-establishing Body Alignment</v>
      </c>
      <c r="R212" s="70" t="str">
        <f>IF($F213=0,$A213,"")</f>
        <v>Analyzing Intersections</v>
      </c>
      <c r="S212" s="71" t="str">
        <f>IF($F214=0,$A214,"")</f>
        <v>Plus Intersections</v>
      </c>
      <c r="T212" s="70" t="str">
        <f>IF($F215=0,$A215,"")</f>
        <v>T Intersections</v>
      </c>
      <c r="U212" s="70" t="str">
        <f>IF($F216=0,$A216,"")</f>
        <v>Y Intersections</v>
      </c>
      <c r="V212" s="70" t="str">
        <f>IF($F217=0,$A217,"")</f>
        <v>Roundabouts</v>
      </c>
      <c r="W212" s="70" t="str">
        <f>IF($F218=0,$A218,"")</f>
        <v>Significantly Offset Intersections</v>
      </c>
      <c r="X212" s="70" t="str">
        <f>IF($F219=0,$A219,"")</f>
        <v>Atypical Intersections</v>
      </c>
      <c r="Y212" s="70" t="str">
        <f>IF($F220=0,$A220,"")</f>
        <v>Newly Developed Intersections</v>
      </c>
      <c r="Z212" s="70" t="str">
        <f>IF($F221=0,$A221,"")</f>
        <v>Channelized Right Turn Lanes</v>
      </c>
      <c r="AA212" s="70" t="str">
        <f>IF($F222=0,$A222,"")</f>
        <v>Veering</v>
      </c>
      <c r="AB212" s="70" t="str">
        <f>IF($F223=0,$A223,"")</f>
        <v>Understanding Drivers’ Perspectives</v>
      </c>
      <c r="AC212" s="70" t="str">
        <f>IF($F224=0,$A224,"")</f>
        <v>Pedestrian Signals</v>
      </c>
      <c r="AD212" s="70"/>
      <c r="AE212" s="63"/>
      <c r="AF212" s="63"/>
    </row>
    <row r="213" spans="1:32" ht="15.75" x14ac:dyDescent="0.25">
      <c r="A213" s="63" t="s">
        <v>431</v>
      </c>
      <c r="B213" s="63"/>
      <c r="C213" s="63"/>
      <c r="D213" s="63"/>
      <c r="E213" s="63"/>
      <c r="F213" s="63">
        <f>StCross!L38</f>
        <v>0</v>
      </c>
      <c r="G213" s="63"/>
      <c r="H213" s="63"/>
      <c r="I213" s="63"/>
      <c r="J213" s="63"/>
      <c r="K213" s="63"/>
      <c r="L213" s="63"/>
      <c r="M213" s="63"/>
      <c r="N213" s="63"/>
      <c r="O213" s="63"/>
      <c r="P213" s="63"/>
      <c r="Q213" s="63"/>
      <c r="R213" s="63"/>
      <c r="S213" s="63"/>
      <c r="T213" s="63"/>
      <c r="U213" s="63"/>
      <c r="V213" s="63"/>
      <c r="W213" s="63"/>
      <c r="X213" s="63"/>
      <c r="Y213" s="63"/>
      <c r="Z213" s="63"/>
      <c r="AA213" s="63"/>
      <c r="AB213" s="63"/>
      <c r="AC213" s="63"/>
      <c r="AD213" s="63"/>
      <c r="AE213" s="63"/>
      <c r="AF213" s="63"/>
    </row>
    <row r="214" spans="1:32" ht="15.75" x14ac:dyDescent="0.25">
      <c r="A214" s="63" t="s">
        <v>432</v>
      </c>
      <c r="B214" s="63"/>
      <c r="C214" s="63"/>
      <c r="D214" s="63"/>
      <c r="E214" s="63"/>
      <c r="F214" s="63">
        <f>StCross!L45</f>
        <v>0</v>
      </c>
      <c r="G214" s="63"/>
      <c r="H214" s="63"/>
      <c r="I214" s="63"/>
      <c r="J214" s="63"/>
      <c r="K214" s="63"/>
      <c r="L214" s="63"/>
      <c r="M214" s="63"/>
      <c r="N214" s="63"/>
      <c r="O214" s="63"/>
      <c r="P214" s="63"/>
      <c r="Q214" s="63"/>
      <c r="R214" s="63"/>
      <c r="S214" s="63"/>
      <c r="T214" s="63"/>
      <c r="U214" s="63"/>
      <c r="V214" s="63"/>
      <c r="W214" s="63"/>
      <c r="X214" s="63"/>
      <c r="Y214" s="63"/>
      <c r="Z214" s="63"/>
      <c r="AA214" s="63"/>
      <c r="AB214" s="63"/>
      <c r="AC214" s="63"/>
      <c r="AD214" s="63"/>
      <c r="AE214" s="63"/>
      <c r="AF214" s="63"/>
    </row>
    <row r="215" spans="1:32" ht="15.75" x14ac:dyDescent="0.25">
      <c r="A215" s="63" t="s">
        <v>433</v>
      </c>
      <c r="B215" s="63"/>
      <c r="C215" s="63"/>
      <c r="D215" s="63"/>
      <c r="E215" s="63"/>
      <c r="F215" s="63">
        <f>StCross!L58</f>
        <v>0</v>
      </c>
      <c r="G215" s="63"/>
      <c r="H215" s="63"/>
      <c r="I215" s="63"/>
      <c r="J215" s="63"/>
      <c r="K215" s="63"/>
      <c r="L215" s="63"/>
      <c r="M215" s="63"/>
      <c r="N215" s="63"/>
      <c r="O215" s="63"/>
      <c r="P215" s="63"/>
      <c r="Q215" s="63"/>
      <c r="R215" s="63"/>
      <c r="S215" s="63"/>
      <c r="T215" s="63"/>
      <c r="U215" s="63"/>
      <c r="V215" s="63"/>
      <c r="W215" s="63"/>
      <c r="X215" s="63"/>
      <c r="Y215" s="63"/>
      <c r="Z215" s="63"/>
      <c r="AA215" s="63"/>
      <c r="AB215" s="63"/>
      <c r="AC215" s="63"/>
      <c r="AD215" s="63"/>
      <c r="AE215" s="63"/>
      <c r="AF215" s="63"/>
    </row>
    <row r="216" spans="1:32" ht="15.75" x14ac:dyDescent="0.25">
      <c r="A216" s="63" t="s">
        <v>434</v>
      </c>
      <c r="B216" s="63"/>
      <c r="C216" s="63"/>
      <c r="D216" s="63"/>
      <c r="E216" s="63"/>
      <c r="F216" s="63">
        <f>StCross!L71</f>
        <v>0</v>
      </c>
      <c r="G216" s="63"/>
      <c r="H216" s="63"/>
      <c r="I216" s="63"/>
      <c r="J216" s="63"/>
      <c r="K216" s="63"/>
      <c r="L216" s="63"/>
      <c r="M216" s="63"/>
      <c r="N216" s="63"/>
      <c r="O216" s="63"/>
      <c r="P216" s="63"/>
      <c r="Q216" s="63"/>
      <c r="R216" s="63"/>
      <c r="S216" s="63"/>
      <c r="T216" s="63"/>
      <c r="U216" s="63"/>
      <c r="V216" s="63"/>
      <c r="W216" s="63"/>
      <c r="X216" s="63"/>
      <c r="Y216" s="63"/>
      <c r="Z216" s="63"/>
      <c r="AA216" s="63"/>
      <c r="AB216" s="63"/>
      <c r="AC216" s="63"/>
      <c r="AD216" s="63"/>
      <c r="AE216" s="63"/>
      <c r="AF216" s="63"/>
    </row>
    <row r="217" spans="1:32" ht="15.75" x14ac:dyDescent="0.25">
      <c r="A217" s="63" t="s">
        <v>435</v>
      </c>
      <c r="B217" s="63"/>
      <c r="C217" s="63"/>
      <c r="D217" s="63"/>
      <c r="E217" s="63"/>
      <c r="F217" s="63">
        <f>StCross!L84</f>
        <v>0</v>
      </c>
      <c r="G217" s="63"/>
      <c r="H217" s="63"/>
      <c r="I217" s="63"/>
      <c r="J217" s="63"/>
      <c r="K217" s="63"/>
      <c r="L217" s="63"/>
      <c r="M217" s="63"/>
      <c r="N217" s="63"/>
      <c r="O217" s="63"/>
      <c r="P217" s="63"/>
      <c r="Q217" s="63"/>
      <c r="R217" s="63"/>
      <c r="S217" s="63"/>
      <c r="T217" s="63"/>
      <c r="U217" s="63"/>
      <c r="V217" s="63"/>
      <c r="W217" s="63"/>
      <c r="X217" s="63"/>
      <c r="Y217" s="63"/>
      <c r="Z217" s="63"/>
      <c r="AA217" s="63"/>
      <c r="AB217" s="63"/>
      <c r="AC217" s="63"/>
      <c r="AD217" s="63"/>
      <c r="AE217" s="63"/>
      <c r="AF217" s="63"/>
    </row>
    <row r="218" spans="1:32" ht="15.75" x14ac:dyDescent="0.25">
      <c r="A218" s="63" t="s">
        <v>436</v>
      </c>
      <c r="B218" s="63"/>
      <c r="C218" s="63"/>
      <c r="D218" s="63"/>
      <c r="E218" s="63"/>
      <c r="F218" s="63">
        <f>StCross!L93</f>
        <v>0</v>
      </c>
      <c r="G218" s="63"/>
      <c r="H218" s="63"/>
      <c r="I218" s="63"/>
      <c r="J218" s="63"/>
      <c r="K218" s="63"/>
      <c r="L218" s="63"/>
      <c r="M218" s="63"/>
      <c r="N218" s="63"/>
      <c r="O218" s="63"/>
      <c r="P218" s="63"/>
      <c r="Q218" s="63"/>
      <c r="R218" s="63"/>
      <c r="S218" s="63"/>
      <c r="T218" s="63"/>
      <c r="U218" s="63"/>
      <c r="V218" s="63"/>
      <c r="W218" s="63"/>
      <c r="X218" s="63"/>
      <c r="Y218" s="63"/>
      <c r="Z218" s="63"/>
      <c r="AA218" s="63"/>
      <c r="AB218" s="63"/>
      <c r="AC218" s="63"/>
      <c r="AD218" s="63"/>
      <c r="AE218" s="63"/>
      <c r="AF218" s="63"/>
    </row>
    <row r="219" spans="1:32" ht="15.75" x14ac:dyDescent="0.25">
      <c r="A219" s="63" t="s">
        <v>437</v>
      </c>
      <c r="B219" s="63"/>
      <c r="C219" s="63"/>
      <c r="D219" s="63"/>
      <c r="E219" s="63"/>
      <c r="F219" s="63">
        <f>StCross!L108</f>
        <v>0</v>
      </c>
      <c r="G219" s="63"/>
      <c r="H219" s="63"/>
      <c r="I219" s="63"/>
      <c r="J219" s="63"/>
      <c r="K219" s="63"/>
      <c r="L219" s="63"/>
      <c r="M219" s="63"/>
      <c r="N219" s="63"/>
      <c r="O219" s="63"/>
      <c r="P219" s="63"/>
      <c r="Q219" s="63"/>
      <c r="R219" s="63"/>
      <c r="S219" s="63"/>
      <c r="T219" s="63"/>
      <c r="U219" s="63"/>
      <c r="V219" s="63"/>
      <c r="W219" s="63"/>
      <c r="X219" s="63"/>
      <c r="Y219" s="63"/>
      <c r="Z219" s="63"/>
      <c r="AA219" s="63"/>
      <c r="AB219" s="63"/>
      <c r="AC219" s="63"/>
      <c r="AD219" s="63"/>
      <c r="AE219" s="63"/>
      <c r="AF219" s="63"/>
    </row>
    <row r="220" spans="1:32" ht="15.75" x14ac:dyDescent="0.25">
      <c r="A220" s="63" t="s">
        <v>438</v>
      </c>
      <c r="B220" s="63"/>
      <c r="C220" s="63"/>
      <c r="D220" s="63"/>
      <c r="E220" s="63"/>
      <c r="F220" s="63">
        <f>StCross!L116</f>
        <v>0</v>
      </c>
      <c r="G220" s="63"/>
      <c r="H220" s="63"/>
      <c r="I220" s="63"/>
      <c r="J220" s="63"/>
      <c r="K220" s="63"/>
      <c r="L220" s="63"/>
      <c r="M220" s="63"/>
      <c r="N220" s="63"/>
      <c r="O220" s="63"/>
      <c r="P220" s="63"/>
      <c r="Q220" s="63"/>
      <c r="R220" s="63"/>
      <c r="S220" s="63"/>
      <c r="T220" s="63"/>
      <c r="U220" s="63"/>
      <c r="V220" s="63"/>
      <c r="W220" s="63"/>
      <c r="X220" s="63"/>
      <c r="Y220" s="63"/>
      <c r="Z220" s="63"/>
      <c r="AA220" s="63"/>
      <c r="AB220" s="63"/>
      <c r="AC220" s="63"/>
      <c r="AD220" s="63"/>
      <c r="AE220" s="63"/>
      <c r="AF220" s="63"/>
    </row>
    <row r="221" spans="1:32" ht="15.75" x14ac:dyDescent="0.25">
      <c r="A221" s="63" t="s">
        <v>439</v>
      </c>
      <c r="B221" s="63"/>
      <c r="C221" s="63"/>
      <c r="D221" s="63"/>
      <c r="E221" s="63"/>
      <c r="F221" s="63">
        <f>StCross!L122</f>
        <v>0</v>
      </c>
      <c r="G221" s="63"/>
      <c r="H221" s="63"/>
      <c r="I221" s="63"/>
      <c r="J221" s="63"/>
      <c r="K221" s="63"/>
      <c r="L221" s="63"/>
      <c r="M221" s="63"/>
      <c r="N221" s="63"/>
      <c r="O221" s="63"/>
      <c r="P221" s="63"/>
      <c r="Q221" s="63"/>
      <c r="R221" s="63"/>
      <c r="S221" s="63"/>
      <c r="T221" s="63"/>
      <c r="U221" s="63"/>
      <c r="V221" s="63"/>
      <c r="W221" s="63"/>
      <c r="X221" s="63"/>
      <c r="Y221" s="63"/>
      <c r="Z221" s="63"/>
      <c r="AA221" s="63"/>
      <c r="AB221" s="63"/>
      <c r="AC221" s="63"/>
      <c r="AD221" s="63"/>
      <c r="AE221" s="63"/>
      <c r="AF221" s="63"/>
    </row>
    <row r="222" spans="1:32" ht="15.75" x14ac:dyDescent="0.25">
      <c r="A222" s="63" t="s">
        <v>440</v>
      </c>
      <c r="B222" s="63"/>
      <c r="C222" s="63"/>
      <c r="D222" s="63"/>
      <c r="E222" s="63"/>
      <c r="F222" s="63">
        <f>StCross!L128</f>
        <v>0</v>
      </c>
      <c r="G222" s="63"/>
      <c r="H222" s="63"/>
      <c r="I222" s="63"/>
      <c r="J222" s="63"/>
      <c r="K222" s="63"/>
      <c r="L222" s="63"/>
      <c r="M222" s="63"/>
      <c r="N222" s="63"/>
      <c r="O222" s="63"/>
      <c r="P222" s="63"/>
      <c r="Q222" s="63"/>
      <c r="R222" s="63"/>
      <c r="S222" s="63"/>
      <c r="T222" s="63"/>
      <c r="U222" s="63"/>
      <c r="V222" s="63"/>
      <c r="W222" s="63"/>
      <c r="X222" s="63"/>
      <c r="Y222" s="63"/>
      <c r="Z222" s="63"/>
      <c r="AA222" s="63"/>
      <c r="AB222" s="63"/>
      <c r="AC222" s="63"/>
      <c r="AD222" s="63"/>
      <c r="AE222" s="63"/>
      <c r="AF222" s="63"/>
    </row>
    <row r="223" spans="1:32" ht="15.75" x14ac:dyDescent="0.25">
      <c r="A223" s="63" t="s">
        <v>441</v>
      </c>
      <c r="B223" s="63"/>
      <c r="C223" s="63"/>
      <c r="D223" s="63"/>
      <c r="E223" s="63"/>
      <c r="F223" s="63">
        <f>StCross!L145</f>
        <v>0</v>
      </c>
      <c r="G223" s="63"/>
      <c r="H223" s="63"/>
      <c r="I223" s="63"/>
      <c r="J223" s="63"/>
      <c r="K223" s="63"/>
      <c r="L223" s="63"/>
      <c r="M223" s="63"/>
      <c r="N223" s="63"/>
      <c r="O223" s="63"/>
      <c r="P223" s="63"/>
      <c r="Q223" s="63"/>
      <c r="R223" s="63"/>
      <c r="S223" s="63"/>
      <c r="T223" s="63"/>
      <c r="U223" s="63"/>
      <c r="V223" s="63"/>
      <c r="W223" s="63"/>
      <c r="X223" s="63"/>
      <c r="Y223" s="63"/>
      <c r="Z223" s="63"/>
      <c r="AA223" s="63"/>
      <c r="AB223" s="63"/>
      <c r="AC223" s="63"/>
      <c r="AD223" s="63"/>
      <c r="AE223" s="63"/>
      <c r="AF223" s="63"/>
    </row>
    <row r="224" spans="1:32" ht="15.75" x14ac:dyDescent="0.25">
      <c r="A224" s="63" t="s">
        <v>442</v>
      </c>
      <c r="B224" s="63"/>
      <c r="C224" s="63"/>
      <c r="D224" s="63"/>
      <c r="E224" s="63"/>
      <c r="F224" s="63">
        <f>StCross!L154</f>
        <v>0</v>
      </c>
      <c r="G224" s="63"/>
      <c r="H224" s="63"/>
      <c r="I224" s="63"/>
      <c r="J224" s="63"/>
      <c r="K224" s="63"/>
      <c r="L224" s="63"/>
      <c r="M224" s="63"/>
      <c r="N224" s="63"/>
      <c r="O224" s="63"/>
      <c r="P224" s="63"/>
      <c r="Q224" s="63"/>
      <c r="R224" s="63"/>
      <c r="S224" s="63"/>
      <c r="T224" s="63"/>
      <c r="U224" s="63"/>
      <c r="V224" s="63"/>
      <c r="W224" s="63"/>
      <c r="X224" s="63"/>
      <c r="Y224" s="63"/>
      <c r="Z224" s="63"/>
      <c r="AA224" s="63"/>
      <c r="AB224" s="63"/>
      <c r="AC224" s="63"/>
      <c r="AD224" s="63"/>
      <c r="AE224" s="63"/>
      <c r="AF224" s="63"/>
    </row>
    <row r="225" spans="1:32" ht="15.75" x14ac:dyDescent="0.25">
      <c r="A225" s="114"/>
      <c r="B225" s="63"/>
      <c r="C225" s="63"/>
      <c r="D225" s="63"/>
      <c r="E225" s="63"/>
      <c r="F225" s="63"/>
      <c r="G225" s="63"/>
      <c r="H225" s="63"/>
      <c r="I225" s="63"/>
      <c r="J225" s="63"/>
      <c r="K225" s="63"/>
      <c r="L225" s="63"/>
      <c r="M225" s="63"/>
      <c r="N225" s="63"/>
      <c r="O225" s="63"/>
      <c r="P225" s="63"/>
      <c r="Q225" s="63"/>
      <c r="R225" s="63"/>
      <c r="S225" s="63"/>
      <c r="T225" s="63"/>
      <c r="U225" s="63"/>
      <c r="V225" s="63"/>
      <c r="W225" s="63"/>
      <c r="X225" s="63"/>
      <c r="Y225" s="63"/>
      <c r="Z225" s="63"/>
      <c r="AA225" s="63"/>
      <c r="AB225" s="63"/>
      <c r="AC225" s="63"/>
      <c r="AD225" s="63"/>
      <c r="AE225" s="63"/>
      <c r="AF225" s="63"/>
    </row>
    <row r="226" spans="1:32" ht="15.75" x14ac:dyDescent="0.25">
      <c r="A226" s="66" t="s">
        <v>480</v>
      </c>
      <c r="B226" s="63"/>
      <c r="C226" s="63"/>
      <c r="D226" s="63"/>
      <c r="E226" s="63"/>
      <c r="F226" s="63"/>
      <c r="G226" s="63"/>
      <c r="H226" s="63"/>
      <c r="I226" s="63"/>
      <c r="J226" s="63"/>
      <c r="K226" s="63"/>
      <c r="L226" s="63"/>
      <c r="M226" s="63"/>
      <c r="N226" s="63"/>
      <c r="O226" s="63"/>
      <c r="P226" s="63"/>
      <c r="Q226" s="63"/>
      <c r="R226" s="63"/>
      <c r="S226" s="63"/>
      <c r="T226" s="63"/>
      <c r="U226" s="63"/>
      <c r="V226" s="63"/>
      <c r="W226" s="63"/>
      <c r="X226" s="63"/>
      <c r="Y226" s="63"/>
      <c r="Z226" s="63"/>
      <c r="AA226" s="63"/>
      <c r="AB226" s="63"/>
      <c r="AC226" s="63"/>
      <c r="AD226" s="63"/>
      <c r="AE226" s="63"/>
      <c r="AF226" s="63"/>
    </row>
    <row r="227" spans="1:32" ht="15.75" x14ac:dyDescent="0.25">
      <c r="A227" s="63" t="s">
        <v>443</v>
      </c>
      <c r="B227" s="63"/>
      <c r="C227" s="63"/>
      <c r="D227" s="63"/>
      <c r="E227" s="63"/>
      <c r="F227" s="63">
        <f>Orient!L3</f>
        <v>0</v>
      </c>
      <c r="G227" s="63" t="s">
        <v>489</v>
      </c>
      <c r="H227" s="63"/>
      <c r="I227" s="63"/>
      <c r="J227" s="63"/>
      <c r="K227" s="63"/>
      <c r="L227" s="63"/>
      <c r="M227" s="63"/>
      <c r="N227" s="70" t="str">
        <f>IF(F227&gt;3.99,A227,"")</f>
        <v/>
      </c>
      <c r="O227" s="70" t="str">
        <f>IF(F228&gt;3.99,A228,"")</f>
        <v/>
      </c>
      <c r="P227" s="70" t="str">
        <f>IF(F229&gt;3.99,A229,"")</f>
        <v/>
      </c>
      <c r="Q227" s="70" t="str">
        <f>IF(F230&gt;3.99,A230,"")</f>
        <v/>
      </c>
      <c r="R227" s="70" t="str">
        <f>IF(F231&gt;3.99,A231,"")</f>
        <v/>
      </c>
      <c r="S227" s="70" t="str">
        <f>IF(F232&gt;3.99,A232,"")</f>
        <v/>
      </c>
      <c r="T227" s="70" t="str">
        <f>IF(F233&gt;3.99,A233,"")</f>
        <v/>
      </c>
      <c r="U227" s="70" t="str">
        <f>IF(F234&gt;3.99,A234,"")</f>
        <v/>
      </c>
      <c r="V227" s="70" t="str">
        <f>IF(F235&gt;3.99,A235,"")</f>
        <v/>
      </c>
      <c r="W227" s="70" t="str">
        <f>IF(F236&gt;3.99,A236,"")</f>
        <v/>
      </c>
      <c r="X227" s="70" t="str">
        <f>IF(F237&gt;3.99,A237,"")</f>
        <v/>
      </c>
      <c r="Y227" s="63"/>
      <c r="Z227" s="63"/>
      <c r="AA227" s="63"/>
      <c r="AB227" s="63"/>
      <c r="AC227" s="63"/>
      <c r="AD227" s="63"/>
      <c r="AE227" s="63"/>
      <c r="AF227" s="63"/>
    </row>
    <row r="228" spans="1:32" ht="15.75" x14ac:dyDescent="0.25">
      <c r="A228" s="63" t="s">
        <v>445</v>
      </c>
      <c r="B228" s="63"/>
      <c r="C228" s="63"/>
      <c r="D228" s="63"/>
      <c r="E228" s="63"/>
      <c r="F228" s="63">
        <f>Orient!L19</f>
        <v>0</v>
      </c>
      <c r="G228" s="63" t="s">
        <v>486</v>
      </c>
      <c r="H228" s="63"/>
      <c r="I228" s="63"/>
      <c r="J228" s="63"/>
      <c r="K228" s="63"/>
      <c r="L228" s="63"/>
      <c r="M228" s="63"/>
      <c r="N228" s="70" t="str">
        <f>IF(AND($F227&gt;1.01,$F227&lt;3.99),$A227,"")</f>
        <v/>
      </c>
      <c r="O228" s="70" t="str">
        <f>IF(AND($F228&gt;1.01,$F228&lt;3.99),$A228,"")</f>
        <v/>
      </c>
      <c r="P228" s="70" t="str">
        <f>IF(AND($F229&gt;1.01,$F229&lt;3.99),$A229,"")</f>
        <v/>
      </c>
      <c r="Q228" s="70" t="str">
        <f>IF(AND($F230&gt;1.01,$F230&lt;3.99),$A230,"")</f>
        <v/>
      </c>
      <c r="R228" s="70" t="str">
        <f>IF(AND($F231&gt;1.01,$F231&lt;3.99),$A231,"")</f>
        <v/>
      </c>
      <c r="S228" s="70" t="str">
        <f>IF(AND($F232&gt;1.01,$F232&lt;3.99),$A232,"")</f>
        <v/>
      </c>
      <c r="T228" s="70" t="str">
        <f>IF(AND($F233&gt;1.01,$F233&lt;3.99),$A233,"")</f>
        <v/>
      </c>
      <c r="U228" s="70" t="str">
        <f>IF(AND($F234&gt;1.01,$F234&lt;3.99),$A234,"")</f>
        <v/>
      </c>
      <c r="V228" s="70" t="str">
        <f>IF(AND($F235&gt;1.01,$F235&lt;3.99),$A235,"")</f>
        <v/>
      </c>
      <c r="W228" s="70" t="str">
        <f>IF(AND($F236&gt;1.01,$F236&lt;3.99),$A236,"")</f>
        <v/>
      </c>
      <c r="X228" s="70" t="str">
        <f>IF(AND($F237&gt;1.01,$F237&lt;3.99),$A237,"")</f>
        <v/>
      </c>
      <c r="Y228" s="63"/>
      <c r="Z228" s="63"/>
      <c r="AA228" s="63"/>
      <c r="AB228" s="63"/>
      <c r="AC228" s="63"/>
      <c r="AD228" s="63"/>
      <c r="AE228" s="63"/>
      <c r="AF228" s="63"/>
    </row>
    <row r="229" spans="1:32" ht="15.75" x14ac:dyDescent="0.25">
      <c r="A229" s="63" t="s">
        <v>444</v>
      </c>
      <c r="B229" s="63"/>
      <c r="C229" s="63"/>
      <c r="D229" s="63"/>
      <c r="E229" s="63"/>
      <c r="F229" s="63">
        <f>Orient!L25</f>
        <v>0</v>
      </c>
      <c r="G229" s="63" t="s">
        <v>487</v>
      </c>
      <c r="H229" s="63"/>
      <c r="I229" s="63"/>
      <c r="J229" s="63"/>
      <c r="K229" s="63"/>
      <c r="L229" s="63"/>
      <c r="M229" s="63"/>
      <c r="N229" s="70" t="str">
        <f>IF(AND($F227&gt;0.99,$F227&lt;1.000001),$A227,"")</f>
        <v/>
      </c>
      <c r="O229" s="70" t="str">
        <f>IF(AND($F228&gt;0.99,$F228&lt;1.000001),$A228,"")</f>
        <v/>
      </c>
      <c r="P229" s="70" t="str">
        <f>IF(AND($F229&gt;0.99,$F229&lt;1.000001),$A229,"")</f>
        <v/>
      </c>
      <c r="Q229" s="70" t="str">
        <f>IF(AND($F230&gt;0.99,$F230&lt;1.000001),$A230,"")</f>
        <v/>
      </c>
      <c r="R229" s="70" t="str">
        <f>IF(AND($F231&gt;0.99,$F231&lt;1.000001),$A231,"")</f>
        <v/>
      </c>
      <c r="S229" s="70" t="str">
        <f>IF(AND($F232&gt;0.99,$F232&lt;1.000001),$A232,"")</f>
        <v/>
      </c>
      <c r="T229" s="70" t="str">
        <f>IF(AND($F233&gt;0.99,$F233&lt;1.000001),$A233,"")</f>
        <v/>
      </c>
      <c r="U229" s="70" t="str">
        <f>IF(AND($F234&gt;0.99,$F234&lt;1.000001),$A234,"")</f>
        <v/>
      </c>
      <c r="V229" s="70" t="str">
        <f>IF(AND($F235&gt;0.99,$F235&lt;1.000001),$A235,"")</f>
        <v/>
      </c>
      <c r="W229" s="70" t="str">
        <f>IF(AND($F236&gt;0.99,$F236&lt;1.000001),$A236,"")</f>
        <v/>
      </c>
      <c r="X229" s="70" t="str">
        <f>IF(AND($F237&gt;0.99,$F237&lt;1.000001),$A237,"")</f>
        <v/>
      </c>
      <c r="Y229" s="63"/>
      <c r="Z229" s="63"/>
      <c r="AA229" s="63"/>
      <c r="AB229" s="63"/>
      <c r="AC229" s="63"/>
      <c r="AD229" s="63"/>
      <c r="AE229" s="63"/>
      <c r="AF229" s="63"/>
    </row>
    <row r="230" spans="1:32" ht="15.75" x14ac:dyDescent="0.25">
      <c r="A230" s="63" t="s">
        <v>446</v>
      </c>
      <c r="B230" s="63"/>
      <c r="C230" s="63"/>
      <c r="D230" s="63"/>
      <c r="E230" s="63"/>
      <c r="F230" s="63">
        <f>Orient!L31</f>
        <v>0</v>
      </c>
      <c r="G230" s="63" t="s">
        <v>488</v>
      </c>
      <c r="H230" s="63"/>
      <c r="I230" s="63"/>
      <c r="J230" s="63"/>
      <c r="K230" s="63"/>
      <c r="L230" s="63"/>
      <c r="M230" s="63"/>
      <c r="N230" s="70" t="str">
        <f>IF($F227=0,$A227,"")</f>
        <v>Cardinality</v>
      </c>
      <c r="O230" s="70" t="str">
        <f>IF($F228=0,$A228,"")</f>
        <v>Landmarks</v>
      </c>
      <c r="P230" s="70" t="str">
        <f>IF($F229=0,$A229,"")</f>
        <v>Clues</v>
      </c>
      <c r="Q230" s="70" t="str">
        <f>IF($F230=0,$A230,"")</f>
        <v>Indoor Numbering Systems</v>
      </c>
      <c r="R230" s="70" t="str">
        <f>IF($F231=0,$A231,"")</f>
        <v>Outdoor Numbering Systems</v>
      </c>
      <c r="S230" s="71" t="str">
        <f>IF($F232=0,$A232,"")</f>
        <v>Route Creation</v>
      </c>
      <c r="T230" s="70" t="str">
        <f>IF($F233=0,$A233,"")</f>
        <v>Grid System</v>
      </c>
      <c r="U230" s="70" t="str">
        <f>IF($F234=0,$A234,"")</f>
        <v>Divisors And Block Numbering</v>
      </c>
      <c r="V230" s="70" t="str">
        <f>IF($F235=0,$A235,"")</f>
        <v>Transferability</v>
      </c>
      <c r="W230" s="70" t="str">
        <f>IF($F236=0,$A236,"")</f>
        <v>GPS</v>
      </c>
      <c r="X230" s="70" t="str">
        <f>IF($F237=0,$A237,"")</f>
        <v>Maps</v>
      </c>
      <c r="Y230" s="63"/>
      <c r="Z230" s="63"/>
      <c r="AA230" s="63"/>
      <c r="AB230" s="63"/>
      <c r="AC230" s="63"/>
      <c r="AD230" s="63"/>
      <c r="AE230" s="63"/>
      <c r="AF230" s="63"/>
    </row>
    <row r="231" spans="1:32" ht="15.75" x14ac:dyDescent="0.25">
      <c r="A231" s="63" t="s">
        <v>447</v>
      </c>
      <c r="B231" s="63"/>
      <c r="C231" s="63"/>
      <c r="D231" s="63"/>
      <c r="E231" s="63"/>
      <c r="F231" s="63">
        <f>Orient!L37</f>
        <v>0</v>
      </c>
      <c r="G231" s="63"/>
      <c r="H231" s="63"/>
      <c r="I231" s="63"/>
      <c r="J231" s="63"/>
      <c r="K231" s="63"/>
      <c r="L231" s="63"/>
      <c r="M231" s="63"/>
      <c r="N231" s="63"/>
      <c r="O231" s="63"/>
      <c r="P231" s="63"/>
      <c r="Q231" s="63"/>
      <c r="R231" s="63"/>
      <c r="S231" s="63"/>
      <c r="T231" s="63"/>
      <c r="U231" s="63"/>
      <c r="V231" s="63"/>
      <c r="W231" s="63"/>
      <c r="X231" s="63"/>
      <c r="Y231" s="63"/>
      <c r="Z231" s="63"/>
      <c r="AA231" s="63"/>
      <c r="AB231" s="63"/>
      <c r="AC231" s="63"/>
      <c r="AD231" s="63"/>
      <c r="AE231" s="63"/>
      <c r="AF231" s="63"/>
    </row>
    <row r="232" spans="1:32" ht="15.75" x14ac:dyDescent="0.25">
      <c r="A232" s="63" t="s">
        <v>1029</v>
      </c>
      <c r="B232" s="63"/>
      <c r="C232" s="63"/>
      <c r="D232" s="63"/>
      <c r="E232" s="63"/>
      <c r="F232" s="63">
        <f>Orient!L43</f>
        <v>0</v>
      </c>
      <c r="G232" s="63"/>
      <c r="H232" s="63"/>
      <c r="I232" s="63"/>
      <c r="J232" s="63"/>
      <c r="K232" s="63"/>
      <c r="L232" s="63"/>
      <c r="M232" s="63"/>
      <c r="N232" s="63"/>
      <c r="O232" s="63"/>
      <c r="P232" s="63"/>
      <c r="Q232" s="63"/>
      <c r="R232" s="63"/>
      <c r="S232" s="63"/>
      <c r="T232" s="63"/>
      <c r="U232" s="63"/>
      <c r="V232" s="63"/>
      <c r="W232" s="63"/>
      <c r="X232" s="63"/>
      <c r="Y232" s="63"/>
      <c r="Z232" s="63"/>
      <c r="AA232" s="63"/>
      <c r="AB232" s="63"/>
      <c r="AC232" s="63"/>
      <c r="AD232" s="63"/>
      <c r="AE232" s="63"/>
      <c r="AF232" s="63"/>
    </row>
    <row r="233" spans="1:32" ht="15.75" x14ac:dyDescent="0.25">
      <c r="A233" s="63" t="s">
        <v>448</v>
      </c>
      <c r="B233" s="63"/>
      <c r="C233" s="63"/>
      <c r="D233" s="63"/>
      <c r="E233" s="63"/>
      <c r="F233" s="63">
        <f>Orient!L50</f>
        <v>0</v>
      </c>
      <c r="G233" s="63"/>
      <c r="H233" s="63"/>
      <c r="I233" s="63"/>
      <c r="J233" s="63"/>
      <c r="K233" s="63"/>
      <c r="L233" s="63"/>
      <c r="M233" s="63"/>
      <c r="N233" s="63"/>
      <c r="O233" s="63"/>
      <c r="P233" s="63"/>
      <c r="Q233" s="63"/>
      <c r="R233" s="63"/>
      <c r="S233" s="63"/>
      <c r="T233" s="63"/>
      <c r="U233" s="63"/>
      <c r="V233" s="63"/>
      <c r="W233" s="63"/>
      <c r="X233" s="63"/>
      <c r="Y233" s="63"/>
      <c r="Z233" s="63"/>
      <c r="AA233" s="63"/>
      <c r="AB233" s="63"/>
      <c r="AC233" s="63"/>
      <c r="AD233" s="63"/>
      <c r="AE233" s="63"/>
      <c r="AF233" s="63"/>
    </row>
    <row r="234" spans="1:32" ht="15.75" x14ac:dyDescent="0.25">
      <c r="A234" s="63" t="s">
        <v>449</v>
      </c>
      <c r="B234" s="63"/>
      <c r="C234" s="63"/>
      <c r="D234" s="63"/>
      <c r="E234" s="63"/>
      <c r="F234" s="63">
        <f>Orient!L61</f>
        <v>0</v>
      </c>
      <c r="G234" s="63"/>
      <c r="H234" s="63"/>
      <c r="I234" s="63"/>
      <c r="J234" s="63"/>
      <c r="K234" s="63"/>
      <c r="L234" s="63"/>
      <c r="M234" s="63"/>
      <c r="N234" s="63"/>
      <c r="O234" s="63"/>
      <c r="P234" s="63"/>
      <c r="Q234" s="63"/>
      <c r="R234" s="63"/>
      <c r="S234" s="63"/>
      <c r="T234" s="63"/>
      <c r="U234" s="63"/>
      <c r="V234" s="63"/>
      <c r="W234" s="63"/>
      <c r="X234" s="63"/>
      <c r="Y234" s="63"/>
      <c r="Z234" s="63"/>
      <c r="AA234" s="63"/>
      <c r="AB234" s="63"/>
      <c r="AC234" s="63"/>
      <c r="AD234" s="63"/>
      <c r="AE234" s="63"/>
      <c r="AF234" s="63"/>
    </row>
    <row r="235" spans="1:32" ht="15.75" x14ac:dyDescent="0.25">
      <c r="A235" s="63" t="s">
        <v>450</v>
      </c>
      <c r="B235" s="63"/>
      <c r="C235" s="63"/>
      <c r="D235" s="63"/>
      <c r="E235" s="63"/>
      <c r="F235" s="63">
        <f>Orient!L69</f>
        <v>0</v>
      </c>
      <c r="G235" s="63"/>
      <c r="H235" s="63"/>
      <c r="I235" s="63"/>
      <c r="J235" s="63"/>
      <c r="K235" s="63"/>
      <c r="L235" s="63"/>
      <c r="M235" s="63"/>
      <c r="N235" s="63"/>
      <c r="O235" s="63"/>
      <c r="P235" s="63"/>
      <c r="Q235" s="63"/>
      <c r="R235" s="63"/>
      <c r="S235" s="63"/>
      <c r="T235" s="63"/>
      <c r="U235" s="63"/>
      <c r="V235" s="63"/>
      <c r="W235" s="63"/>
      <c r="X235" s="63"/>
      <c r="Y235" s="63"/>
      <c r="Z235" s="63"/>
      <c r="AA235" s="63"/>
      <c r="AB235" s="63"/>
      <c r="AC235" s="63"/>
      <c r="AD235" s="63"/>
      <c r="AE235" s="63"/>
      <c r="AF235" s="63"/>
    </row>
    <row r="236" spans="1:32" ht="15.75" x14ac:dyDescent="0.25">
      <c r="A236" s="63" t="s">
        <v>451</v>
      </c>
      <c r="B236" s="63"/>
      <c r="C236" s="63"/>
      <c r="D236" s="63"/>
      <c r="E236" s="63"/>
      <c r="F236" s="63">
        <f>Orient!L73</f>
        <v>0</v>
      </c>
      <c r="G236" s="63"/>
      <c r="H236" s="63"/>
      <c r="I236" s="63"/>
      <c r="J236" s="63"/>
      <c r="K236" s="63"/>
      <c r="L236" s="63"/>
      <c r="M236" s="63"/>
      <c r="N236" s="63"/>
      <c r="O236" s="63"/>
      <c r="P236" s="63"/>
      <c r="Q236" s="63"/>
      <c r="R236" s="63"/>
      <c r="S236" s="63"/>
      <c r="T236" s="63"/>
      <c r="U236" s="63"/>
      <c r="V236" s="63"/>
      <c r="W236" s="63"/>
      <c r="X236" s="63"/>
      <c r="Y236" s="63"/>
      <c r="Z236" s="63"/>
      <c r="AA236" s="63"/>
      <c r="AB236" s="63"/>
      <c r="AC236" s="63"/>
      <c r="AD236" s="63"/>
      <c r="AE236" s="63"/>
      <c r="AF236" s="63"/>
    </row>
    <row r="237" spans="1:32" ht="15.75" x14ac:dyDescent="0.25">
      <c r="A237" s="63" t="s">
        <v>492</v>
      </c>
      <c r="B237" s="63"/>
      <c r="C237" s="63"/>
      <c r="D237" s="63"/>
      <c r="E237" s="63"/>
      <c r="F237" s="63">
        <f>Orient!L87</f>
        <v>0</v>
      </c>
      <c r="G237" s="63"/>
      <c r="H237" s="63"/>
      <c r="I237" s="63"/>
      <c r="J237" s="63"/>
      <c r="K237" s="63"/>
      <c r="L237" s="63"/>
      <c r="M237" s="63"/>
      <c r="N237" s="63"/>
      <c r="O237" s="63"/>
      <c r="P237" s="63"/>
      <c r="Q237" s="63"/>
      <c r="R237" s="63"/>
      <c r="S237" s="63"/>
      <c r="T237" s="63"/>
      <c r="U237" s="63"/>
      <c r="V237" s="63"/>
      <c r="W237" s="63"/>
      <c r="X237" s="63"/>
      <c r="Y237" s="63"/>
      <c r="Z237" s="63"/>
      <c r="AA237" s="63"/>
      <c r="AB237" s="63"/>
      <c r="AC237" s="63"/>
      <c r="AD237" s="63"/>
      <c r="AE237" s="63"/>
      <c r="AF237" s="63"/>
    </row>
    <row r="238" spans="1:32" ht="15.75" x14ac:dyDescent="0.25">
      <c r="A238" s="66" t="s">
        <v>481</v>
      </c>
      <c r="B238" s="63"/>
      <c r="C238" s="63"/>
      <c r="D238" s="63"/>
      <c r="E238" s="63"/>
      <c r="F238" s="63"/>
      <c r="G238" s="63"/>
      <c r="H238" s="63"/>
      <c r="I238" s="63"/>
      <c r="J238" s="63"/>
      <c r="K238" s="63"/>
      <c r="L238" s="63"/>
      <c r="M238" s="63"/>
      <c r="N238" s="63"/>
      <c r="O238" s="63"/>
      <c r="P238" s="63"/>
      <c r="Q238" s="63"/>
      <c r="R238" s="63"/>
      <c r="S238" s="63"/>
      <c r="T238" s="63"/>
      <c r="U238" s="63"/>
      <c r="V238" s="63"/>
      <c r="W238" s="63"/>
      <c r="X238" s="63"/>
      <c r="Y238" s="63"/>
      <c r="Z238" s="63"/>
      <c r="AA238" s="63"/>
      <c r="AB238" s="63"/>
      <c r="AC238" s="63"/>
      <c r="AD238" s="63"/>
      <c r="AE238" s="63"/>
      <c r="AF238" s="63"/>
    </row>
    <row r="239" spans="1:32" ht="15.75" x14ac:dyDescent="0.25">
      <c r="A239" s="63" t="s">
        <v>452</v>
      </c>
      <c r="B239" s="63"/>
      <c r="C239" s="63"/>
      <c r="D239" s="63"/>
      <c r="E239" s="63"/>
      <c r="F239" s="63">
        <f>PubTran!L3</f>
        <v>0</v>
      </c>
      <c r="G239" s="63" t="s">
        <v>489</v>
      </c>
      <c r="H239" s="63"/>
      <c r="I239" s="63"/>
      <c r="J239" s="63"/>
      <c r="K239" s="63"/>
      <c r="L239" s="63"/>
      <c r="M239" s="63"/>
      <c r="N239" s="70" t="str">
        <f>IF(F239&gt;3.99,A239,"")</f>
        <v/>
      </c>
      <c r="O239" s="70" t="str">
        <f>IF(F240&gt;3.99,A240,"")</f>
        <v/>
      </c>
      <c r="P239" s="70" t="str">
        <f>IF(F241&gt;3.99,A241,"")</f>
        <v/>
      </c>
      <c r="Q239" s="70" t="str">
        <f>IF(F242&gt;3.99,A242,"")</f>
        <v/>
      </c>
      <c r="R239" s="70" t="str">
        <f>IF(F243&gt;3.99,A243,"")</f>
        <v/>
      </c>
      <c r="S239" s="70" t="str">
        <f>IF(F244&gt;3.99,A244,"")</f>
        <v/>
      </c>
      <c r="T239" s="70" t="str">
        <f>IF(F245&gt;3.99,A245,"")</f>
        <v/>
      </c>
      <c r="U239" s="70" t="str">
        <f>IF(F246&gt;3.99,A246,"")</f>
        <v/>
      </c>
      <c r="V239" s="63"/>
      <c r="W239" s="63"/>
      <c r="X239" s="63"/>
      <c r="Y239" s="63"/>
      <c r="Z239" s="63"/>
      <c r="AA239" s="63"/>
      <c r="AB239" s="63"/>
      <c r="AC239" s="63"/>
      <c r="AD239" s="63"/>
      <c r="AE239" s="63"/>
      <c r="AF239" s="63"/>
    </row>
    <row r="240" spans="1:32" ht="15.75" x14ac:dyDescent="0.25">
      <c r="A240" s="63" t="s">
        <v>1031</v>
      </c>
      <c r="B240" s="63"/>
      <c r="C240" s="63"/>
      <c r="D240" s="63"/>
      <c r="E240" s="63"/>
      <c r="F240" s="63">
        <f>PubTran!L4</f>
        <v>0</v>
      </c>
      <c r="G240" s="63" t="s">
        <v>486</v>
      </c>
      <c r="H240" s="63"/>
      <c r="I240" s="63"/>
      <c r="J240" s="63"/>
      <c r="K240" s="63"/>
      <c r="L240" s="63"/>
      <c r="M240" s="63"/>
      <c r="N240" s="70" t="str">
        <f>IF(AND($F239&gt;1.01,$F239&lt;3.99),$A239,"")</f>
        <v/>
      </c>
      <c r="O240" s="70" t="str">
        <f>IF(AND($F240&gt;1.01,$F240&lt;3.99),$A240,"")</f>
        <v/>
      </c>
      <c r="P240" s="70" t="str">
        <f>IF(AND($F241&gt;1.01,$F241&lt;3.99),$A241,"")</f>
        <v/>
      </c>
      <c r="Q240" s="70" t="str">
        <f>IF(AND($F242&gt;1.01,$F242&lt;3.99),$A242,"")</f>
        <v/>
      </c>
      <c r="R240" s="70" t="str">
        <f>IF(AND($F243&gt;1.01,$F243&lt;3.99),$A243,"")</f>
        <v/>
      </c>
      <c r="S240" s="70" t="str">
        <f>IF(AND($F244&gt;1.01,$F244&lt;3.99),$A244,"")</f>
        <v/>
      </c>
      <c r="T240" s="70" t="str">
        <f>IF(AND($F245&gt;1.01,$F245&lt;3.99),$A245,"")</f>
        <v/>
      </c>
      <c r="U240" s="70" t="str">
        <f>IF(AND($F246&gt;1.01,$F246&lt;3.99),$A246,"")</f>
        <v/>
      </c>
      <c r="V240" s="63"/>
      <c r="W240" s="63"/>
      <c r="X240" s="63"/>
      <c r="Y240" s="63"/>
      <c r="Z240" s="63"/>
      <c r="AA240" s="63"/>
      <c r="AB240" s="63"/>
      <c r="AC240" s="63"/>
      <c r="AD240" s="63"/>
      <c r="AE240" s="63"/>
      <c r="AF240" s="63"/>
    </row>
    <row r="241" spans="1:32" ht="15.75" x14ac:dyDescent="0.25">
      <c r="A241" s="63" t="s">
        <v>453</v>
      </c>
      <c r="B241" s="63"/>
      <c r="C241" s="63"/>
      <c r="D241" s="63"/>
      <c r="E241" s="63"/>
      <c r="F241" s="63">
        <f>PubTran!L10</f>
        <v>0</v>
      </c>
      <c r="G241" s="63" t="s">
        <v>487</v>
      </c>
      <c r="H241" s="63"/>
      <c r="I241" s="63"/>
      <c r="J241" s="63"/>
      <c r="K241" s="63"/>
      <c r="L241" s="63"/>
      <c r="M241" s="63"/>
      <c r="N241" s="70" t="str">
        <f>IF(AND($F239&gt;0.99,$F239&lt;1.000001),$A239,"")</f>
        <v/>
      </c>
      <c r="O241" s="70" t="str">
        <f>IF(AND($F240&gt;0.99,$F240&lt;1.000001),$A240,"")</f>
        <v/>
      </c>
      <c r="P241" s="70" t="str">
        <f>IF(AND($F241&gt;0.99,$F241&lt;1.000001),$A241,"")</f>
        <v/>
      </c>
      <c r="Q241" s="70" t="str">
        <f>IF(AND($F242&gt;0.99,$F242&lt;1.000001),$A242,"")</f>
        <v/>
      </c>
      <c r="R241" s="70" t="str">
        <f>IF(AND($F243&gt;0.99,$F243&lt;1.000001),$A243,"")</f>
        <v/>
      </c>
      <c r="S241" s="70" t="str">
        <f>IF(AND($F244&gt;0.99,$F244&lt;1.000001),$A244,"")</f>
        <v/>
      </c>
      <c r="T241" s="70" t="str">
        <f>IF(AND($F245&gt;0.99,$F245&lt;1.000001),$A245,"")</f>
        <v/>
      </c>
      <c r="U241" s="70" t="str">
        <f>IF(AND($F246&gt;0.99,$F246&lt;1.000001),$A246,"")</f>
        <v/>
      </c>
      <c r="V241" s="63"/>
      <c r="W241" s="63"/>
      <c r="X241" s="63"/>
      <c r="Y241" s="63"/>
      <c r="Z241" s="63"/>
      <c r="AA241" s="63"/>
      <c r="AB241" s="63"/>
      <c r="AC241" s="63"/>
      <c r="AD241" s="63"/>
      <c r="AE241" s="63"/>
      <c r="AF241" s="63"/>
    </row>
    <row r="242" spans="1:32" ht="15.75" x14ac:dyDescent="0.25">
      <c r="A242" s="63" t="s">
        <v>454</v>
      </c>
      <c r="B242" s="63"/>
      <c r="C242" s="63"/>
      <c r="D242" s="63"/>
      <c r="E242" s="63"/>
      <c r="F242" s="63">
        <f>PubTran!L34</f>
        <v>0</v>
      </c>
      <c r="G242" s="63" t="s">
        <v>488</v>
      </c>
      <c r="H242" s="63"/>
      <c r="I242" s="63"/>
      <c r="J242" s="63"/>
      <c r="K242" s="63"/>
      <c r="L242" s="63"/>
      <c r="M242" s="63"/>
      <c r="N242" s="70" t="str">
        <f>IF($F239=0,$A239,"")</f>
        <v>Identifying Common Public Transportation Options</v>
      </c>
      <c r="O242" s="70" t="str">
        <f>IF($F240=0,$A240,"")</f>
        <v>Lifts (vehicle, stage/porch)</v>
      </c>
      <c r="P242" s="70" t="str">
        <f>IF($F241=0,$A241,"")</f>
        <v>Intra-City Bus Travel</v>
      </c>
      <c r="Q242" s="70" t="str">
        <f>IF($F242=0,$A242,"")</f>
        <v>Inter-City Bus Travel</v>
      </c>
      <c r="R242" s="70" t="str">
        <f>IF($F243=0,$A243,"")</f>
        <v>Taxi/Ride Service</v>
      </c>
      <c r="S242" s="71" t="str">
        <f>IF($F244=0,$A244,"")</f>
        <v>Para Transit</v>
      </c>
      <c r="T242" s="70" t="str">
        <f>IF($F245=0,$A245,"")</f>
        <v>Air Travel</v>
      </c>
      <c r="U242" s="70" t="str">
        <f>IF($F246=0,$A246,"")</f>
        <v>Subway/Light Rail</v>
      </c>
      <c r="V242" s="63"/>
      <c r="W242" s="63"/>
      <c r="X242" s="63"/>
      <c r="Y242" s="63"/>
      <c r="Z242" s="63"/>
      <c r="AA242" s="63"/>
      <c r="AB242" s="63"/>
      <c r="AC242" s="63"/>
      <c r="AD242" s="63"/>
      <c r="AE242" s="63"/>
      <c r="AF242" s="63"/>
    </row>
    <row r="243" spans="1:32" ht="15.75" x14ac:dyDescent="0.25">
      <c r="A243" s="63" t="s">
        <v>455</v>
      </c>
      <c r="B243" s="63"/>
      <c r="C243" s="63"/>
      <c r="D243" s="63"/>
      <c r="E243" s="63"/>
      <c r="F243" s="63">
        <f>PubTran!L60</f>
        <v>0</v>
      </c>
      <c r="G243" s="63"/>
      <c r="H243" s="63"/>
      <c r="I243" s="63"/>
      <c r="J243" s="63"/>
      <c r="K243" s="63"/>
      <c r="L243" s="63"/>
      <c r="M243" s="63"/>
      <c r="N243" s="63"/>
      <c r="O243" s="63"/>
      <c r="P243" s="63"/>
      <c r="Q243" s="63"/>
      <c r="R243" s="63"/>
      <c r="S243" s="63"/>
      <c r="T243" s="63"/>
      <c r="U243" s="63"/>
      <c r="V243" s="63"/>
      <c r="W243" s="63"/>
      <c r="X243" s="63"/>
      <c r="Y243" s="63"/>
      <c r="Z243" s="63"/>
      <c r="AA243" s="63"/>
      <c r="AB243" s="63"/>
      <c r="AC243" s="63"/>
      <c r="AD243" s="63"/>
      <c r="AE243" s="63"/>
      <c r="AF243" s="63"/>
    </row>
    <row r="244" spans="1:32" ht="15.75" x14ac:dyDescent="0.25">
      <c r="A244" s="63" t="s">
        <v>1030</v>
      </c>
      <c r="B244" s="63"/>
      <c r="C244" s="63"/>
      <c r="D244" s="63"/>
      <c r="E244" s="63"/>
      <c r="F244" s="63">
        <f>PubTran!L70</f>
        <v>0</v>
      </c>
      <c r="G244" s="63"/>
      <c r="H244" s="63"/>
      <c r="I244" s="63"/>
      <c r="J244" s="63"/>
      <c r="K244" s="63"/>
      <c r="L244" s="63"/>
      <c r="M244" s="63"/>
      <c r="N244" s="63"/>
      <c r="O244" s="63"/>
      <c r="P244" s="63"/>
      <c r="Q244" s="63"/>
      <c r="R244" s="63"/>
      <c r="S244" s="63"/>
      <c r="T244" s="63"/>
      <c r="U244" s="63"/>
      <c r="V244" s="63"/>
      <c r="W244" s="63"/>
      <c r="X244" s="63"/>
      <c r="Y244" s="63"/>
      <c r="Z244" s="63"/>
      <c r="AA244" s="63"/>
      <c r="AB244" s="63"/>
      <c r="AC244" s="63"/>
      <c r="AD244" s="63"/>
      <c r="AE244" s="63"/>
      <c r="AF244" s="63"/>
    </row>
    <row r="245" spans="1:32" ht="15.75" x14ac:dyDescent="0.25">
      <c r="A245" s="63" t="s">
        <v>456</v>
      </c>
      <c r="B245" s="63"/>
      <c r="C245" s="63"/>
      <c r="D245" s="63"/>
      <c r="E245" s="63"/>
      <c r="F245" s="63">
        <f>PubTran!L74</f>
        <v>0</v>
      </c>
      <c r="G245" s="63"/>
      <c r="H245" s="63"/>
      <c r="I245" s="63"/>
      <c r="J245" s="63"/>
      <c r="K245" s="63"/>
      <c r="L245" s="63"/>
      <c r="M245" s="63"/>
      <c r="N245" s="63"/>
      <c r="O245" s="63"/>
      <c r="P245" s="63"/>
      <c r="Q245" s="63"/>
      <c r="R245" s="63"/>
      <c r="S245" s="63"/>
      <c r="T245" s="63"/>
      <c r="U245" s="63"/>
      <c r="V245" s="63"/>
      <c r="W245" s="63"/>
      <c r="X245" s="63"/>
      <c r="Y245" s="63"/>
      <c r="Z245" s="63"/>
      <c r="AA245" s="63"/>
      <c r="AB245" s="63"/>
      <c r="AC245" s="63"/>
      <c r="AD245" s="63"/>
      <c r="AE245" s="63"/>
      <c r="AF245" s="63"/>
    </row>
    <row r="246" spans="1:32" ht="15.75" x14ac:dyDescent="0.25">
      <c r="A246" s="63" t="s">
        <v>457</v>
      </c>
      <c r="B246" s="63"/>
      <c r="C246" s="63"/>
      <c r="D246" s="63"/>
      <c r="E246" s="63"/>
      <c r="F246" s="63">
        <f>PubTran!L92</f>
        <v>0</v>
      </c>
      <c r="G246" s="63"/>
      <c r="H246" s="63"/>
      <c r="I246" s="63"/>
      <c r="J246" s="63"/>
      <c r="K246" s="63"/>
      <c r="L246" s="63"/>
      <c r="M246" s="63"/>
      <c r="N246" s="63"/>
      <c r="O246" s="63"/>
      <c r="P246" s="63"/>
      <c r="Q246" s="63"/>
      <c r="R246" s="63"/>
      <c r="S246" s="63"/>
      <c r="T246" s="63"/>
      <c r="U246" s="63"/>
      <c r="V246" s="63"/>
      <c r="W246" s="63"/>
      <c r="X246" s="63"/>
      <c r="Y246" s="63"/>
      <c r="Z246" s="63"/>
      <c r="AA246" s="63"/>
      <c r="AB246" s="63"/>
      <c r="AC246" s="63"/>
      <c r="AD246" s="63"/>
      <c r="AE246" s="63"/>
      <c r="AF246" s="63"/>
    </row>
    <row r="247" spans="1:32" ht="15.75" x14ac:dyDescent="0.25">
      <c r="A247" s="66" t="s">
        <v>482</v>
      </c>
      <c r="B247" s="63"/>
      <c r="C247" s="63"/>
      <c r="D247" s="63"/>
      <c r="E247" s="63"/>
      <c r="F247" s="63"/>
      <c r="G247" s="63"/>
      <c r="H247" s="63"/>
      <c r="I247" s="63"/>
      <c r="J247" s="63"/>
      <c r="K247" s="63"/>
      <c r="L247" s="63"/>
      <c r="M247" s="63"/>
      <c r="N247" s="63"/>
      <c r="O247" s="63"/>
      <c r="P247" s="63"/>
      <c r="Q247" s="63"/>
      <c r="R247" s="63"/>
      <c r="S247" s="63"/>
      <c r="T247" s="63"/>
      <c r="U247" s="63"/>
      <c r="V247" s="63"/>
      <c r="W247" s="63"/>
      <c r="X247" s="63"/>
      <c r="Y247" s="63"/>
      <c r="Z247" s="63"/>
      <c r="AA247" s="63"/>
      <c r="AB247" s="63"/>
      <c r="AC247" s="63"/>
      <c r="AD247" s="63"/>
      <c r="AE247" s="63"/>
      <c r="AF247" s="63"/>
    </row>
    <row r="248" spans="1:32" ht="15.75" x14ac:dyDescent="0.25">
      <c r="A248" s="63" t="s">
        <v>458</v>
      </c>
      <c r="B248" s="63"/>
      <c r="C248" s="63"/>
      <c r="D248" s="63"/>
      <c r="E248" s="63"/>
      <c r="F248" s="63">
        <f>Atyp!L3</f>
        <v>0</v>
      </c>
      <c r="G248" s="63" t="s">
        <v>489</v>
      </c>
      <c r="H248" s="63"/>
      <c r="I248" s="63"/>
      <c r="J248" s="63"/>
      <c r="K248" s="63"/>
      <c r="L248" s="63"/>
      <c r="M248" s="63"/>
      <c r="N248" s="70" t="str">
        <f>IF(F248&gt;3.99,A248,"")</f>
        <v/>
      </c>
      <c r="O248" s="70" t="str">
        <f>IF(F249&gt;3.99,A249,"")</f>
        <v/>
      </c>
      <c r="P248" s="70" t="str">
        <f>IF(F250&gt;3.99,A250,"")</f>
        <v/>
      </c>
      <c r="Q248" s="70" t="str">
        <f>IF(F251&gt;3.99,A251,"")</f>
        <v/>
      </c>
      <c r="R248" s="70" t="str">
        <f>IF(F252&gt;3.99,A252,"")</f>
        <v/>
      </c>
      <c r="S248" s="63"/>
      <c r="T248" s="63"/>
      <c r="U248" s="63"/>
      <c r="V248" s="63"/>
      <c r="W248" s="63"/>
      <c r="X248" s="63"/>
      <c r="Y248" s="63"/>
      <c r="Z248" s="63"/>
      <c r="AA248" s="63"/>
      <c r="AB248" s="63"/>
      <c r="AC248" s="63"/>
      <c r="AD248" s="63"/>
      <c r="AE248" s="63"/>
      <c r="AF248" s="63"/>
    </row>
    <row r="249" spans="1:32" ht="15.75" x14ac:dyDescent="0.25">
      <c r="A249" s="63" t="s">
        <v>459</v>
      </c>
      <c r="B249" s="63"/>
      <c r="C249" s="63"/>
      <c r="D249" s="63"/>
      <c r="E249" s="63"/>
      <c r="F249" s="63">
        <f>Atyp!L8</f>
        <v>0</v>
      </c>
      <c r="G249" s="63" t="s">
        <v>486</v>
      </c>
      <c r="H249" s="63"/>
      <c r="I249" s="63"/>
      <c r="J249" s="63"/>
      <c r="K249" s="63"/>
      <c r="L249" s="63"/>
      <c r="M249" s="63"/>
      <c r="N249" s="70" t="str">
        <f>IF(AND($F248&gt;1.01,$F248&lt;3.99),$A248,"")</f>
        <v/>
      </c>
      <c r="O249" s="70" t="str">
        <f>IF(AND($F249&gt;1.01,$F249&lt;3.99),$A249,"")</f>
        <v/>
      </c>
      <c r="P249" s="70" t="str">
        <f>IF(AND($F250&gt;1.01,$F250&lt;3.99),$A250,"")</f>
        <v/>
      </c>
      <c r="Q249" s="70" t="str">
        <f>IF(AND($F251&gt;1.01,$F251&lt;3.99),$A251,"")</f>
        <v/>
      </c>
      <c r="R249" s="70" t="str">
        <f>IF(AND($F252&gt;1.01,$F252&lt;3.99),$A252,"")</f>
        <v/>
      </c>
      <c r="S249" s="63"/>
      <c r="T249" s="63"/>
      <c r="U249" s="63"/>
      <c r="V249" s="63"/>
      <c r="W249" s="63"/>
      <c r="X249" s="63"/>
      <c r="Y249" s="63"/>
      <c r="Z249" s="63"/>
      <c r="AA249" s="63"/>
      <c r="AB249" s="63"/>
      <c r="AC249" s="63"/>
      <c r="AD249" s="63"/>
      <c r="AE249" s="63"/>
      <c r="AF249" s="63"/>
    </row>
    <row r="250" spans="1:32" ht="15.75" x14ac:dyDescent="0.25">
      <c r="A250" s="63" t="s">
        <v>460</v>
      </c>
      <c r="B250" s="63"/>
      <c r="C250" s="63"/>
      <c r="D250" s="63"/>
      <c r="E250" s="63"/>
      <c r="F250" s="63">
        <f>Atyp!L17</f>
        <v>0</v>
      </c>
      <c r="G250" s="63" t="s">
        <v>487</v>
      </c>
      <c r="H250" s="63"/>
      <c r="I250" s="63"/>
      <c r="J250" s="63"/>
      <c r="K250" s="63"/>
      <c r="L250" s="63"/>
      <c r="M250" s="63"/>
      <c r="N250" s="70" t="str">
        <f>IF(AND($F248&gt;0.99,$F248&lt;1.000001),$A248,"")</f>
        <v/>
      </c>
      <c r="O250" s="70" t="str">
        <f>IF(AND($F249&gt;0.99,$F249&lt;1.000001),$A249,"")</f>
        <v/>
      </c>
      <c r="P250" s="70" t="str">
        <f>IF(AND($F250&gt;0.99,$F250&lt;1.000001),$A250,"")</f>
        <v/>
      </c>
      <c r="Q250" s="70" t="str">
        <f>IF(AND($F251&gt;0.99,$F251&lt;1.000001),$A251,"")</f>
        <v/>
      </c>
      <c r="R250" s="70" t="str">
        <f>IF(AND($F252&gt;0.99,$F252&lt;1.000001),$A252,"")</f>
        <v/>
      </c>
      <c r="S250" s="63"/>
      <c r="T250" s="63"/>
      <c r="U250" s="63"/>
      <c r="V250" s="63"/>
      <c r="W250" s="63"/>
      <c r="X250" s="63"/>
      <c r="Y250" s="63"/>
      <c r="Z250" s="63"/>
      <c r="AA250" s="63"/>
      <c r="AB250" s="63"/>
      <c r="AC250" s="63"/>
      <c r="AD250" s="63"/>
      <c r="AE250" s="63"/>
      <c r="AF250" s="63"/>
    </row>
    <row r="251" spans="1:32" ht="15.75" x14ac:dyDescent="0.25">
      <c r="A251" s="63" t="s">
        <v>1032</v>
      </c>
      <c r="B251" s="63"/>
      <c r="C251" s="63"/>
      <c r="D251" s="63"/>
      <c r="E251" s="63"/>
      <c r="F251" s="63">
        <f>Atyp!L28</f>
        <v>0</v>
      </c>
      <c r="G251" s="63" t="s">
        <v>488</v>
      </c>
      <c r="H251" s="63"/>
      <c r="I251" s="63"/>
      <c r="J251" s="63"/>
      <c r="K251" s="63"/>
      <c r="L251" s="63"/>
      <c r="M251" s="63"/>
      <c r="N251" s="70" t="str">
        <f>IF($F248=0,$A248,"")</f>
        <v>Fences</v>
      </c>
      <c r="O251" s="70" t="str">
        <f>IF($F249=0,$A249,"")</f>
        <v>Fields (Urban)</v>
      </c>
      <c r="P251" s="70" t="str">
        <f>IF($F250=0,$A250,"")</f>
        <v>Parks/Playgrounds</v>
      </c>
      <c r="Q251" s="70" t="str">
        <f>IF($F251=0,$A251,"")</f>
        <v>Outdoor Recreation</v>
      </c>
      <c r="R251" s="70" t="str">
        <f>IF($F252=0,$A252,"")</f>
        <v>Inclement Weather</v>
      </c>
      <c r="S251" s="63"/>
      <c r="T251" s="63"/>
      <c r="U251" s="63"/>
      <c r="V251" s="63"/>
      <c r="W251" s="63"/>
      <c r="X251" s="63"/>
      <c r="Y251" s="63"/>
      <c r="Z251" s="63"/>
      <c r="AA251" s="63"/>
      <c r="AB251" s="63"/>
      <c r="AC251" s="63"/>
      <c r="AD251" s="63"/>
      <c r="AE251" s="63"/>
      <c r="AF251" s="63"/>
    </row>
    <row r="252" spans="1:32" ht="15.75" x14ac:dyDescent="0.25">
      <c r="A252" s="63" t="s">
        <v>461</v>
      </c>
      <c r="B252" s="63"/>
      <c r="C252" s="63"/>
      <c r="D252" s="63"/>
      <c r="E252" s="63"/>
      <c r="F252" s="63">
        <f>Atyp!L34</f>
        <v>0</v>
      </c>
      <c r="G252" s="63"/>
      <c r="H252" s="63"/>
      <c r="I252" s="63"/>
      <c r="J252" s="63"/>
      <c r="K252" s="63"/>
      <c r="L252" s="63"/>
      <c r="M252" s="63"/>
      <c r="N252" s="70"/>
      <c r="O252" s="70"/>
      <c r="P252" s="70"/>
      <c r="Q252" s="70"/>
      <c r="R252" s="63"/>
      <c r="S252" s="63"/>
      <c r="T252" s="63"/>
      <c r="U252" s="63"/>
      <c r="V252" s="63"/>
      <c r="W252" s="63"/>
      <c r="X252" s="63"/>
      <c r="Y252" s="63"/>
      <c r="Z252" s="63"/>
      <c r="AA252" s="63"/>
      <c r="AB252" s="63"/>
      <c r="AC252" s="63"/>
      <c r="AD252" s="63"/>
      <c r="AE252" s="63"/>
      <c r="AF252" s="63"/>
    </row>
    <row r="253" spans="1:32" ht="15.75" x14ac:dyDescent="0.25">
      <c r="A253" s="66" t="s">
        <v>483</v>
      </c>
      <c r="B253" s="63"/>
      <c r="C253" s="63"/>
      <c r="D253" s="63"/>
      <c r="E253" s="63"/>
      <c r="F253" s="63"/>
      <c r="G253" s="63"/>
      <c r="H253" s="63"/>
      <c r="I253" s="63"/>
      <c r="J253" s="63"/>
      <c r="K253" s="63"/>
      <c r="L253" s="63"/>
      <c r="M253" s="63"/>
      <c r="N253" s="63"/>
      <c r="O253" s="63"/>
      <c r="P253" s="63"/>
      <c r="Q253" s="63"/>
      <c r="R253" s="63"/>
      <c r="S253" s="63"/>
      <c r="T253" s="63"/>
      <c r="U253" s="63"/>
      <c r="V253" s="63"/>
      <c r="W253" s="63"/>
      <c r="X253" s="63"/>
      <c r="Y253" s="63"/>
      <c r="Z253" s="63"/>
      <c r="AA253" s="63"/>
      <c r="AB253" s="63"/>
      <c r="AC253" s="63"/>
      <c r="AD253" s="63"/>
      <c r="AE253" s="63"/>
      <c r="AF253" s="63"/>
    </row>
    <row r="254" spans="1:32" ht="15.75" x14ac:dyDescent="0.25">
      <c r="A254" s="63" t="s">
        <v>462</v>
      </c>
      <c r="B254" s="63"/>
      <c r="C254" s="63"/>
      <c r="D254" s="63"/>
      <c r="E254" s="63"/>
      <c r="F254" s="63">
        <f>Rural!L3</f>
        <v>0</v>
      </c>
      <c r="G254" s="63" t="s">
        <v>489</v>
      </c>
      <c r="H254" s="63"/>
      <c r="I254" s="63"/>
      <c r="J254" s="63"/>
      <c r="K254" s="63"/>
      <c r="L254" s="63"/>
      <c r="M254" s="63"/>
      <c r="N254" s="70" t="str">
        <f>IF(F254&gt;3.99,A254,"")</f>
        <v/>
      </c>
      <c r="O254" s="70" t="str">
        <f>IF(F255&gt;3.99,A255,"")</f>
        <v/>
      </c>
      <c r="P254" s="70" t="str">
        <f>IF(F256&gt;3.99,A256,"")</f>
        <v/>
      </c>
      <c r="Q254" s="70" t="str">
        <f>IF(F257&gt;3.99,A257,"")</f>
        <v/>
      </c>
      <c r="R254" s="70" t="str">
        <f>IF(F258&gt;3.99,A258,"")</f>
        <v/>
      </c>
      <c r="S254" s="63"/>
      <c r="T254" s="63"/>
      <c r="U254" s="63"/>
      <c r="V254" s="63"/>
      <c r="W254" s="63"/>
      <c r="X254" s="63"/>
      <c r="Y254" s="63"/>
      <c r="Z254" s="63"/>
      <c r="AA254" s="63"/>
      <c r="AB254" s="63"/>
      <c r="AC254" s="63"/>
      <c r="AD254" s="63"/>
      <c r="AE254" s="63"/>
      <c r="AF254" s="63"/>
    </row>
    <row r="255" spans="1:32" ht="15.75" x14ac:dyDescent="0.25">
      <c r="A255" s="63" t="s">
        <v>1033</v>
      </c>
      <c r="B255" s="63"/>
      <c r="C255" s="63"/>
      <c r="D255" s="63"/>
      <c r="E255" s="63"/>
      <c r="F255" s="63">
        <f>Rural!L10</f>
        <v>0</v>
      </c>
      <c r="G255" s="63" t="s">
        <v>486</v>
      </c>
      <c r="H255" s="63"/>
      <c r="I255" s="63"/>
      <c r="J255" s="63"/>
      <c r="K255" s="63"/>
      <c r="L255" s="63"/>
      <c r="M255" s="63"/>
      <c r="N255" s="70" t="str">
        <f>IF(AND($F254&gt;1.01,$F254&lt;3.99),$A254,"")</f>
        <v/>
      </c>
      <c r="O255" s="70" t="str">
        <f>IF(AND($F255&gt;1.01,$F255&lt;3.99),$A255,"")</f>
        <v/>
      </c>
      <c r="P255" s="70" t="str">
        <f>IF(AND($F256&gt;1.01,$F256&lt;3.99),$A256,"")</f>
        <v/>
      </c>
      <c r="Q255" s="70" t="str">
        <f>IF(AND($F257&gt;1.01,$F257&lt;3.99),$A257,"")</f>
        <v/>
      </c>
      <c r="R255" s="70" t="str">
        <f>IF(AND($F258&gt;1.01,$F258&lt;3.99),$A258,"")</f>
        <v/>
      </c>
      <c r="S255" s="63"/>
      <c r="T255" s="63"/>
      <c r="U255" s="63"/>
      <c r="V255" s="63"/>
      <c r="W255" s="63"/>
      <c r="X255" s="63"/>
      <c r="Y255" s="63"/>
      <c r="Z255" s="63"/>
      <c r="AA255" s="63"/>
      <c r="AB255" s="63"/>
      <c r="AC255" s="63"/>
      <c r="AD255" s="63"/>
      <c r="AE255" s="63"/>
      <c r="AF255" s="63"/>
    </row>
    <row r="256" spans="1:32" ht="15.75" x14ac:dyDescent="0.25">
      <c r="A256" s="63" t="s">
        <v>1034</v>
      </c>
      <c r="B256" s="63"/>
      <c r="C256" s="63"/>
      <c r="D256" s="63"/>
      <c r="E256" s="63"/>
      <c r="F256" s="63">
        <f>Rural!L20</f>
        <v>0</v>
      </c>
      <c r="G256" s="63" t="s">
        <v>487</v>
      </c>
      <c r="H256" s="63"/>
      <c r="I256" s="63"/>
      <c r="J256" s="63"/>
      <c r="K256" s="63"/>
      <c r="L256" s="63"/>
      <c r="M256" s="63"/>
      <c r="N256" s="70" t="str">
        <f>IF(AND($F254&gt;0.99,$F254&lt;1.000001),$A254,"")</f>
        <v/>
      </c>
      <c r="O256" s="70" t="str">
        <f>IF(AND($F255&gt;0.99,$F255&lt;1.000001),$A255,"")</f>
        <v/>
      </c>
      <c r="P256" s="70" t="str">
        <f>IF(AND($F256&gt;0.99,$F256&lt;1.000001),$A256,"")</f>
        <v/>
      </c>
      <c r="Q256" s="70" t="str">
        <f>IF(AND($F257&gt;0.99,$F257&lt;1.000001),$A257,"")</f>
        <v/>
      </c>
      <c r="R256" s="70" t="str">
        <f>IF(AND($F258&gt;0.99,$F258&lt;1.000001),$A258,"")</f>
        <v/>
      </c>
      <c r="S256" s="63"/>
      <c r="T256" s="63"/>
      <c r="U256" s="63"/>
      <c r="V256" s="63"/>
      <c r="W256" s="63"/>
      <c r="X256" s="63"/>
      <c r="Y256" s="63"/>
      <c r="Z256" s="63"/>
      <c r="AA256" s="63"/>
      <c r="AB256" s="63"/>
      <c r="AC256" s="63"/>
      <c r="AD256" s="63"/>
      <c r="AE256" s="63"/>
      <c r="AF256" s="63"/>
    </row>
    <row r="257" spans="1:32" ht="15.75" x14ac:dyDescent="0.25">
      <c r="A257" s="63" t="s">
        <v>463</v>
      </c>
      <c r="B257" s="63"/>
      <c r="C257" s="63"/>
      <c r="D257" s="63"/>
      <c r="E257" s="63"/>
      <c r="F257" s="63">
        <f>Rural!L27</f>
        <v>0</v>
      </c>
      <c r="G257" s="63" t="s">
        <v>488</v>
      </c>
      <c r="H257" s="63"/>
      <c r="I257" s="63"/>
      <c r="J257" s="63"/>
      <c r="K257" s="63"/>
      <c r="L257" s="63"/>
      <c r="M257" s="63"/>
      <c r="N257" s="70" t="str">
        <f>IF($F254=0,$A254,"")</f>
        <v>Understanding Unique Dangers Related To Rural Travel</v>
      </c>
      <c r="O257" s="70" t="str">
        <f>IF($F255=0,$A255,"")</f>
        <v>Travel Along Rural Roads</v>
      </c>
      <c r="P257" s="70" t="str">
        <f>IF($F256=0,$A256,"")</f>
        <v>Environmental Factors</v>
      </c>
      <c r="Q257" s="70" t="str">
        <f>IF($F257=0,$A257,"")</f>
        <v>Identifying And Going Around Items In Rural Areas</v>
      </c>
      <c r="R257" s="70" t="str">
        <f>IF($F258=0,$A258,"")</f>
        <v>Rural Street Crossings</v>
      </c>
      <c r="S257" s="63"/>
      <c r="T257" s="63"/>
      <c r="U257" s="63"/>
      <c r="V257" s="63"/>
      <c r="W257" s="63"/>
      <c r="X257" s="63"/>
      <c r="Y257" s="63"/>
      <c r="Z257" s="63"/>
      <c r="AA257" s="63"/>
      <c r="AB257" s="63"/>
      <c r="AC257" s="63"/>
      <c r="AD257" s="63"/>
      <c r="AE257" s="63"/>
      <c r="AF257" s="63"/>
    </row>
    <row r="258" spans="1:32" ht="15.75" x14ac:dyDescent="0.25">
      <c r="A258" s="63" t="s">
        <v>464</v>
      </c>
      <c r="B258" s="63"/>
      <c r="C258" s="63"/>
      <c r="D258" s="63"/>
      <c r="E258" s="63"/>
      <c r="F258" s="63">
        <f>Rural!L34</f>
        <v>0</v>
      </c>
      <c r="G258" s="63"/>
      <c r="H258" s="63"/>
      <c r="I258" s="63"/>
      <c r="J258" s="63"/>
      <c r="K258" s="63"/>
      <c r="L258" s="63"/>
      <c r="M258" s="63"/>
      <c r="N258" s="63"/>
      <c r="O258" s="63"/>
      <c r="P258" s="63"/>
      <c r="Q258" s="63"/>
      <c r="R258" s="63"/>
      <c r="S258" s="63"/>
      <c r="T258" s="63"/>
      <c r="U258" s="63"/>
      <c r="V258" s="63"/>
      <c r="W258" s="63"/>
      <c r="X258" s="63"/>
      <c r="Y258" s="63"/>
      <c r="Z258" s="63"/>
      <c r="AA258" s="63"/>
      <c r="AB258" s="63"/>
      <c r="AC258" s="63"/>
      <c r="AD258" s="63"/>
      <c r="AE258" s="63"/>
      <c r="AF258" s="63"/>
    </row>
    <row r="259" spans="1:32" ht="15.75" x14ac:dyDescent="0.25">
      <c r="A259" s="66" t="s">
        <v>484</v>
      </c>
      <c r="B259" s="63"/>
      <c r="C259" s="63"/>
      <c r="D259" s="63"/>
      <c r="E259" s="63"/>
      <c r="F259" s="63"/>
      <c r="G259" s="63"/>
      <c r="H259" s="63"/>
      <c r="I259" s="63"/>
      <c r="J259" s="63"/>
      <c r="K259" s="63"/>
      <c r="L259" s="63"/>
      <c r="M259" s="63"/>
      <c r="N259" s="63"/>
      <c r="O259" s="63"/>
      <c r="P259" s="63"/>
      <c r="Q259" s="63"/>
      <c r="R259" s="63"/>
      <c r="S259" s="63"/>
      <c r="T259" s="63"/>
      <c r="U259" s="63"/>
      <c r="V259" s="63"/>
      <c r="W259" s="63"/>
      <c r="X259" s="63"/>
      <c r="Y259" s="63"/>
      <c r="Z259" s="63"/>
      <c r="AA259" s="63"/>
      <c r="AB259" s="63"/>
      <c r="AC259" s="63"/>
      <c r="AD259" s="63"/>
      <c r="AE259" s="63"/>
      <c r="AF259" s="63"/>
    </row>
    <row r="260" spans="1:32" ht="15.75" x14ac:dyDescent="0.25">
      <c r="A260" s="63" t="s">
        <v>465</v>
      </c>
      <c r="B260" s="63"/>
      <c r="C260" s="63"/>
      <c r="D260" s="63"/>
      <c r="E260" s="63"/>
      <c r="F260" s="63">
        <f>VisSpec!L3</f>
        <v>0</v>
      </c>
      <c r="G260" s="63" t="s">
        <v>489</v>
      </c>
      <c r="H260" s="63"/>
      <c r="I260" s="63"/>
      <c r="J260" s="63"/>
      <c r="K260" s="63"/>
      <c r="L260" s="63"/>
      <c r="M260" s="63"/>
      <c r="N260" s="70" t="str">
        <f>IF(F260&gt;3.99,A260,"")</f>
        <v/>
      </c>
      <c r="O260" s="70" t="str">
        <f>IF(F261&gt;3.99,A261,"")</f>
        <v/>
      </c>
      <c r="P260" s="70" t="str">
        <f>IF(F262&gt;3.99,A262,"")</f>
        <v/>
      </c>
      <c r="Q260" s="70" t="str">
        <f>IF(F263&gt;3.99,A263,"")</f>
        <v/>
      </c>
      <c r="R260" s="70" t="str">
        <f>IF(F264&gt;3.99,A264,"")</f>
        <v/>
      </c>
      <c r="S260" s="63"/>
      <c r="T260" s="63"/>
      <c r="U260" s="63"/>
      <c r="V260" s="63"/>
      <c r="W260" s="63"/>
      <c r="X260" s="63"/>
      <c r="Y260" s="63"/>
      <c r="Z260" s="63"/>
      <c r="AA260" s="63"/>
      <c r="AB260" s="63"/>
      <c r="AC260" s="63"/>
      <c r="AD260" s="63"/>
      <c r="AE260" s="63"/>
      <c r="AF260" s="63"/>
    </row>
    <row r="261" spans="1:32" ht="15.75" x14ac:dyDescent="0.25">
      <c r="A261" s="63" t="s">
        <v>466</v>
      </c>
      <c r="B261" s="63"/>
      <c r="C261" s="63"/>
      <c r="D261" s="63"/>
      <c r="E261" s="63"/>
      <c r="F261" s="63">
        <f>VisSpec!L9</f>
        <v>0</v>
      </c>
      <c r="G261" s="63" t="s">
        <v>486</v>
      </c>
      <c r="H261" s="63"/>
      <c r="I261" s="63"/>
      <c r="J261" s="63"/>
      <c r="K261" s="63"/>
      <c r="L261" s="63"/>
      <c r="M261" s="63"/>
      <c r="N261" s="70" t="str">
        <f>IF(AND($F260&gt;1.01,$F260&lt;3.99),$A260,"")</f>
        <v/>
      </c>
      <c r="O261" s="70" t="str">
        <f>IF(AND($F261&gt;1.01,$F261&lt;3.99),$A261,"")</f>
        <v/>
      </c>
      <c r="P261" s="70" t="str">
        <f>IF(AND($F262&gt;1.01,$F262&lt;3.99),$A262,"")</f>
        <v/>
      </c>
      <c r="Q261" s="70" t="str">
        <f>IF(AND($F263&gt;1.01,$F263&lt;3.99),$A263,"")</f>
        <v/>
      </c>
      <c r="R261" s="70" t="str">
        <f>IF(AND($F264&gt;1.01,$F264&lt;3.99),$A264,"")</f>
        <v/>
      </c>
      <c r="S261" s="63"/>
      <c r="T261" s="63"/>
      <c r="U261" s="63"/>
      <c r="V261" s="63"/>
      <c r="W261" s="63"/>
      <c r="X261" s="63"/>
      <c r="Y261" s="63"/>
      <c r="Z261" s="63"/>
      <c r="AA261" s="63"/>
      <c r="AB261" s="63"/>
      <c r="AC261" s="63"/>
      <c r="AD261" s="63"/>
      <c r="AE261" s="63"/>
      <c r="AF261" s="63"/>
    </row>
    <row r="262" spans="1:32" ht="15.75" x14ac:dyDescent="0.25">
      <c r="A262" s="63" t="s">
        <v>1036</v>
      </c>
      <c r="B262" s="63"/>
      <c r="C262" s="63"/>
      <c r="D262" s="63"/>
      <c r="E262" s="63"/>
      <c r="F262" s="63">
        <f>VisSpec!L18</f>
        <v>0</v>
      </c>
      <c r="G262" s="63" t="s">
        <v>487</v>
      </c>
      <c r="H262" s="63"/>
      <c r="I262" s="63"/>
      <c r="J262" s="63"/>
      <c r="K262" s="63"/>
      <c r="L262" s="63"/>
      <c r="M262" s="63"/>
      <c r="N262" s="70" t="str">
        <f>IF(AND($F260&gt;0.99,$F260&lt;1.000001),$A260,"")</f>
        <v/>
      </c>
      <c r="O262" s="70" t="str">
        <f>IF(AND($F261&gt;0.99,$F261&lt;1.000001),$A261,"")</f>
        <v/>
      </c>
      <c r="P262" s="70" t="str">
        <f>IF(AND($F262&gt;0.99,$F262&lt;1.000001),$A262,"")</f>
        <v/>
      </c>
      <c r="Q262" s="70" t="str">
        <f>IF(AND($F263&gt;0.99,$F263&lt;1.000001),$A263,"")</f>
        <v/>
      </c>
      <c r="R262" s="70" t="str">
        <f>IF(AND($F264&gt;0.99,$F264&lt;1.000001),$A264,"")</f>
        <v/>
      </c>
      <c r="S262" s="63"/>
      <c r="T262" s="63"/>
      <c r="U262" s="63"/>
      <c r="V262" s="63"/>
      <c r="W262" s="63"/>
      <c r="X262" s="63"/>
      <c r="Y262" s="63"/>
      <c r="Z262" s="63"/>
      <c r="AA262" s="63"/>
      <c r="AB262" s="63"/>
      <c r="AC262" s="63"/>
      <c r="AD262" s="63"/>
      <c r="AE262" s="63"/>
      <c r="AF262" s="63"/>
    </row>
    <row r="263" spans="1:32" ht="15.75" x14ac:dyDescent="0.25">
      <c r="A263" s="63" t="s">
        <v>1037</v>
      </c>
      <c r="B263" s="63"/>
      <c r="C263" s="63"/>
      <c r="D263" s="63"/>
      <c r="E263" s="63"/>
      <c r="F263" s="63">
        <f>VisSpec!L22</f>
        <v>0</v>
      </c>
      <c r="G263" s="63" t="s">
        <v>488</v>
      </c>
      <c r="H263" s="63"/>
      <c r="I263" s="63"/>
      <c r="J263" s="63"/>
      <c r="K263" s="63"/>
      <c r="L263" s="63"/>
      <c r="M263" s="63"/>
      <c r="N263" s="70" t="str">
        <f>IF($F260=0,$A260,"")</f>
        <v>Scanning Materials</v>
      </c>
      <c r="O263" s="70" t="str">
        <f>IF($F261=0,$A261,"")</f>
        <v>Scanning Environments</v>
      </c>
      <c r="P263" s="70" t="str">
        <f>IF($F262=0,$A262,"")</f>
        <v>Near Point Magnification</v>
      </c>
      <c r="Q263" s="70" t="str">
        <f>IF($F263=0,$A263,"")</f>
        <v>Distance Magnification</v>
      </c>
      <c r="R263" s="70" t="str">
        <f>IF($F264=0,$A264,"")</f>
        <v>Visual Traveling</v>
      </c>
      <c r="S263" s="63"/>
      <c r="T263" s="63"/>
      <c r="U263" s="63"/>
      <c r="V263" s="63"/>
      <c r="W263" s="63"/>
      <c r="X263" s="63"/>
      <c r="Y263" s="63"/>
      <c r="Z263" s="63"/>
      <c r="AA263" s="63"/>
      <c r="AB263" s="63"/>
      <c r="AC263" s="63"/>
      <c r="AD263" s="63"/>
      <c r="AE263" s="63"/>
      <c r="AF263" s="63"/>
    </row>
    <row r="264" spans="1:32" ht="15.75" x14ac:dyDescent="0.25">
      <c r="A264" s="63" t="s">
        <v>467</v>
      </c>
      <c r="B264" s="63"/>
      <c r="C264" s="63"/>
      <c r="D264" s="63"/>
      <c r="E264" s="63"/>
      <c r="F264" s="63">
        <f>VisSpec!L30</f>
        <v>0</v>
      </c>
      <c r="G264" s="63"/>
      <c r="H264" s="63"/>
      <c r="I264" s="63"/>
      <c r="J264" s="63"/>
      <c r="K264" s="63"/>
      <c r="L264" s="63"/>
      <c r="M264" s="63"/>
      <c r="N264" s="63"/>
      <c r="O264" s="63"/>
      <c r="P264" s="63"/>
      <c r="Q264" s="63"/>
      <c r="R264" s="63"/>
      <c r="S264" s="63"/>
      <c r="T264" s="63"/>
      <c r="U264" s="63"/>
      <c r="V264" s="63"/>
      <c r="W264" s="63"/>
      <c r="X264" s="63"/>
      <c r="Y264" s="63"/>
      <c r="Z264" s="63"/>
      <c r="AA264" s="63"/>
      <c r="AB264" s="63"/>
      <c r="AC264" s="63"/>
      <c r="AD264" s="63"/>
      <c r="AE264" s="63"/>
      <c r="AF264" s="63"/>
    </row>
    <row r="265" spans="1:32" ht="15.75" x14ac:dyDescent="0.25">
      <c r="A265" s="66" t="s">
        <v>485</v>
      </c>
      <c r="B265" s="63"/>
      <c r="C265" s="63"/>
      <c r="D265" s="63"/>
      <c r="E265" s="63"/>
      <c r="F265" s="63"/>
      <c r="G265" s="63"/>
      <c r="H265" s="63"/>
      <c r="I265" s="63"/>
      <c r="J265" s="63"/>
      <c r="K265" s="63"/>
      <c r="L265" s="63"/>
      <c r="M265" s="63"/>
      <c r="N265" s="63"/>
      <c r="O265" s="63"/>
      <c r="P265" s="63"/>
      <c r="Q265" s="63"/>
      <c r="R265" s="63"/>
      <c r="S265" s="63"/>
      <c r="T265" s="63"/>
      <c r="U265" s="63"/>
      <c r="V265" s="63"/>
      <c r="W265" s="63"/>
      <c r="X265" s="63"/>
      <c r="Y265" s="63"/>
      <c r="Z265" s="63"/>
      <c r="AA265" s="63"/>
      <c r="AB265" s="63"/>
      <c r="AC265" s="63"/>
      <c r="AD265" s="63"/>
      <c r="AE265" s="63"/>
      <c r="AF265" s="63"/>
    </row>
    <row r="266" spans="1:32" ht="15.75" x14ac:dyDescent="0.25">
      <c r="A266" s="63" t="s">
        <v>468</v>
      </c>
      <c r="B266" s="63"/>
      <c r="C266" s="63"/>
      <c r="D266" s="63"/>
      <c r="E266" s="63"/>
      <c r="F266" s="63">
        <f>Commun!L3</f>
        <v>0</v>
      </c>
      <c r="G266" s="63" t="s">
        <v>489</v>
      </c>
      <c r="H266" s="63"/>
      <c r="I266" s="63"/>
      <c r="J266" s="63"/>
      <c r="K266" s="63"/>
      <c r="L266" s="63"/>
      <c r="M266" s="63"/>
      <c r="N266" s="70" t="str">
        <f>IF(F266&gt;3.99,A266,"")</f>
        <v/>
      </c>
      <c r="O266" s="70" t="str">
        <f>IF(F267&gt;3.99,A267,"")</f>
        <v/>
      </c>
      <c r="P266" s="70" t="str">
        <f>IF(F268&gt;3.99,A268,"")</f>
        <v/>
      </c>
      <c r="Q266" s="70" t="str">
        <f>IF(F269&gt;3.99,A269,"")</f>
        <v/>
      </c>
      <c r="R266" s="70" t="str">
        <f>IF(F270&gt;3.99,A270,"")</f>
        <v/>
      </c>
      <c r="S266" s="70" t="str">
        <f>IF(F271&gt;3.99,A271,"")</f>
        <v/>
      </c>
      <c r="T266" s="63"/>
      <c r="U266" s="63"/>
      <c r="V266" s="63"/>
      <c r="W266" s="63"/>
      <c r="X266" s="63"/>
      <c r="Y266" s="63"/>
      <c r="Z266" s="63"/>
      <c r="AA266" s="63"/>
      <c r="AB266" s="63"/>
      <c r="AC266" s="63"/>
      <c r="AD266" s="63"/>
      <c r="AE266" s="63"/>
      <c r="AF266" s="63"/>
    </row>
    <row r="267" spans="1:32" ht="15.75" x14ac:dyDescent="0.25">
      <c r="A267" s="63" t="s">
        <v>469</v>
      </c>
      <c r="B267" s="63"/>
      <c r="C267" s="63"/>
      <c r="D267" s="63"/>
      <c r="E267" s="63"/>
      <c r="F267" s="63">
        <f>Commun!L7</f>
        <v>0</v>
      </c>
      <c r="G267" s="63" t="s">
        <v>486</v>
      </c>
      <c r="H267" s="63"/>
      <c r="I267" s="63"/>
      <c r="J267" s="63"/>
      <c r="K267" s="63"/>
      <c r="L267" s="63"/>
      <c r="M267" s="63"/>
      <c r="N267" s="70" t="str">
        <f>IF(AND($F266&gt;1.01,$F266&lt;3.99),$A266,"")</f>
        <v/>
      </c>
      <c r="O267" s="70" t="str">
        <f>IF(AND($F267&gt;1.01,$F267&lt;3.99),$A267,"")</f>
        <v/>
      </c>
      <c r="P267" s="70" t="str">
        <f>IF(AND($F268&gt;1.01,$F268&lt;3.99),$A268,"")</f>
        <v/>
      </c>
      <c r="Q267" s="70" t="str">
        <f>IF(AND($F269&gt;1.01,$F269&lt;3.99),$A269,"")</f>
        <v/>
      </c>
      <c r="R267" s="70" t="str">
        <f>IF(AND($F270&gt;1.01,$F270&lt;3.99),$A270,"")</f>
        <v/>
      </c>
      <c r="S267" s="70" t="str">
        <f>IF(AND($F271&gt;1.01,$F271&lt;3.99),$A271,"")</f>
        <v/>
      </c>
      <c r="T267" s="63"/>
      <c r="U267" s="63"/>
      <c r="V267" s="63"/>
      <c r="W267" s="63"/>
      <c r="X267" s="63"/>
      <c r="Y267" s="63"/>
      <c r="Z267" s="63"/>
      <c r="AA267" s="63"/>
      <c r="AB267" s="63"/>
      <c r="AC267" s="63"/>
      <c r="AD267" s="63"/>
      <c r="AE267" s="63"/>
      <c r="AF267" s="63"/>
    </row>
    <row r="268" spans="1:32" ht="15.75" x14ac:dyDescent="0.25">
      <c r="A268" s="63" t="s">
        <v>470</v>
      </c>
      <c r="B268" s="63"/>
      <c r="C268" s="63"/>
      <c r="D268" s="63"/>
      <c r="E268" s="63"/>
      <c r="F268" s="63">
        <f>Commun!L25</f>
        <v>0</v>
      </c>
      <c r="G268" s="63" t="s">
        <v>487</v>
      </c>
      <c r="H268" s="63"/>
      <c r="I268" s="63"/>
      <c r="J268" s="63"/>
      <c r="K268" s="63"/>
      <c r="L268" s="63"/>
      <c r="M268" s="63"/>
      <c r="N268" s="70" t="str">
        <f>IF(AND($F266&gt;0.99,$F266&lt;1.000001),$A266,"")</f>
        <v/>
      </c>
      <c r="O268" s="70" t="str">
        <f>IF(AND($F267&gt;0.99,$F267&lt;1.000001),$A267,"")</f>
        <v/>
      </c>
      <c r="P268" s="70" t="str">
        <f>IF(AND($F268&gt;0.99,$F268&lt;1.000001),$A268,"")</f>
        <v/>
      </c>
      <c r="Q268" s="70" t="str">
        <f>IF(AND($F269&gt;0.99,$F269&lt;1.000001),$A269,"")</f>
        <v/>
      </c>
      <c r="R268" s="70" t="str">
        <f>IF(AND($F270&gt;0.99,$F270&lt;1.000001),$A270,"")</f>
        <v/>
      </c>
      <c r="S268" s="70" t="str">
        <f>IF(AND($F271&gt;0.99,$F271&lt;1.000001),$A271,"")</f>
        <v/>
      </c>
      <c r="T268" s="63"/>
      <c r="U268" s="63"/>
      <c r="V268" s="63"/>
      <c r="W268" s="63"/>
      <c r="X268" s="63"/>
      <c r="Y268" s="63"/>
      <c r="Z268" s="63"/>
      <c r="AA268" s="63"/>
      <c r="AB268" s="63"/>
      <c r="AC268" s="63"/>
      <c r="AD268" s="63"/>
      <c r="AE268" s="63"/>
      <c r="AF268" s="63"/>
    </row>
    <row r="269" spans="1:32" ht="15.75" x14ac:dyDescent="0.25">
      <c r="A269" s="63" t="s">
        <v>471</v>
      </c>
      <c r="B269" s="63"/>
      <c r="C269" s="63"/>
      <c r="D269" s="63"/>
      <c r="E269" s="63"/>
      <c r="F269" s="63">
        <f>Commun!L37</f>
        <v>0</v>
      </c>
      <c r="G269" s="63" t="s">
        <v>488</v>
      </c>
      <c r="H269" s="63"/>
      <c r="I269" s="63"/>
      <c r="J269" s="63"/>
      <c r="K269" s="63"/>
      <c r="L269" s="63"/>
      <c r="M269" s="63"/>
      <c r="N269" s="70" t="str">
        <f>IF($F266=0,$A266,"")</f>
        <v>Comparison Shopping From Home</v>
      </c>
      <c r="O269" s="70" t="str">
        <f>IF($F267=0,$A267,"")</f>
        <v>Stores</v>
      </c>
      <c r="P269" s="70" t="str">
        <f>IF($F268=0,$A268,"")</f>
        <v>Fast Food Restaurants</v>
      </c>
      <c r="Q269" s="70" t="str">
        <f>IF($F269=0,$A269,"")</f>
        <v>Cafeteria Restaurants</v>
      </c>
      <c r="R269" s="70" t="str">
        <f>IF($F270=0,$A270,"")</f>
        <v>Sit Down Restaurants</v>
      </c>
      <c r="S269" s="71" t="str">
        <f>IF($F271=0,$A271,"")</f>
        <v>Public Toilets</v>
      </c>
      <c r="T269" s="63"/>
      <c r="U269" s="63"/>
      <c r="V269" s="63"/>
      <c r="W269" s="63"/>
      <c r="X269" s="63"/>
      <c r="Y269" s="63"/>
      <c r="Z269" s="63"/>
      <c r="AA269" s="63"/>
      <c r="AB269" s="63"/>
      <c r="AC269" s="63"/>
      <c r="AD269" s="63"/>
      <c r="AE269" s="63"/>
      <c r="AF269" s="63"/>
    </row>
    <row r="270" spans="1:32" ht="15.75" x14ac:dyDescent="0.25">
      <c r="A270" s="63" t="s">
        <v>472</v>
      </c>
      <c r="B270" s="63"/>
      <c r="C270" s="63"/>
      <c r="D270" s="63"/>
      <c r="E270" s="63"/>
      <c r="F270" s="63">
        <f>Commun!L51</f>
        <v>0</v>
      </c>
      <c r="G270" s="63"/>
      <c r="H270" s="63"/>
      <c r="I270" s="63"/>
      <c r="J270" s="63"/>
      <c r="K270" s="63"/>
      <c r="L270" s="63"/>
      <c r="M270" s="63"/>
      <c r="N270" s="63"/>
      <c r="O270" s="63"/>
      <c r="P270" s="63"/>
      <c r="Q270" s="63"/>
      <c r="R270" s="63"/>
      <c r="S270" s="63"/>
      <c r="T270" s="63"/>
      <c r="U270" s="63"/>
      <c r="V270" s="63"/>
      <c r="W270" s="63"/>
      <c r="X270" s="63"/>
      <c r="Y270" s="63"/>
      <c r="Z270" s="63"/>
      <c r="AA270" s="63"/>
      <c r="AB270" s="63"/>
      <c r="AC270" s="63"/>
      <c r="AD270" s="63"/>
      <c r="AE270" s="63"/>
      <c r="AF270" s="63"/>
    </row>
    <row r="271" spans="1:32" ht="15.75" x14ac:dyDescent="0.25">
      <c r="A271" s="63" t="s">
        <v>1035</v>
      </c>
      <c r="B271" s="63"/>
      <c r="C271" s="63"/>
      <c r="D271" s="63"/>
      <c r="E271" s="63"/>
      <c r="F271" s="63">
        <f>Commun!L58</f>
        <v>0</v>
      </c>
      <c r="G271" s="63"/>
      <c r="H271" s="63"/>
      <c r="I271" s="63"/>
      <c r="J271" s="63"/>
      <c r="K271" s="63"/>
      <c r="L271" s="63"/>
      <c r="M271" s="63"/>
      <c r="N271" s="63"/>
      <c r="O271" s="63"/>
      <c r="P271" s="63"/>
      <c r="Q271" s="63"/>
      <c r="R271" s="63"/>
      <c r="S271" s="63"/>
      <c r="T271" s="63"/>
      <c r="U271" s="63"/>
      <c r="V271" s="63"/>
      <c r="W271" s="63"/>
      <c r="X271" s="63"/>
      <c r="Y271" s="63"/>
      <c r="Z271" s="63"/>
      <c r="AA271" s="63"/>
      <c r="AB271" s="63"/>
      <c r="AC271" s="63"/>
      <c r="AD271" s="63"/>
      <c r="AE271" s="63"/>
      <c r="AF271" s="63"/>
    </row>
    <row r="272" spans="1:32" ht="15.75" x14ac:dyDescent="0.25">
      <c r="A272" s="63"/>
      <c r="B272" s="63"/>
      <c r="C272" s="63"/>
      <c r="D272" s="63"/>
      <c r="E272" s="63"/>
      <c r="F272" s="63"/>
      <c r="G272" s="63"/>
      <c r="H272" s="63"/>
      <c r="I272" s="63"/>
      <c r="J272" s="63"/>
      <c r="K272" s="63"/>
      <c r="L272" s="63"/>
      <c r="M272" s="63"/>
      <c r="N272" s="63"/>
      <c r="O272" s="63"/>
      <c r="P272" s="63"/>
      <c r="Q272" s="63"/>
      <c r="R272" s="63"/>
      <c r="S272" s="63"/>
      <c r="T272" s="63"/>
      <c r="U272" s="63"/>
      <c r="V272" s="63"/>
      <c r="W272" s="63"/>
      <c r="X272" s="63"/>
      <c r="Y272" s="63"/>
      <c r="Z272" s="63"/>
      <c r="AA272" s="63"/>
      <c r="AB272" s="63"/>
      <c r="AC272" s="63"/>
      <c r="AD272" s="63"/>
      <c r="AE272" s="63"/>
      <c r="AF272" s="63"/>
    </row>
    <row r="273" spans="1:32" ht="15.75" x14ac:dyDescent="0.25">
      <c r="A273" s="63"/>
      <c r="B273" s="63"/>
      <c r="C273" s="63"/>
      <c r="D273" s="63"/>
      <c r="E273" s="63"/>
      <c r="F273" s="63"/>
      <c r="G273" s="63"/>
      <c r="H273" s="63"/>
      <c r="I273" s="63"/>
      <c r="J273" s="63"/>
      <c r="K273" s="63"/>
      <c r="L273" s="63"/>
      <c r="M273" s="63"/>
      <c r="N273" s="63"/>
      <c r="O273" s="63"/>
      <c r="P273" s="63"/>
      <c r="Q273" s="63"/>
      <c r="R273" s="63"/>
      <c r="S273" s="63"/>
      <c r="T273" s="63"/>
      <c r="U273" s="63"/>
      <c r="V273" s="63"/>
      <c r="W273" s="63"/>
      <c r="X273" s="63"/>
      <c r="Y273" s="63"/>
      <c r="Z273" s="63"/>
      <c r="AA273" s="63"/>
      <c r="AB273" s="63"/>
      <c r="AC273" s="63"/>
      <c r="AD273" s="63"/>
      <c r="AE273" s="63"/>
      <c r="AF273" s="63"/>
    </row>
    <row r="274" spans="1:32" ht="15.75" x14ac:dyDescent="0.25">
      <c r="A274" s="63"/>
      <c r="B274" s="63"/>
      <c r="C274" s="63"/>
      <c r="D274" s="63"/>
      <c r="E274" s="63"/>
      <c r="F274" s="63"/>
      <c r="G274" s="63"/>
      <c r="H274" s="63"/>
      <c r="I274" s="63"/>
      <c r="J274" s="63"/>
      <c r="K274" s="63"/>
      <c r="L274" s="63"/>
      <c r="M274" s="63"/>
      <c r="N274" s="63"/>
      <c r="O274" s="63"/>
      <c r="P274" s="63"/>
      <c r="Q274" s="63"/>
      <c r="R274" s="63"/>
      <c r="S274" s="63"/>
      <c r="T274" s="63"/>
      <c r="U274" s="63"/>
      <c r="V274" s="63"/>
      <c r="W274" s="63"/>
      <c r="X274" s="63"/>
      <c r="Y274" s="63"/>
      <c r="Z274" s="63"/>
      <c r="AA274" s="63"/>
      <c r="AB274" s="63"/>
      <c r="AC274" s="63"/>
      <c r="AD274" s="63"/>
      <c r="AE274" s="63"/>
      <c r="AF274" s="63"/>
    </row>
    <row r="275" spans="1:32" ht="15.75" x14ac:dyDescent="0.25">
      <c r="A275" s="63"/>
      <c r="B275" s="63"/>
      <c r="C275" s="63"/>
      <c r="D275" s="63"/>
      <c r="E275" s="63"/>
      <c r="F275" s="63"/>
      <c r="G275" s="63"/>
      <c r="H275" s="63"/>
      <c r="I275" s="63"/>
      <c r="J275" s="63"/>
      <c r="K275" s="63"/>
      <c r="L275" s="63"/>
      <c r="M275" s="63"/>
      <c r="N275" s="63"/>
      <c r="O275" s="63"/>
      <c r="P275" s="63"/>
      <c r="Q275" s="63"/>
      <c r="R275" s="63"/>
      <c r="S275" s="63"/>
      <c r="T275" s="63"/>
      <c r="U275" s="63"/>
      <c r="V275" s="63"/>
      <c r="W275" s="63"/>
      <c r="X275" s="63"/>
      <c r="Y275" s="63"/>
      <c r="Z275" s="63"/>
      <c r="AA275" s="63"/>
      <c r="AB275" s="63"/>
      <c r="AC275" s="63"/>
      <c r="AD275" s="63"/>
      <c r="AE275" s="63"/>
      <c r="AF275" s="63"/>
    </row>
    <row r="276" spans="1:32" ht="15.75" x14ac:dyDescent="0.25">
      <c r="A276" s="63"/>
      <c r="B276" s="63"/>
      <c r="C276" s="63"/>
      <c r="D276" s="63"/>
      <c r="E276" s="63"/>
      <c r="F276" s="63"/>
      <c r="G276" s="63" t="s">
        <v>494</v>
      </c>
      <c r="H276" s="63" t="s">
        <v>495</v>
      </c>
      <c r="I276" s="63"/>
      <c r="J276" s="63"/>
      <c r="K276" s="63"/>
      <c r="L276" s="63"/>
      <c r="M276" s="63"/>
      <c r="N276" s="63"/>
      <c r="O276" s="63"/>
      <c r="P276" s="63"/>
      <c r="Q276" s="63"/>
      <c r="R276" s="63"/>
      <c r="S276" s="63"/>
      <c r="T276" s="63"/>
      <c r="U276" s="63"/>
      <c r="V276" s="63"/>
      <c r="W276" s="63"/>
      <c r="X276" s="63"/>
      <c r="Y276" s="63"/>
      <c r="Z276" s="63"/>
      <c r="AA276" s="63"/>
      <c r="AB276" s="63"/>
      <c r="AC276" s="63"/>
      <c r="AD276" s="63"/>
      <c r="AE276" s="63"/>
      <c r="AF276" s="63"/>
    </row>
    <row r="277" spans="1:32" ht="15.75" x14ac:dyDescent="0.25">
      <c r="A277" s="64">
        <f>G5</f>
        <v>0</v>
      </c>
      <c r="B277" s="61" t="s">
        <v>17</v>
      </c>
      <c r="C277" s="63"/>
      <c r="D277" s="63"/>
      <c r="E277" s="63"/>
      <c r="F277" s="63"/>
      <c r="G277" s="63" t="s">
        <v>524</v>
      </c>
      <c r="H277" s="63"/>
      <c r="I277" s="63"/>
      <c r="J277" s="63"/>
      <c r="K277" s="63"/>
      <c r="L277" s="63"/>
      <c r="M277" s="63"/>
      <c r="N277" s="70" t="str">
        <f>IF(A277&gt;79.999,B277,"")</f>
        <v/>
      </c>
      <c r="O277" s="70" t="str">
        <f>IF(A278&gt;79.999,B278,"")</f>
        <v/>
      </c>
      <c r="P277" s="70" t="str">
        <f>IF(A279&gt;79.999,B279,"")</f>
        <v/>
      </c>
      <c r="Q277" s="70" t="str">
        <f>IF(A280&gt;79.999,B280,"")</f>
        <v/>
      </c>
      <c r="R277" s="70" t="str">
        <f>IF(A281&gt;79.999,B281,"")</f>
        <v/>
      </c>
      <c r="S277" s="70" t="str">
        <f>IF(A282&gt;79.999,B282,"")</f>
        <v/>
      </c>
      <c r="T277" s="70" t="str">
        <f>IF(A283&gt;79.999,B283,"")</f>
        <v/>
      </c>
      <c r="U277" s="70" t="str">
        <f>IF(A284&gt;79.999,B284,"")</f>
        <v/>
      </c>
      <c r="V277" s="70" t="str">
        <f>IF(A285&gt;79.999,B285,"")</f>
        <v/>
      </c>
      <c r="W277" s="70" t="str">
        <f>IF(A286&gt;79.999,B286,"")</f>
        <v/>
      </c>
      <c r="X277" s="70" t="str">
        <f>IF(A287&gt;79.999,B287,"")</f>
        <v/>
      </c>
      <c r="Y277" s="70" t="str">
        <f>IF(A288&gt;79.999,B288,"")</f>
        <v/>
      </c>
      <c r="Z277" s="70" t="str">
        <f>IF(A289&gt;79.999,B289,"")</f>
        <v/>
      </c>
      <c r="AA277" s="70" t="str">
        <f>IF(A290&gt;79.999,B290,"")</f>
        <v/>
      </c>
      <c r="AB277" s="70" t="str">
        <f>IF(A291&gt;79.999,B291,"")</f>
        <v/>
      </c>
      <c r="AC277" s="63"/>
      <c r="AD277" s="63"/>
      <c r="AE277" s="63"/>
      <c r="AF277" s="63"/>
    </row>
    <row r="278" spans="1:32" ht="15.75" x14ac:dyDescent="0.25">
      <c r="A278" s="64">
        <f>G11</f>
        <v>0</v>
      </c>
      <c r="B278" s="61" t="s">
        <v>16</v>
      </c>
      <c r="C278" s="63"/>
      <c r="D278" s="63"/>
      <c r="E278" s="63"/>
      <c r="F278" s="63"/>
      <c r="G278" s="63" t="s">
        <v>525</v>
      </c>
      <c r="H278" s="63"/>
      <c r="I278" s="63"/>
      <c r="J278" s="63"/>
      <c r="K278" s="63"/>
      <c r="L278" s="63"/>
      <c r="M278" s="63"/>
      <c r="N278" s="70" t="str">
        <f>IF(AND(A277&gt;20.000001,A277&lt;79.999998),B277,"")</f>
        <v/>
      </c>
      <c r="O278" s="70" t="str">
        <f>IF(AND($A278&gt;20.000001,$A278&lt;79.999998),$B278,"")</f>
        <v/>
      </c>
      <c r="P278" s="70" t="str">
        <f>IF(AND($A279&gt;20.000001,$A279&lt;79.999998),$B279,"")</f>
        <v/>
      </c>
      <c r="Q278" s="70" t="str">
        <f>IF(AND($A280&gt;20.000001,$A280&lt;79.999998),$B280,"")</f>
        <v/>
      </c>
      <c r="R278" s="70" t="str">
        <f>IF(AND($A281&gt;20.000001,$A281&lt;79.999998),$B281,"")</f>
        <v/>
      </c>
      <c r="S278" s="70" t="str">
        <f>IF(AND($A282&gt;20.000001,$A282&lt;79.999998),$B282,"")</f>
        <v/>
      </c>
      <c r="T278" s="70" t="str">
        <f>IF(AND($A283&gt;20.000001,$A283&lt;79.999998),$B283,"")</f>
        <v/>
      </c>
      <c r="U278" s="70" t="str">
        <f>IF(AND($A284&gt;20.000001,$A284&lt;79.999998),$B284,"")</f>
        <v/>
      </c>
      <c r="V278" s="70" t="str">
        <f>IF(AND($A285&gt;20.000001,$A285&lt;79.999998),$B285,"")</f>
        <v/>
      </c>
      <c r="W278" s="70" t="str">
        <f>IF(AND($A286&gt;20.000001,$A286&lt;79.999998),$B286,"")</f>
        <v/>
      </c>
      <c r="X278" s="70" t="str">
        <f>IF(AND($A287&gt;20.000001,$A287&lt;79.999998),$B287,"")</f>
        <v/>
      </c>
      <c r="Y278" s="70" t="str">
        <f>IF(AND($A288&gt;20.000001,$A288&lt;79.999998),$B288,"")</f>
        <v/>
      </c>
      <c r="Z278" s="70" t="str">
        <f>IF(AND($A289&gt;20.000001,$A289&lt;79.999998),$B289,"")</f>
        <v/>
      </c>
      <c r="AA278" s="70" t="str">
        <f>IF(AND($A290&gt;20.000001,$A290&lt;79.999998),$B290,"")</f>
        <v/>
      </c>
      <c r="AB278" s="70" t="str">
        <f>IF(AND($A291&gt;20.000001,$A291&lt;79.999998),$B291,"")</f>
        <v/>
      </c>
      <c r="AC278" s="63"/>
      <c r="AD278" s="63"/>
      <c r="AE278" s="63"/>
      <c r="AF278" s="63"/>
    </row>
    <row r="279" spans="1:32" ht="15.75" x14ac:dyDescent="0.25">
      <c r="A279" s="64">
        <f>G17</f>
        <v>0</v>
      </c>
      <c r="B279" s="61" t="s">
        <v>15</v>
      </c>
      <c r="C279" s="63"/>
      <c r="D279" s="63"/>
      <c r="E279" s="63"/>
      <c r="F279" s="63"/>
      <c r="G279" s="63" t="s">
        <v>526</v>
      </c>
      <c r="H279" s="63"/>
      <c r="I279" s="63"/>
      <c r="J279" s="63"/>
      <c r="K279" s="63"/>
      <c r="L279" s="63"/>
      <c r="M279" s="63"/>
      <c r="N279" s="63" t="str">
        <f>IF(AND($A277&gt;19.9,$A277&lt;20.1),$B277,"")</f>
        <v/>
      </c>
      <c r="O279" s="63" t="str">
        <f>IF(AND($A278&gt;19.9,$A278&lt;20.1),$B278,"")</f>
        <v/>
      </c>
      <c r="P279" s="63" t="str">
        <f>IF(AND($A279&gt;19.9,$A279&lt;20.1),$B279,"")</f>
        <v/>
      </c>
      <c r="Q279" s="63" t="str">
        <f>IF(AND($A280&gt;19.9,$A280&lt;20.1),$B280,"")</f>
        <v/>
      </c>
      <c r="R279" s="63" t="str">
        <f>IF(AND($A281&gt;19.9,$A281&lt;20.1),$B281,"")</f>
        <v/>
      </c>
      <c r="S279" s="63" t="str">
        <f>IF(AND($A282&gt;19.9,$A282&lt;20.1),$B282,"")</f>
        <v/>
      </c>
      <c r="T279" s="63" t="str">
        <f>IF(AND($A283&gt;19.9,$A283&lt;20.1),$B283,"")</f>
        <v/>
      </c>
      <c r="U279" s="63" t="str">
        <f>IF(AND($A284&gt;19.9,$A284&lt;20.1),$B284,"")</f>
        <v/>
      </c>
      <c r="V279" s="63" t="str">
        <f>IF(AND($A285&gt;19.9,$A285&lt;20.1),$B285,"")</f>
        <v/>
      </c>
      <c r="W279" s="63" t="str">
        <f>IF(AND($A286&gt;19.9,$A286&lt;20.1),$B286,"")</f>
        <v/>
      </c>
      <c r="X279" s="63" t="str">
        <f>IF(AND($A287&gt;19.9,$A287&lt;20.1),$B287,"")</f>
        <v/>
      </c>
      <c r="Y279" s="63" t="str">
        <f>IF(AND($A288&gt;19.9,$A288&lt;20.1),$B288,"")</f>
        <v/>
      </c>
      <c r="Z279" s="63" t="str">
        <f>IF(AND($A289&gt;19.9,$A289&lt;20.1),$B289,"")</f>
        <v/>
      </c>
      <c r="AA279" s="63" t="str">
        <f>IF(AND($A290&gt;19.9,$A290&lt;20.1),$B290,"")</f>
        <v/>
      </c>
      <c r="AB279" s="63" t="str">
        <f>IF(AND($A291&gt;19.9,$A291&lt;20.1),$B291,"")</f>
        <v/>
      </c>
      <c r="AC279" s="63"/>
      <c r="AD279" s="63"/>
      <c r="AE279" s="63"/>
      <c r="AF279" s="63"/>
    </row>
    <row r="280" spans="1:32" ht="15.75" x14ac:dyDescent="0.25">
      <c r="A280" s="64">
        <f>G23</f>
        <v>0</v>
      </c>
      <c r="B280" s="61" t="s">
        <v>14</v>
      </c>
      <c r="C280" s="63"/>
      <c r="D280" s="63"/>
      <c r="E280" s="63"/>
      <c r="F280" s="63"/>
      <c r="G280" s="63" t="s">
        <v>527</v>
      </c>
      <c r="H280" s="63"/>
      <c r="I280" s="63"/>
      <c r="J280" s="63"/>
      <c r="K280" s="63"/>
      <c r="L280" s="63"/>
      <c r="M280" s="63"/>
      <c r="N280" s="70" t="str">
        <f>IF($A277=0,$B277,"")</f>
        <v>Concepts</v>
      </c>
      <c r="O280" s="70" t="str">
        <f>IF($A278=0,$B278,"")</f>
        <v>Movement</v>
      </c>
      <c r="P280" s="70" t="str">
        <f>IF($A279=0,$B279,"")</f>
        <v>Single Room O&amp;M</v>
      </c>
      <c r="Q280" s="70" t="str">
        <f>IF($A280=0,$B280,"")</f>
        <v>Indoor O&amp;M</v>
      </c>
      <c r="R280" s="70" t="str">
        <f>IF($A281=0,$B281,"")</f>
        <v>Self Protection</v>
      </c>
      <c r="S280" s="70" t="str">
        <f>IF($A282=0,$B282,"")</f>
        <v>Guided Travel</v>
      </c>
      <c r="T280" s="70" t="str">
        <f>IF($A283=0,$B283,"")</f>
        <v>Cane Skills</v>
      </c>
      <c r="U280" s="70" t="str">
        <f>IF($A284=0,$B284,"")</f>
        <v>Sidewalk Travel</v>
      </c>
      <c r="V280" s="70" t="str">
        <f>IF($A285=0,$B285,"")</f>
        <v>Street Crossings</v>
      </c>
      <c r="W280" s="70" t="str">
        <f>IF($A286=0,$B286,"")</f>
        <v>Orientation Skills &amp; GPS</v>
      </c>
      <c r="X280" s="70" t="str">
        <f>IF($A287=0,$B287,"")</f>
        <v>Public Transportation</v>
      </c>
      <c r="Y280" s="70" t="str">
        <f>IF($A288=0,$B288,"")</f>
        <v>Atypical O&amp;M</v>
      </c>
      <c r="Z280" s="70" t="str">
        <f>IF($A289=0,$B289,"")</f>
        <v>Rural Travel</v>
      </c>
      <c r="AA280" s="70" t="str">
        <f>IF($A290=0,$B290,"")</f>
        <v>Vision Specific O&amp;M Skills</v>
      </c>
      <c r="AB280" s="70" t="str">
        <f>IF($A291=0,$B291,"")</f>
        <v xml:space="preserve">Community </v>
      </c>
      <c r="AC280" s="63"/>
      <c r="AD280" s="63"/>
      <c r="AE280" s="63"/>
      <c r="AF280" s="63"/>
    </row>
    <row r="281" spans="1:32" ht="15.75" x14ac:dyDescent="0.25">
      <c r="A281" s="64">
        <f>G29</f>
        <v>0</v>
      </c>
      <c r="B281" s="61" t="s">
        <v>13</v>
      </c>
      <c r="C281" s="63"/>
      <c r="D281" s="63"/>
      <c r="E281" s="63"/>
      <c r="F281" s="63"/>
      <c r="G281" s="63"/>
      <c r="H281" s="63"/>
      <c r="I281" s="63"/>
      <c r="J281" s="63"/>
      <c r="K281" s="63"/>
      <c r="L281" s="63"/>
      <c r="M281" s="63"/>
      <c r="N281" s="63"/>
      <c r="O281" s="63"/>
      <c r="P281" s="63"/>
      <c r="Q281" s="63"/>
      <c r="R281" s="63"/>
      <c r="S281" s="63"/>
      <c r="T281" s="63"/>
      <c r="U281" s="63"/>
      <c r="V281" s="63"/>
      <c r="W281" s="63"/>
      <c r="X281" s="63"/>
      <c r="Y281" s="63"/>
      <c r="Z281" s="63"/>
      <c r="AA281" s="63"/>
      <c r="AB281" s="63"/>
      <c r="AC281" s="63"/>
      <c r="AD281" s="63"/>
      <c r="AE281" s="63"/>
      <c r="AF281" s="63"/>
    </row>
    <row r="282" spans="1:32" ht="15.75" x14ac:dyDescent="0.25">
      <c r="A282" s="64">
        <f>G35</f>
        <v>0</v>
      </c>
      <c r="B282" s="61" t="s">
        <v>12</v>
      </c>
      <c r="C282" s="63"/>
      <c r="D282" s="63"/>
      <c r="E282" s="63"/>
      <c r="F282" s="63"/>
      <c r="G282" s="63"/>
      <c r="H282" s="63"/>
      <c r="I282" s="63"/>
      <c r="J282" s="63"/>
      <c r="K282" s="63"/>
      <c r="L282" s="63"/>
      <c r="M282" s="63"/>
      <c r="N282" s="63"/>
      <c r="O282" s="63"/>
      <c r="P282" s="63"/>
      <c r="Q282" s="63"/>
      <c r="R282" s="63"/>
      <c r="S282" s="63"/>
      <c r="T282" s="63"/>
      <c r="U282" s="63"/>
      <c r="V282" s="63"/>
      <c r="W282" s="63"/>
      <c r="X282" s="63"/>
      <c r="Y282" s="63"/>
      <c r="Z282" s="63"/>
      <c r="AA282" s="63"/>
      <c r="AB282" s="63"/>
      <c r="AC282" s="63"/>
      <c r="AD282" s="63"/>
      <c r="AE282" s="63"/>
      <c r="AF282" s="63"/>
    </row>
    <row r="283" spans="1:32" ht="15.75" x14ac:dyDescent="0.25">
      <c r="A283" s="64">
        <f>G41</f>
        <v>0</v>
      </c>
      <c r="B283" s="61" t="s">
        <v>11</v>
      </c>
      <c r="C283" s="63"/>
      <c r="D283" s="63"/>
      <c r="E283" s="63"/>
      <c r="F283" s="63"/>
      <c r="G283" s="63"/>
      <c r="H283" s="63"/>
      <c r="I283" s="63"/>
      <c r="J283" s="63"/>
      <c r="K283" s="63"/>
      <c r="L283" s="63"/>
      <c r="M283" s="63"/>
      <c r="N283" s="63"/>
      <c r="O283" s="63"/>
      <c r="P283" s="63"/>
      <c r="Q283" s="63"/>
      <c r="R283" s="63"/>
      <c r="S283" s="63"/>
      <c r="T283" s="63"/>
      <c r="U283" s="63"/>
      <c r="V283" s="63"/>
      <c r="W283" s="63"/>
      <c r="X283" s="63"/>
      <c r="Y283" s="63"/>
      <c r="Z283" s="63"/>
      <c r="AA283" s="63"/>
      <c r="AB283" s="63"/>
      <c r="AC283" s="63"/>
      <c r="AD283" s="63"/>
      <c r="AE283" s="63"/>
      <c r="AF283" s="63"/>
    </row>
    <row r="284" spans="1:32" ht="15.75" x14ac:dyDescent="0.25">
      <c r="A284" s="64">
        <f>G47</f>
        <v>0</v>
      </c>
      <c r="B284" s="61" t="s">
        <v>523</v>
      </c>
      <c r="C284" s="63"/>
      <c r="D284" s="63"/>
      <c r="E284" s="63"/>
      <c r="F284" s="63"/>
      <c r="G284" s="63"/>
      <c r="H284" s="63"/>
      <c r="I284" s="63"/>
      <c r="J284" s="63"/>
      <c r="K284" s="63"/>
      <c r="L284" s="63"/>
      <c r="M284" s="63"/>
      <c r="N284" s="63"/>
      <c r="O284" s="63"/>
      <c r="P284" s="63"/>
      <c r="Q284" s="63"/>
      <c r="R284" s="63"/>
      <c r="S284" s="63"/>
      <c r="T284" s="63"/>
      <c r="U284" s="63"/>
      <c r="V284" s="63"/>
      <c r="W284" s="63"/>
      <c r="X284" s="63"/>
      <c r="Y284" s="63"/>
      <c r="Z284" s="63"/>
      <c r="AA284" s="63"/>
      <c r="AB284" s="63"/>
      <c r="AC284" s="63"/>
      <c r="AD284" s="63"/>
      <c r="AE284" s="63"/>
      <c r="AF284" s="63"/>
    </row>
    <row r="285" spans="1:32" ht="15.75" x14ac:dyDescent="0.25">
      <c r="A285" s="64">
        <f>G53</f>
        <v>0</v>
      </c>
      <c r="B285" s="61" t="s">
        <v>10</v>
      </c>
      <c r="C285" s="63"/>
      <c r="D285" s="63"/>
      <c r="E285" s="63"/>
      <c r="F285" s="63"/>
      <c r="G285" s="63"/>
      <c r="H285" s="63"/>
      <c r="I285" s="63"/>
      <c r="J285" s="63"/>
      <c r="K285" s="63"/>
      <c r="L285" s="63"/>
      <c r="M285" s="63"/>
      <c r="N285" s="63"/>
      <c r="O285" s="63"/>
      <c r="P285" s="63"/>
      <c r="Q285" s="63"/>
      <c r="R285" s="63"/>
      <c r="S285" s="63"/>
      <c r="T285" s="63"/>
      <c r="U285" s="63"/>
      <c r="V285" s="63"/>
      <c r="W285" s="63"/>
      <c r="X285" s="63"/>
      <c r="Y285" s="63"/>
      <c r="Z285" s="63"/>
      <c r="AA285" s="63"/>
      <c r="AB285" s="63"/>
      <c r="AC285" s="63"/>
      <c r="AD285" s="63"/>
      <c r="AE285" s="63"/>
      <c r="AF285" s="63"/>
    </row>
    <row r="286" spans="1:32" ht="15.75" x14ac:dyDescent="0.25">
      <c r="A286" s="64">
        <f>G59</f>
        <v>0</v>
      </c>
      <c r="B286" s="61" t="s">
        <v>4</v>
      </c>
      <c r="C286" s="63"/>
      <c r="D286" s="63"/>
      <c r="E286" s="63"/>
      <c r="F286" s="63"/>
      <c r="G286" s="63"/>
      <c r="H286" s="63"/>
      <c r="I286" s="63"/>
      <c r="J286" s="63"/>
      <c r="K286" s="63"/>
      <c r="L286" s="63"/>
      <c r="M286" s="63"/>
      <c r="N286" s="63"/>
      <c r="O286" s="63"/>
      <c r="P286" s="63"/>
      <c r="Q286" s="63"/>
      <c r="R286" s="63"/>
      <c r="S286" s="63"/>
      <c r="T286" s="63"/>
      <c r="U286" s="63"/>
      <c r="V286" s="63"/>
      <c r="W286" s="63"/>
      <c r="X286" s="63"/>
      <c r="Y286" s="63"/>
      <c r="Z286" s="63"/>
      <c r="AA286" s="63"/>
      <c r="AB286" s="63"/>
      <c r="AC286" s="63"/>
      <c r="AD286" s="63"/>
      <c r="AE286" s="63"/>
      <c r="AF286" s="63"/>
    </row>
    <row r="287" spans="1:32" ht="15.75" x14ac:dyDescent="0.25">
      <c r="A287" s="64">
        <f>G65</f>
        <v>0</v>
      </c>
      <c r="B287" s="61" t="s">
        <v>5</v>
      </c>
      <c r="C287" s="63"/>
      <c r="D287" s="63"/>
      <c r="E287" s="63"/>
      <c r="F287" s="63"/>
      <c r="G287" s="63"/>
      <c r="H287" s="63"/>
      <c r="I287" s="63"/>
      <c r="J287" s="63"/>
      <c r="K287" s="63"/>
      <c r="L287" s="63"/>
      <c r="M287" s="63"/>
      <c r="N287" s="63"/>
      <c r="O287" s="63"/>
      <c r="P287" s="63"/>
      <c r="Q287" s="63"/>
      <c r="R287" s="63"/>
      <c r="S287" s="63"/>
      <c r="T287" s="63"/>
      <c r="U287" s="63"/>
      <c r="V287" s="63"/>
      <c r="W287" s="63"/>
      <c r="X287" s="63"/>
      <c r="Y287" s="63"/>
      <c r="Z287" s="63"/>
      <c r="AA287" s="63"/>
      <c r="AB287" s="63"/>
      <c r="AC287" s="63"/>
      <c r="AD287" s="63"/>
      <c r="AE287" s="63"/>
      <c r="AF287" s="63"/>
    </row>
    <row r="288" spans="1:32" ht="15.75" x14ac:dyDescent="0.25">
      <c r="A288" s="64">
        <f>G71</f>
        <v>0</v>
      </c>
      <c r="B288" s="61" t="s">
        <v>6</v>
      </c>
      <c r="C288" s="63"/>
      <c r="D288" s="63"/>
      <c r="E288" s="63"/>
      <c r="F288" s="63"/>
      <c r="G288" s="63"/>
      <c r="H288" s="63"/>
      <c r="I288" s="63"/>
      <c r="J288" s="63"/>
      <c r="K288" s="63"/>
      <c r="L288" s="63"/>
      <c r="M288" s="63"/>
      <c r="N288" s="63"/>
      <c r="O288" s="63"/>
      <c r="P288" s="63"/>
      <c r="Q288" s="63"/>
      <c r="R288" s="63"/>
      <c r="S288" s="63"/>
      <c r="T288" s="63"/>
      <c r="U288" s="63"/>
      <c r="V288" s="63"/>
      <c r="W288" s="63"/>
      <c r="X288" s="63"/>
      <c r="Y288" s="63"/>
      <c r="Z288" s="63"/>
      <c r="AA288" s="63"/>
      <c r="AB288" s="63"/>
      <c r="AC288" s="63"/>
      <c r="AD288" s="63"/>
      <c r="AE288" s="63"/>
      <c r="AF288" s="63"/>
    </row>
    <row r="289" spans="1:32" ht="15.75" x14ac:dyDescent="0.25">
      <c r="A289" s="64">
        <f>G77</f>
        <v>0</v>
      </c>
      <c r="B289" s="61" t="s">
        <v>7</v>
      </c>
      <c r="C289" s="63"/>
      <c r="D289" s="63"/>
      <c r="E289" s="63"/>
      <c r="F289" s="63"/>
      <c r="G289" s="63"/>
      <c r="H289" s="63"/>
      <c r="I289" s="63"/>
      <c r="J289" s="63"/>
      <c r="K289" s="63"/>
      <c r="L289" s="63"/>
      <c r="M289" s="63"/>
      <c r="N289" s="63"/>
      <c r="O289" s="63"/>
      <c r="P289" s="63"/>
      <c r="Q289" s="63"/>
      <c r="R289" s="63"/>
      <c r="S289" s="63"/>
      <c r="T289" s="63"/>
      <c r="U289" s="63"/>
      <c r="V289" s="63"/>
      <c r="W289" s="63"/>
      <c r="X289" s="63"/>
      <c r="Y289" s="63"/>
      <c r="Z289" s="63"/>
      <c r="AA289" s="63"/>
      <c r="AB289" s="63"/>
      <c r="AC289" s="63"/>
      <c r="AD289" s="63"/>
      <c r="AE289" s="63"/>
      <c r="AF289" s="63"/>
    </row>
    <row r="290" spans="1:32" ht="15.75" x14ac:dyDescent="0.25">
      <c r="A290" s="64">
        <f>G83</f>
        <v>0</v>
      </c>
      <c r="B290" s="61" t="s">
        <v>8</v>
      </c>
      <c r="C290" s="63"/>
      <c r="D290" s="63"/>
      <c r="E290" s="63"/>
      <c r="F290" s="63"/>
      <c r="G290" s="63"/>
      <c r="H290" s="63"/>
      <c r="I290" s="63"/>
      <c r="J290" s="63"/>
      <c r="K290" s="63"/>
      <c r="L290" s="63"/>
      <c r="M290" s="63"/>
      <c r="N290" s="63"/>
      <c r="O290" s="63"/>
      <c r="P290" s="63"/>
      <c r="Q290" s="63"/>
      <c r="R290" s="63"/>
      <c r="S290" s="63"/>
      <c r="T290" s="63"/>
      <c r="U290" s="63"/>
      <c r="V290" s="63"/>
      <c r="W290" s="63"/>
      <c r="X290" s="63"/>
      <c r="Y290" s="63"/>
      <c r="Z290" s="63"/>
      <c r="AA290" s="63"/>
      <c r="AB290" s="63"/>
      <c r="AC290" s="63"/>
      <c r="AD290" s="63"/>
      <c r="AE290" s="63"/>
      <c r="AF290" s="63"/>
    </row>
    <row r="291" spans="1:32" ht="15.75" x14ac:dyDescent="0.25">
      <c r="A291" s="64">
        <f>G89</f>
        <v>0</v>
      </c>
      <c r="B291" s="61" t="s">
        <v>9</v>
      </c>
      <c r="C291" s="63"/>
      <c r="D291" s="63"/>
      <c r="E291" s="63"/>
      <c r="F291" s="63"/>
      <c r="G291" s="63"/>
      <c r="H291" s="63"/>
      <c r="I291" s="63"/>
      <c r="J291" s="63"/>
      <c r="K291" s="63"/>
      <c r="L291" s="63"/>
      <c r="M291" s="63"/>
      <c r="N291" s="63"/>
      <c r="O291" s="63"/>
      <c r="P291" s="63"/>
      <c r="Q291" s="63"/>
      <c r="R291" s="63"/>
      <c r="S291" s="63"/>
      <c r="T291" s="63"/>
      <c r="U291" s="63"/>
      <c r="V291" s="63"/>
      <c r="W291" s="63"/>
      <c r="X291" s="63"/>
      <c r="Y291" s="63"/>
      <c r="Z291" s="63"/>
      <c r="AA291" s="63"/>
      <c r="AB291" s="63"/>
      <c r="AC291" s="63"/>
      <c r="AD291" s="63"/>
      <c r="AE291" s="63"/>
      <c r="AF291" s="63"/>
    </row>
    <row r="292" spans="1:32" ht="15.75" x14ac:dyDescent="0.25">
      <c r="A292" s="63"/>
      <c r="B292" s="63"/>
      <c r="C292" s="63"/>
      <c r="D292" s="63"/>
      <c r="E292" s="63"/>
      <c r="F292" s="63"/>
      <c r="G292" s="63"/>
      <c r="H292" s="63"/>
      <c r="I292" s="63"/>
      <c r="J292" s="63"/>
      <c r="K292" s="63"/>
      <c r="L292" s="63"/>
      <c r="M292" s="63"/>
      <c r="N292" s="63"/>
      <c r="O292" s="63"/>
      <c r="P292" s="63"/>
      <c r="Q292" s="63"/>
      <c r="R292" s="63"/>
      <c r="S292" s="63"/>
      <c r="T292" s="63"/>
      <c r="U292" s="63"/>
      <c r="V292" s="63"/>
      <c r="W292" s="63"/>
      <c r="X292" s="63"/>
      <c r="Y292" s="63"/>
      <c r="Z292" s="63"/>
      <c r="AA292" s="63"/>
      <c r="AB292" s="63"/>
      <c r="AC292" s="63"/>
      <c r="AD292" s="63"/>
      <c r="AE292" s="63"/>
      <c r="AF292" s="63"/>
    </row>
    <row r="293" spans="1:32" ht="15.75" x14ac:dyDescent="0.25">
      <c r="A293" s="63" t="s">
        <v>499</v>
      </c>
      <c r="B293" s="63"/>
      <c r="C293" s="63"/>
      <c r="D293" s="63"/>
      <c r="E293" s="63"/>
      <c r="F293" s="63"/>
      <c r="G293" s="63"/>
      <c r="H293" s="63"/>
      <c r="I293" s="63"/>
      <c r="J293" s="63"/>
      <c r="K293" s="63"/>
      <c r="L293" s="63"/>
      <c r="M293" s="63"/>
      <c r="N293" s="63"/>
      <c r="O293" s="63"/>
      <c r="P293" s="63"/>
      <c r="Q293" s="63"/>
      <c r="R293" s="63"/>
      <c r="S293" s="63"/>
      <c r="T293" s="63"/>
      <c r="U293" s="63"/>
      <c r="V293" s="63"/>
      <c r="W293" s="63"/>
      <c r="X293" s="63"/>
      <c r="Y293" s="63"/>
      <c r="Z293" s="63"/>
      <c r="AA293" s="63"/>
      <c r="AB293" s="63"/>
      <c r="AC293" s="63"/>
      <c r="AD293" s="63"/>
      <c r="AE293" s="63"/>
      <c r="AF293" s="63"/>
    </row>
    <row r="294" spans="1:32" ht="15.75" x14ac:dyDescent="0.25">
      <c r="A294" s="63" t="s">
        <v>500</v>
      </c>
      <c r="B294" s="63"/>
      <c r="C294" s="63"/>
      <c r="D294" s="63"/>
      <c r="E294" s="63"/>
      <c r="F294" s="63"/>
      <c r="G294" s="63"/>
      <c r="H294" s="63"/>
      <c r="I294" s="63"/>
      <c r="J294" s="63"/>
      <c r="K294" s="63"/>
      <c r="L294" s="63"/>
      <c r="M294" s="63"/>
      <c r="N294" s="63"/>
      <c r="O294" s="63"/>
      <c r="P294" s="63"/>
      <c r="Q294" s="63"/>
      <c r="R294" s="63"/>
      <c r="S294" s="63"/>
      <c r="T294" s="63"/>
      <c r="U294" s="63"/>
      <c r="V294" s="63"/>
      <c r="W294" s="63"/>
      <c r="X294" s="63"/>
      <c r="Y294" s="63"/>
      <c r="Z294" s="63"/>
      <c r="AA294" s="63"/>
      <c r="AB294" s="63"/>
      <c r="AC294" s="63"/>
      <c r="AD294" s="63"/>
      <c r="AE294" s="63"/>
      <c r="AF294" s="63"/>
    </row>
    <row r="295" spans="1:32" ht="15.75" x14ac:dyDescent="0.25">
      <c r="A295" s="63" t="s">
        <v>501</v>
      </c>
      <c r="B295" s="63"/>
      <c r="C295" s="63"/>
      <c r="D295" s="63"/>
      <c r="E295" s="63"/>
      <c r="F295" s="63"/>
      <c r="G295" s="63"/>
      <c r="H295" s="63"/>
      <c r="I295" s="63"/>
      <c r="J295" s="63"/>
      <c r="K295" s="63"/>
      <c r="L295" s="63"/>
      <c r="M295" s="63"/>
      <c r="N295" s="63"/>
      <c r="O295" s="63"/>
      <c r="P295" s="63"/>
      <c r="Q295" s="63"/>
      <c r="R295" s="63"/>
      <c r="S295" s="63"/>
      <c r="T295" s="63"/>
      <c r="U295" s="63"/>
      <c r="V295" s="63"/>
      <c r="W295" s="63"/>
      <c r="X295" s="63"/>
      <c r="Y295" s="63"/>
      <c r="Z295" s="63"/>
      <c r="AA295" s="63"/>
      <c r="AB295" s="63"/>
      <c r="AC295" s="63"/>
      <c r="AD295" s="63"/>
      <c r="AE295" s="63"/>
      <c r="AF295" s="63"/>
    </row>
    <row r="296" spans="1:32" ht="15.75" x14ac:dyDescent="0.25">
      <c r="A296" s="63" t="s">
        <v>512</v>
      </c>
      <c r="B296" s="63"/>
      <c r="C296" s="63"/>
      <c r="D296" s="63"/>
      <c r="E296" s="63"/>
      <c r="F296" s="63"/>
      <c r="G296" s="63"/>
      <c r="H296" s="63"/>
      <c r="I296" s="63"/>
      <c r="J296" s="63"/>
      <c r="K296" s="63"/>
      <c r="L296" s="63"/>
      <c r="M296" s="63"/>
      <c r="N296" s="63"/>
      <c r="O296" s="63"/>
      <c r="P296" s="63"/>
      <c r="Q296" s="63"/>
      <c r="R296" s="63"/>
      <c r="S296" s="63"/>
      <c r="T296" s="63"/>
      <c r="U296" s="63"/>
      <c r="V296" s="63"/>
      <c r="W296" s="63"/>
      <c r="X296" s="63"/>
      <c r="Y296" s="63"/>
      <c r="Z296" s="63"/>
      <c r="AA296" s="63"/>
      <c r="AB296" s="63"/>
      <c r="AC296" s="63"/>
      <c r="AD296" s="63"/>
      <c r="AE296" s="63"/>
      <c r="AF296" s="63"/>
    </row>
    <row r="297" spans="1:32" ht="15.75" x14ac:dyDescent="0.25">
      <c r="A297" s="63" t="s">
        <v>503</v>
      </c>
      <c r="B297" s="63"/>
      <c r="C297" s="63"/>
      <c r="D297" s="63"/>
      <c r="E297" s="63"/>
      <c r="F297" s="63"/>
      <c r="G297" s="63"/>
      <c r="H297" s="63"/>
      <c r="I297" s="63"/>
      <c r="J297" s="63"/>
      <c r="K297" s="63"/>
      <c r="L297" s="63"/>
      <c r="M297" s="63"/>
      <c r="N297" s="63"/>
      <c r="O297" s="63"/>
      <c r="P297" s="63"/>
      <c r="Q297" s="63"/>
      <c r="R297" s="63"/>
      <c r="S297" s="63"/>
      <c r="T297" s="63"/>
      <c r="U297" s="63"/>
      <c r="V297" s="63"/>
      <c r="W297" s="63"/>
      <c r="X297" s="63"/>
      <c r="Y297" s="63"/>
      <c r="Z297" s="63"/>
      <c r="AA297" s="63"/>
      <c r="AB297" s="63"/>
      <c r="AC297" s="63"/>
      <c r="AD297" s="63"/>
      <c r="AE297" s="63"/>
      <c r="AF297" s="63"/>
    </row>
    <row r="298" spans="1:32" ht="15.75" x14ac:dyDescent="0.25">
      <c r="A298" s="63" t="s">
        <v>504</v>
      </c>
      <c r="B298" s="63"/>
      <c r="C298" s="63"/>
      <c r="D298" s="63"/>
      <c r="E298" s="63"/>
      <c r="F298" s="63"/>
      <c r="G298" s="63"/>
      <c r="H298" s="63"/>
      <c r="I298" s="63"/>
      <c r="J298" s="63"/>
      <c r="K298" s="63"/>
      <c r="L298" s="63"/>
      <c r="M298" s="63"/>
      <c r="N298" s="63"/>
      <c r="O298" s="63"/>
      <c r="P298" s="63"/>
      <c r="Q298" s="63"/>
      <c r="R298" s="63"/>
      <c r="S298" s="63"/>
      <c r="T298" s="63"/>
      <c r="U298" s="63"/>
      <c r="V298" s="63"/>
      <c r="W298" s="63"/>
      <c r="X298" s="63"/>
      <c r="Y298" s="63"/>
      <c r="Z298" s="63"/>
      <c r="AA298" s="63"/>
      <c r="AB298" s="63"/>
      <c r="AC298" s="63"/>
      <c r="AD298" s="63"/>
      <c r="AE298" s="63"/>
      <c r="AF298" s="63"/>
    </row>
    <row r="299" spans="1:32" ht="15.75" x14ac:dyDescent="0.25">
      <c r="A299" s="63" t="s">
        <v>505</v>
      </c>
      <c r="B299" s="63"/>
      <c r="C299" s="63"/>
      <c r="D299" s="63"/>
      <c r="E299" s="63"/>
      <c r="F299" s="63"/>
      <c r="G299" s="63"/>
      <c r="H299" s="63"/>
      <c r="I299" s="63"/>
      <c r="J299" s="63"/>
      <c r="K299" s="63"/>
      <c r="L299" s="63"/>
      <c r="M299" s="63"/>
      <c r="N299" s="63"/>
      <c r="O299" s="63"/>
      <c r="P299" s="63"/>
      <c r="Q299" s="63"/>
      <c r="R299" s="63"/>
      <c r="S299" s="63"/>
      <c r="T299" s="63"/>
      <c r="U299" s="63"/>
      <c r="V299" s="63"/>
      <c r="W299" s="63"/>
      <c r="X299" s="63"/>
      <c r="Y299" s="63"/>
      <c r="Z299" s="63"/>
      <c r="AA299" s="63"/>
      <c r="AB299" s="63"/>
      <c r="AC299" s="63"/>
      <c r="AD299" s="63"/>
      <c r="AE299" s="63"/>
      <c r="AF299" s="63"/>
    </row>
    <row r="300" spans="1:32" ht="15.75" x14ac:dyDescent="0.25">
      <c r="A300" s="63" t="s">
        <v>506</v>
      </c>
      <c r="B300" s="63"/>
      <c r="C300" s="63"/>
      <c r="D300" s="63"/>
      <c r="E300" s="63"/>
      <c r="F300" s="63"/>
      <c r="G300" s="63"/>
      <c r="H300" s="63"/>
      <c r="I300" s="63"/>
      <c r="J300" s="63"/>
      <c r="K300" s="63"/>
      <c r="L300" s="63"/>
      <c r="M300" s="63"/>
      <c r="N300" s="63"/>
      <c r="O300" s="63"/>
      <c r="P300" s="63"/>
      <c r="Q300" s="63"/>
      <c r="R300" s="63"/>
      <c r="S300" s="63"/>
      <c r="T300" s="63"/>
      <c r="U300" s="63"/>
      <c r="V300" s="63"/>
      <c r="W300" s="63"/>
      <c r="X300" s="63"/>
      <c r="Y300" s="63"/>
      <c r="Z300" s="63"/>
      <c r="AA300" s="63"/>
      <c r="AB300" s="63"/>
      <c r="AC300" s="63"/>
      <c r="AD300" s="63"/>
      <c r="AE300" s="63"/>
      <c r="AF300" s="63"/>
    </row>
    <row r="301" spans="1:32" ht="15.75" x14ac:dyDescent="0.25">
      <c r="A301" s="63" t="s">
        <v>507</v>
      </c>
      <c r="B301" s="63"/>
      <c r="C301" s="63"/>
      <c r="D301" s="63"/>
      <c r="E301" s="63"/>
      <c r="F301" s="63"/>
      <c r="G301" s="63"/>
      <c r="H301" s="63"/>
      <c r="I301" s="63"/>
      <c r="J301" s="63"/>
      <c r="K301" s="63"/>
      <c r="L301" s="63"/>
      <c r="M301" s="63"/>
      <c r="N301" s="63"/>
      <c r="O301" s="63"/>
      <c r="P301" s="63"/>
      <c r="Q301" s="63"/>
      <c r="R301" s="63"/>
      <c r="S301" s="63"/>
      <c r="T301" s="63"/>
      <c r="U301" s="63"/>
      <c r="V301" s="63"/>
      <c r="W301" s="63"/>
      <c r="X301" s="63"/>
      <c r="Y301" s="63"/>
      <c r="Z301" s="63"/>
      <c r="AA301" s="63"/>
      <c r="AB301" s="63"/>
      <c r="AC301" s="63"/>
      <c r="AD301" s="63"/>
      <c r="AE301" s="63"/>
    </row>
    <row r="302" spans="1:32" ht="15.75" x14ac:dyDescent="0.25">
      <c r="A302" s="63" t="s">
        <v>528</v>
      </c>
      <c r="B302" s="63"/>
      <c r="C302" s="63"/>
      <c r="D302" s="63"/>
      <c r="E302" s="63"/>
      <c r="F302" s="63"/>
      <c r="G302" s="63"/>
      <c r="H302" s="63"/>
      <c r="I302" s="63"/>
      <c r="J302" s="63"/>
      <c r="K302" s="63"/>
      <c r="L302" s="63"/>
      <c r="M302" s="63"/>
      <c r="N302" s="63"/>
      <c r="O302" s="63"/>
      <c r="P302" s="63"/>
      <c r="Q302" s="63"/>
      <c r="R302" s="63"/>
      <c r="S302" s="63"/>
      <c r="T302" s="63"/>
      <c r="U302" s="63"/>
      <c r="V302" s="63"/>
      <c r="W302" s="63"/>
      <c r="X302" s="63"/>
      <c r="Y302" s="63"/>
      <c r="Z302" s="63"/>
      <c r="AA302" s="63"/>
      <c r="AB302" s="63"/>
      <c r="AC302" s="63"/>
      <c r="AD302" s="63"/>
      <c r="AE302" s="63"/>
    </row>
    <row r="303" spans="1:32" ht="15.75" x14ac:dyDescent="0.25">
      <c r="A303" s="70" t="str">
        <f t="shared" ref="A303:A317" si="2">IF($F303&gt;$E303,$B277,"")</f>
        <v/>
      </c>
      <c r="B303" s="63">
        <f>Front!B3</f>
        <v>0</v>
      </c>
      <c r="C303" s="63">
        <f>Front!C3</f>
        <v>0</v>
      </c>
      <c r="D303" s="63">
        <f>Front!D3</f>
        <v>0</v>
      </c>
      <c r="E303" s="63">
        <f>Front!E3</f>
        <v>0</v>
      </c>
      <c r="F303" s="63">
        <f>Front!F3</f>
        <v>0</v>
      </c>
      <c r="G303" s="63">
        <f>Front!G3</f>
        <v>0</v>
      </c>
      <c r="H303" s="63">
        <f>Front!H3</f>
        <v>0</v>
      </c>
      <c r="I303" s="63">
        <f>Front!I3</f>
        <v>0</v>
      </c>
      <c r="J303" s="63">
        <f>Front!J3</f>
        <v>0</v>
      </c>
      <c r="K303" s="63">
        <f>Front!K3</f>
        <v>0</v>
      </c>
      <c r="L303" s="63">
        <f>Front!L3</f>
        <v>0</v>
      </c>
      <c r="M303" s="63">
        <f>Front!M3</f>
        <v>0</v>
      </c>
      <c r="N303" s="63"/>
      <c r="O303" s="63"/>
      <c r="P303" s="63"/>
      <c r="Q303" s="63"/>
      <c r="R303" s="63"/>
      <c r="S303" s="63"/>
      <c r="T303" s="63"/>
      <c r="U303" s="63"/>
      <c r="V303" s="63"/>
      <c r="W303" s="63"/>
      <c r="X303" s="63"/>
      <c r="Y303" s="63"/>
      <c r="Z303" s="63"/>
      <c r="AA303" s="63"/>
      <c r="AB303" s="63"/>
      <c r="AC303" s="63"/>
      <c r="AD303" s="63"/>
      <c r="AE303" s="63"/>
    </row>
    <row r="304" spans="1:32" ht="15.75" x14ac:dyDescent="0.25">
      <c r="A304" s="70" t="str">
        <f t="shared" si="2"/>
        <v/>
      </c>
      <c r="B304" s="63">
        <f>Front!B4</f>
        <v>0</v>
      </c>
      <c r="C304" s="63">
        <f>Front!C4</f>
        <v>0</v>
      </c>
      <c r="D304" s="63">
        <f>Front!D4</f>
        <v>0</v>
      </c>
      <c r="E304" s="63">
        <f>Front!E4</f>
        <v>0</v>
      </c>
      <c r="F304" s="63">
        <f>Front!F4</f>
        <v>0</v>
      </c>
      <c r="G304" s="63">
        <f>Front!G4</f>
        <v>0</v>
      </c>
      <c r="H304" s="63">
        <f>Front!H4</f>
        <v>0</v>
      </c>
      <c r="I304" s="63">
        <f>Front!I4</f>
        <v>0</v>
      </c>
      <c r="J304" s="63">
        <f>Front!J4</f>
        <v>0</v>
      </c>
      <c r="K304" s="63">
        <f>Front!K4</f>
        <v>0</v>
      </c>
      <c r="L304" s="63">
        <f>Front!L4</f>
        <v>0</v>
      </c>
      <c r="M304" s="63">
        <f>Front!M4</f>
        <v>0</v>
      </c>
      <c r="N304" s="63"/>
      <c r="O304" s="63"/>
      <c r="P304" s="63"/>
      <c r="Q304" s="63"/>
      <c r="R304" s="63"/>
      <c r="S304" s="63"/>
      <c r="T304" s="63"/>
      <c r="U304" s="63"/>
      <c r="V304" s="63"/>
      <c r="W304" s="63"/>
      <c r="X304" s="63"/>
      <c r="Y304" s="63"/>
      <c r="Z304" s="63"/>
      <c r="AA304" s="63"/>
      <c r="AB304" s="63"/>
      <c r="AC304" s="63"/>
      <c r="AD304" s="63"/>
      <c r="AE304" s="63"/>
    </row>
    <row r="305" spans="1:31" ht="15.75" x14ac:dyDescent="0.25">
      <c r="A305" s="70" t="str">
        <f t="shared" si="2"/>
        <v/>
      </c>
      <c r="B305" s="63">
        <f>Front!B5</f>
        <v>0</v>
      </c>
      <c r="C305" s="63">
        <f>Front!C5</f>
        <v>0</v>
      </c>
      <c r="D305" s="63">
        <f>Front!D5</f>
        <v>0</v>
      </c>
      <c r="E305" s="63">
        <f>Front!E5</f>
        <v>0</v>
      </c>
      <c r="F305" s="63">
        <f>Front!F5</f>
        <v>0</v>
      </c>
      <c r="G305" s="63">
        <f>Front!G5</f>
        <v>0</v>
      </c>
      <c r="H305" s="63">
        <f>Front!H5</f>
        <v>0</v>
      </c>
      <c r="I305" s="63">
        <f>Front!I5</f>
        <v>0</v>
      </c>
      <c r="J305" s="63">
        <f>Front!J5</f>
        <v>0</v>
      </c>
      <c r="K305" s="63">
        <f>Front!K5</f>
        <v>0</v>
      </c>
      <c r="L305" s="63">
        <f>Front!L5</f>
        <v>0</v>
      </c>
      <c r="M305" s="63">
        <f>Front!M5</f>
        <v>0</v>
      </c>
      <c r="N305" s="63"/>
      <c r="O305" s="63"/>
      <c r="P305" s="63"/>
      <c r="Q305" s="63"/>
      <c r="R305" s="63"/>
      <c r="S305" s="63"/>
      <c r="T305" s="63"/>
      <c r="U305" s="63"/>
      <c r="V305" s="63"/>
      <c r="W305" s="63"/>
      <c r="X305" s="63"/>
      <c r="Y305" s="63"/>
      <c r="Z305" s="63"/>
      <c r="AA305" s="63"/>
      <c r="AB305" s="63"/>
      <c r="AC305" s="63"/>
      <c r="AD305" s="63"/>
      <c r="AE305" s="63"/>
    </row>
    <row r="306" spans="1:31" ht="15.75" x14ac:dyDescent="0.25">
      <c r="A306" s="70" t="str">
        <f t="shared" si="2"/>
        <v/>
      </c>
      <c r="B306" s="63">
        <f>Front!B6</f>
        <v>0</v>
      </c>
      <c r="C306" s="63">
        <f>Front!C6</f>
        <v>0</v>
      </c>
      <c r="D306" s="63">
        <f>Front!D6</f>
        <v>0</v>
      </c>
      <c r="E306" s="63">
        <f>Front!E6</f>
        <v>0</v>
      </c>
      <c r="F306" s="63">
        <f>Front!F6</f>
        <v>0</v>
      </c>
      <c r="G306" s="63">
        <f>Front!G6</f>
        <v>0</v>
      </c>
      <c r="H306" s="63">
        <f>Front!H6</f>
        <v>0</v>
      </c>
      <c r="I306" s="63">
        <f>Front!I6</f>
        <v>0</v>
      </c>
      <c r="J306" s="63">
        <f>Front!J6</f>
        <v>0</v>
      </c>
      <c r="K306" s="63">
        <f>Front!K6</f>
        <v>0</v>
      </c>
      <c r="L306" s="63">
        <f>Front!L6</f>
        <v>0</v>
      </c>
      <c r="M306" s="63">
        <f>Front!M6</f>
        <v>0</v>
      </c>
      <c r="N306" s="63"/>
      <c r="O306" s="63"/>
      <c r="P306" s="63"/>
      <c r="Q306" s="63"/>
      <c r="R306" s="63"/>
      <c r="S306" s="63"/>
      <c r="T306" s="63"/>
      <c r="U306" s="63"/>
      <c r="V306" s="63"/>
      <c r="W306" s="63"/>
      <c r="X306" s="63"/>
      <c r="Y306" s="63"/>
      <c r="Z306" s="63"/>
      <c r="AA306" s="63"/>
      <c r="AB306" s="63"/>
      <c r="AC306" s="63"/>
      <c r="AD306" s="63"/>
      <c r="AE306" s="63"/>
    </row>
    <row r="307" spans="1:31" ht="15.75" x14ac:dyDescent="0.25">
      <c r="A307" s="70" t="str">
        <f t="shared" si="2"/>
        <v/>
      </c>
      <c r="B307" s="63">
        <f>Front!B7</f>
        <v>0</v>
      </c>
      <c r="C307" s="63">
        <f>Front!C7</f>
        <v>0</v>
      </c>
      <c r="D307" s="63">
        <f>Front!D7</f>
        <v>0</v>
      </c>
      <c r="E307" s="63">
        <f>Front!E7</f>
        <v>0</v>
      </c>
      <c r="F307" s="63">
        <f>Front!F7</f>
        <v>0</v>
      </c>
      <c r="G307" s="63">
        <f>Front!G7</f>
        <v>0</v>
      </c>
      <c r="H307" s="63">
        <f>Front!H7</f>
        <v>0</v>
      </c>
      <c r="I307" s="63">
        <f>Front!I7</f>
        <v>0</v>
      </c>
      <c r="J307" s="63">
        <f>Front!J7</f>
        <v>0</v>
      </c>
      <c r="K307" s="63">
        <f>Front!K7</f>
        <v>0</v>
      </c>
      <c r="L307" s="63">
        <f>Front!L7</f>
        <v>0</v>
      </c>
      <c r="M307" s="63">
        <f>Front!M7</f>
        <v>0</v>
      </c>
      <c r="N307" s="63"/>
      <c r="O307" s="63"/>
      <c r="P307" s="63"/>
      <c r="Q307" s="63"/>
      <c r="R307" s="63"/>
      <c r="S307" s="63"/>
      <c r="T307" s="63"/>
      <c r="U307" s="63"/>
      <c r="V307" s="63"/>
      <c r="W307" s="63"/>
      <c r="X307" s="63"/>
      <c r="Y307" s="63"/>
      <c r="Z307" s="63"/>
      <c r="AA307" s="63"/>
      <c r="AB307" s="63"/>
      <c r="AC307" s="63"/>
      <c r="AD307" s="63"/>
      <c r="AE307" s="63"/>
    </row>
    <row r="308" spans="1:31" ht="15.75" x14ac:dyDescent="0.25">
      <c r="A308" s="70" t="str">
        <f t="shared" si="2"/>
        <v/>
      </c>
      <c r="B308" s="63">
        <f>Front!B8</f>
        <v>0</v>
      </c>
      <c r="C308" s="63">
        <f>Front!C8</f>
        <v>0</v>
      </c>
      <c r="D308" s="63">
        <f>Front!D8</f>
        <v>0</v>
      </c>
      <c r="E308" s="63">
        <f>Front!E8</f>
        <v>0</v>
      </c>
      <c r="F308" s="63">
        <f>Front!F8</f>
        <v>0</v>
      </c>
      <c r="G308" s="63">
        <f>Front!G8</f>
        <v>0</v>
      </c>
      <c r="H308" s="63">
        <f>Front!H8</f>
        <v>0</v>
      </c>
      <c r="I308" s="63">
        <f>Front!I8</f>
        <v>0</v>
      </c>
      <c r="J308" s="63">
        <f>Front!J8</f>
        <v>0</v>
      </c>
      <c r="K308" s="63">
        <f>Front!K8</f>
        <v>0</v>
      </c>
      <c r="L308" s="63">
        <f>Front!L8</f>
        <v>0</v>
      </c>
      <c r="M308" s="63">
        <f>Front!M8</f>
        <v>0</v>
      </c>
      <c r="N308" s="63"/>
      <c r="O308" s="63"/>
      <c r="P308" s="63"/>
      <c r="Q308" s="63"/>
      <c r="R308" s="63"/>
      <c r="S308" s="63"/>
      <c r="T308" s="63"/>
      <c r="U308" s="63"/>
      <c r="V308" s="63"/>
      <c r="W308" s="63"/>
      <c r="X308" s="63"/>
      <c r="Y308" s="63"/>
      <c r="Z308" s="63"/>
      <c r="AA308" s="63"/>
      <c r="AB308" s="63"/>
      <c r="AC308" s="63"/>
      <c r="AD308" s="63"/>
      <c r="AE308" s="63"/>
    </row>
    <row r="309" spans="1:31" ht="15.75" x14ac:dyDescent="0.25">
      <c r="A309" s="70" t="str">
        <f t="shared" si="2"/>
        <v/>
      </c>
      <c r="B309" s="63">
        <f>Front!B9</f>
        <v>0</v>
      </c>
      <c r="C309" s="63">
        <f>Front!C9</f>
        <v>0</v>
      </c>
      <c r="D309" s="63">
        <f>Front!D9</f>
        <v>0</v>
      </c>
      <c r="E309" s="63">
        <f>Front!E9</f>
        <v>0</v>
      </c>
      <c r="F309" s="63">
        <f>Front!F9</f>
        <v>0</v>
      </c>
      <c r="G309" s="63">
        <f>Front!G9</f>
        <v>0</v>
      </c>
      <c r="H309" s="63">
        <f>Front!H9</f>
        <v>0</v>
      </c>
      <c r="I309" s="63">
        <f>Front!I9</f>
        <v>0</v>
      </c>
      <c r="J309" s="63">
        <f>Front!J9</f>
        <v>0</v>
      </c>
      <c r="K309" s="63">
        <f>Front!K9</f>
        <v>0</v>
      </c>
      <c r="L309" s="63">
        <f>Front!L9</f>
        <v>0</v>
      </c>
      <c r="M309" s="63">
        <f>Front!M9</f>
        <v>0</v>
      </c>
      <c r="N309" s="63"/>
      <c r="O309" s="63"/>
      <c r="P309" s="63"/>
      <c r="Q309" s="63"/>
      <c r="R309" s="63"/>
      <c r="S309" s="63"/>
      <c r="T309" s="63"/>
      <c r="U309" s="63"/>
      <c r="V309" s="63"/>
      <c r="W309" s="63"/>
      <c r="X309" s="63"/>
      <c r="Y309" s="63"/>
      <c r="Z309" s="63"/>
      <c r="AA309" s="63"/>
      <c r="AB309" s="63"/>
      <c r="AC309" s="63"/>
      <c r="AD309" s="63"/>
      <c r="AE309" s="63"/>
    </row>
    <row r="310" spans="1:31" ht="15.75" x14ac:dyDescent="0.25">
      <c r="A310" s="70" t="str">
        <f t="shared" si="2"/>
        <v/>
      </c>
      <c r="B310" s="63">
        <f>Front!B10</f>
        <v>0</v>
      </c>
      <c r="C310" s="63">
        <f>Front!C10</f>
        <v>0</v>
      </c>
      <c r="D310" s="63">
        <f>Front!D10</f>
        <v>0</v>
      </c>
      <c r="E310" s="63">
        <f>Front!E10</f>
        <v>0</v>
      </c>
      <c r="F310" s="63">
        <f>Front!F10</f>
        <v>0</v>
      </c>
      <c r="G310" s="63">
        <f>Front!G10</f>
        <v>0</v>
      </c>
      <c r="H310" s="63">
        <f>Front!H10</f>
        <v>0</v>
      </c>
      <c r="I310" s="63">
        <f>Front!I10</f>
        <v>0</v>
      </c>
      <c r="J310" s="63">
        <f>Front!J10</f>
        <v>0</v>
      </c>
      <c r="K310" s="63">
        <f>Front!K10</f>
        <v>0</v>
      </c>
      <c r="L310" s="63">
        <f>Front!L10</f>
        <v>0</v>
      </c>
      <c r="M310" s="63">
        <f>Front!M10</f>
        <v>0</v>
      </c>
      <c r="N310" s="63"/>
      <c r="O310" s="63"/>
      <c r="P310" s="63"/>
      <c r="Q310" s="63"/>
      <c r="R310" s="63"/>
      <c r="S310" s="63"/>
      <c r="T310" s="63"/>
      <c r="U310" s="63"/>
      <c r="V310" s="63"/>
      <c r="W310" s="63"/>
      <c r="X310" s="63"/>
      <c r="Y310" s="63"/>
      <c r="Z310" s="63"/>
      <c r="AA310" s="63"/>
      <c r="AB310" s="63"/>
      <c r="AC310" s="63"/>
      <c r="AD310" s="63"/>
      <c r="AE310" s="63"/>
    </row>
    <row r="311" spans="1:31" ht="15.75" x14ac:dyDescent="0.25">
      <c r="A311" s="70" t="str">
        <f t="shared" si="2"/>
        <v/>
      </c>
      <c r="B311" s="63">
        <f>Front!B11</f>
        <v>0</v>
      </c>
      <c r="C311" s="63">
        <f>Front!C11</f>
        <v>0</v>
      </c>
      <c r="D311" s="63">
        <f>Front!D11</f>
        <v>0</v>
      </c>
      <c r="E311" s="63">
        <f>Front!E11</f>
        <v>0</v>
      </c>
      <c r="F311" s="63">
        <f>Front!F11</f>
        <v>0</v>
      </c>
      <c r="G311" s="63">
        <f>Front!G11</f>
        <v>0</v>
      </c>
      <c r="H311" s="63">
        <f>Front!H11</f>
        <v>0</v>
      </c>
      <c r="I311" s="63">
        <f>Front!I11</f>
        <v>0</v>
      </c>
      <c r="J311" s="63">
        <f>Front!J11</f>
        <v>0</v>
      </c>
      <c r="K311" s="63">
        <f>Front!K11</f>
        <v>0</v>
      </c>
      <c r="L311" s="63">
        <f>Front!L11</f>
        <v>0</v>
      </c>
      <c r="M311" s="63">
        <f>Front!M11</f>
        <v>0</v>
      </c>
      <c r="N311" s="63"/>
      <c r="O311" s="63"/>
      <c r="P311" s="63"/>
      <c r="Q311" s="63"/>
      <c r="R311" s="63"/>
      <c r="S311" s="63"/>
      <c r="T311" s="63"/>
      <c r="U311" s="63"/>
      <c r="V311" s="63"/>
      <c r="W311" s="63"/>
      <c r="X311" s="63"/>
      <c r="Y311" s="63"/>
      <c r="Z311" s="63"/>
      <c r="AA311" s="63"/>
      <c r="AB311" s="63"/>
      <c r="AC311" s="63"/>
      <c r="AD311" s="63"/>
      <c r="AE311" s="63"/>
    </row>
    <row r="312" spans="1:31" ht="15.75" x14ac:dyDescent="0.25">
      <c r="A312" s="70" t="str">
        <f t="shared" si="2"/>
        <v/>
      </c>
      <c r="B312" s="63">
        <f>Front!B12</f>
        <v>0</v>
      </c>
      <c r="C312" s="63">
        <f>Front!C12</f>
        <v>0</v>
      </c>
      <c r="D312" s="63">
        <f>Front!D12</f>
        <v>0</v>
      </c>
      <c r="E312" s="63">
        <f>Front!E12</f>
        <v>0</v>
      </c>
      <c r="F312" s="63">
        <f>Front!F12</f>
        <v>0</v>
      </c>
      <c r="G312" s="63">
        <f>Front!G12</f>
        <v>0</v>
      </c>
      <c r="H312" s="63">
        <f>Front!H12</f>
        <v>0</v>
      </c>
      <c r="I312" s="63">
        <f>Front!I12</f>
        <v>0</v>
      </c>
      <c r="J312" s="63">
        <f>Front!J12</f>
        <v>0</v>
      </c>
      <c r="K312" s="63">
        <f>Front!K12</f>
        <v>0</v>
      </c>
      <c r="L312" s="63">
        <f>Front!L12</f>
        <v>0</v>
      </c>
      <c r="M312" s="63">
        <f>Front!M12</f>
        <v>0</v>
      </c>
      <c r="N312" s="63"/>
      <c r="O312" s="63"/>
      <c r="P312" s="63"/>
      <c r="Q312" s="63"/>
      <c r="R312" s="63"/>
      <c r="S312" s="63"/>
      <c r="T312" s="63"/>
      <c r="U312" s="63"/>
      <c r="V312" s="63"/>
      <c r="W312" s="63"/>
      <c r="X312" s="63"/>
      <c r="Y312" s="63"/>
      <c r="Z312" s="63"/>
      <c r="AA312" s="63"/>
      <c r="AB312" s="63"/>
      <c r="AC312" s="63"/>
      <c r="AD312" s="63"/>
      <c r="AE312" s="63"/>
    </row>
    <row r="313" spans="1:31" ht="15.75" x14ac:dyDescent="0.25">
      <c r="A313" s="70" t="str">
        <f t="shared" si="2"/>
        <v/>
      </c>
      <c r="B313" s="63">
        <f>Front!B13</f>
        <v>0</v>
      </c>
      <c r="C313" s="63">
        <f>Front!C13</f>
        <v>0</v>
      </c>
      <c r="D313" s="63">
        <f>Front!D13</f>
        <v>0</v>
      </c>
      <c r="E313" s="63">
        <f>Front!E13</f>
        <v>0</v>
      </c>
      <c r="F313" s="63">
        <f>Front!F13</f>
        <v>0</v>
      </c>
      <c r="G313" s="63">
        <f>Front!G13</f>
        <v>0</v>
      </c>
      <c r="H313" s="63">
        <f>Front!H13</f>
        <v>0</v>
      </c>
      <c r="I313" s="63">
        <f>Front!I13</f>
        <v>0</v>
      </c>
      <c r="J313" s="63">
        <f>Front!J13</f>
        <v>0</v>
      </c>
      <c r="K313" s="63">
        <f>Front!K13</f>
        <v>0</v>
      </c>
      <c r="L313" s="63">
        <f>Front!L13</f>
        <v>0</v>
      </c>
      <c r="M313" s="63">
        <f>Front!M13</f>
        <v>0</v>
      </c>
      <c r="N313" s="63"/>
      <c r="O313" s="63"/>
      <c r="P313" s="63"/>
      <c r="Q313" s="63"/>
      <c r="R313" s="63"/>
      <c r="S313" s="63"/>
      <c r="T313" s="63"/>
      <c r="U313" s="63"/>
      <c r="V313" s="63"/>
      <c r="W313" s="63"/>
      <c r="X313" s="63"/>
      <c r="Y313" s="63"/>
      <c r="Z313" s="63"/>
      <c r="AA313" s="63"/>
      <c r="AB313" s="63"/>
      <c r="AC313" s="63"/>
      <c r="AD313" s="63"/>
      <c r="AE313" s="63"/>
    </row>
    <row r="314" spans="1:31" ht="15.75" x14ac:dyDescent="0.25">
      <c r="A314" s="70" t="str">
        <f t="shared" si="2"/>
        <v/>
      </c>
      <c r="B314" s="63">
        <f>Front!B14</f>
        <v>0</v>
      </c>
      <c r="C314" s="63">
        <f>Front!C14</f>
        <v>0</v>
      </c>
      <c r="D314" s="63">
        <f>Front!D14</f>
        <v>0</v>
      </c>
      <c r="E314" s="63">
        <f>Front!E14</f>
        <v>0</v>
      </c>
      <c r="F314" s="63">
        <f>Front!F14</f>
        <v>0</v>
      </c>
      <c r="G314" s="63">
        <f>Front!G14</f>
        <v>0</v>
      </c>
      <c r="H314" s="63">
        <f>Front!H14</f>
        <v>0</v>
      </c>
      <c r="I314" s="63">
        <f>Front!I14</f>
        <v>0</v>
      </c>
      <c r="J314" s="63">
        <f>Front!J14</f>
        <v>0</v>
      </c>
      <c r="K314" s="63">
        <f>Front!K14</f>
        <v>0</v>
      </c>
      <c r="L314" s="63">
        <f>Front!L14</f>
        <v>0</v>
      </c>
      <c r="M314" s="63">
        <f>Front!M14</f>
        <v>0</v>
      </c>
      <c r="N314" s="63"/>
      <c r="O314" s="63"/>
      <c r="P314" s="63"/>
      <c r="Q314" s="63"/>
      <c r="R314" s="63"/>
      <c r="S314" s="63"/>
      <c r="T314" s="63"/>
      <c r="U314" s="63"/>
      <c r="V314" s="63"/>
      <c r="W314" s="63"/>
      <c r="X314" s="63"/>
      <c r="Y314" s="63"/>
      <c r="Z314" s="63"/>
      <c r="AA314" s="63"/>
      <c r="AB314" s="63"/>
      <c r="AC314" s="63"/>
      <c r="AD314" s="63"/>
      <c r="AE314" s="63"/>
    </row>
    <row r="315" spans="1:31" ht="15.75" x14ac:dyDescent="0.25">
      <c r="A315" s="70" t="str">
        <f t="shared" si="2"/>
        <v/>
      </c>
      <c r="B315" s="63">
        <f>Front!B15</f>
        <v>0</v>
      </c>
      <c r="C315" s="63">
        <f>Front!C15</f>
        <v>0</v>
      </c>
      <c r="D315" s="63">
        <f>Front!D15</f>
        <v>0</v>
      </c>
      <c r="E315" s="63">
        <f>Front!E15</f>
        <v>0</v>
      </c>
      <c r="F315" s="63">
        <f>Front!F15</f>
        <v>0</v>
      </c>
      <c r="G315" s="63">
        <f>Front!G15</f>
        <v>0</v>
      </c>
      <c r="H315" s="63">
        <f>Front!H15</f>
        <v>0</v>
      </c>
      <c r="I315" s="63">
        <f>Front!I15</f>
        <v>0</v>
      </c>
      <c r="J315" s="63">
        <f>Front!J15</f>
        <v>0</v>
      </c>
      <c r="K315" s="63">
        <f>Front!K15</f>
        <v>0</v>
      </c>
      <c r="L315" s="63">
        <f>Front!L15</f>
        <v>0</v>
      </c>
      <c r="M315" s="63">
        <f>Front!M15</f>
        <v>0</v>
      </c>
      <c r="N315" s="63"/>
      <c r="O315" s="63"/>
      <c r="P315" s="63"/>
      <c r="Q315" s="63"/>
      <c r="R315" s="63"/>
      <c r="S315" s="63"/>
      <c r="T315" s="63"/>
      <c r="U315" s="63"/>
      <c r="V315" s="63"/>
      <c r="W315" s="63"/>
      <c r="X315" s="63"/>
      <c r="Y315" s="63"/>
      <c r="Z315" s="63"/>
      <c r="AA315" s="63"/>
      <c r="AB315" s="63"/>
      <c r="AC315" s="63"/>
      <c r="AD315" s="63"/>
      <c r="AE315" s="63"/>
    </row>
    <row r="316" spans="1:31" ht="15.75" x14ac:dyDescent="0.25">
      <c r="A316" s="70" t="str">
        <f t="shared" si="2"/>
        <v/>
      </c>
      <c r="B316" s="63">
        <f>Front!B16</f>
        <v>0</v>
      </c>
      <c r="C316" s="63">
        <f>Front!C16</f>
        <v>0</v>
      </c>
      <c r="D316" s="63">
        <f>Front!D16</f>
        <v>0</v>
      </c>
      <c r="E316" s="63">
        <f>Front!E16</f>
        <v>0</v>
      </c>
      <c r="F316" s="63">
        <f>Front!F16</f>
        <v>0</v>
      </c>
      <c r="G316" s="63">
        <f>Front!G16</f>
        <v>0</v>
      </c>
      <c r="H316" s="63">
        <f>Front!H16</f>
        <v>0</v>
      </c>
      <c r="I316" s="63">
        <f>Front!I16</f>
        <v>0</v>
      </c>
      <c r="J316" s="63">
        <f>Front!J16</f>
        <v>0</v>
      </c>
      <c r="K316" s="63">
        <f>Front!K16</f>
        <v>0</v>
      </c>
      <c r="L316" s="63">
        <f>Front!L16</f>
        <v>0</v>
      </c>
      <c r="M316" s="63">
        <f>Front!M16</f>
        <v>0</v>
      </c>
      <c r="N316" s="63"/>
      <c r="O316" s="63"/>
      <c r="P316" s="63"/>
      <c r="Q316" s="63"/>
      <c r="R316" s="63"/>
      <c r="S316" s="63"/>
      <c r="T316" s="63"/>
      <c r="U316" s="63"/>
      <c r="V316" s="63"/>
      <c r="W316" s="63"/>
      <c r="X316" s="63"/>
      <c r="Y316" s="63"/>
      <c r="Z316" s="63"/>
      <c r="AA316" s="63"/>
      <c r="AB316" s="63"/>
      <c r="AC316" s="63"/>
      <c r="AD316" s="63"/>
      <c r="AE316" s="63"/>
    </row>
    <row r="317" spans="1:31" ht="15.75" x14ac:dyDescent="0.25">
      <c r="A317" s="70" t="str">
        <f t="shared" si="2"/>
        <v/>
      </c>
      <c r="B317" s="63">
        <f>Front!B17</f>
        <v>0</v>
      </c>
      <c r="C317" s="63">
        <f>Front!C17</f>
        <v>0</v>
      </c>
      <c r="D317" s="63">
        <f>Front!D17</f>
        <v>0</v>
      </c>
      <c r="E317" s="63">
        <f>Front!E17</f>
        <v>0</v>
      </c>
      <c r="F317" s="63">
        <f>Front!F17</f>
        <v>0</v>
      </c>
      <c r="G317" s="63">
        <f>Front!G17</f>
        <v>0</v>
      </c>
      <c r="H317" s="63">
        <f>Front!H17</f>
        <v>0</v>
      </c>
      <c r="I317" s="63">
        <f>Front!I17</f>
        <v>0</v>
      </c>
      <c r="J317" s="63">
        <f>Front!J17</f>
        <v>0</v>
      </c>
      <c r="K317" s="63">
        <f>Front!K17</f>
        <v>0</v>
      </c>
      <c r="L317" s="63">
        <f>Front!L17</f>
        <v>0</v>
      </c>
      <c r="M317" s="63">
        <f>Front!M17</f>
        <v>0</v>
      </c>
      <c r="N317" s="63"/>
      <c r="O317" s="63"/>
      <c r="P317" s="63"/>
      <c r="Q317" s="63"/>
      <c r="R317" s="63"/>
      <c r="S317" s="63"/>
      <c r="T317" s="63"/>
      <c r="U317" s="63"/>
      <c r="V317" s="63"/>
      <c r="W317" s="63"/>
      <c r="X317" s="63"/>
      <c r="Y317" s="63"/>
      <c r="Z317" s="63"/>
      <c r="AA317" s="63"/>
      <c r="AB317" s="63"/>
      <c r="AC317" s="63"/>
      <c r="AD317" s="63"/>
      <c r="AE317" s="63"/>
    </row>
    <row r="318" spans="1:31" ht="15.75" x14ac:dyDescent="0.25">
      <c r="A318" s="63"/>
      <c r="B318" s="63"/>
      <c r="C318" s="63"/>
      <c r="D318" s="63"/>
      <c r="E318" s="63"/>
      <c r="F318" s="63"/>
      <c r="G318" s="63"/>
      <c r="H318" s="63"/>
      <c r="I318" s="63"/>
      <c r="J318" s="63"/>
      <c r="K318" s="63"/>
      <c r="L318" s="63"/>
      <c r="M318" s="63"/>
      <c r="N318" s="63"/>
      <c r="O318" s="63"/>
      <c r="P318" s="63"/>
      <c r="Q318" s="63"/>
      <c r="R318" s="63"/>
      <c r="S318" s="63"/>
      <c r="T318" s="63"/>
      <c r="U318" s="63"/>
      <c r="V318" s="63"/>
      <c r="W318" s="63"/>
      <c r="X318" s="63"/>
      <c r="Y318" s="63"/>
      <c r="Z318" s="63"/>
      <c r="AA318" s="63"/>
      <c r="AB318" s="63"/>
      <c r="AC318" s="63"/>
      <c r="AD318" s="63"/>
      <c r="AE318" s="63"/>
    </row>
  </sheetData>
  <sheetProtection password="DD16" sheet="1" objects="1" scenarios="1"/>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AF318"/>
  <sheetViews>
    <sheetView workbookViewId="0"/>
  </sheetViews>
  <sheetFormatPr defaultRowHeight="15" x14ac:dyDescent="0.25"/>
  <sheetData>
    <row r="1" spans="1:32" ht="15.75" x14ac:dyDescent="0.25">
      <c r="A1" s="62">
        <f>'R1'!A1</f>
        <v>0</v>
      </c>
      <c r="B1" s="75" t="s">
        <v>515</v>
      </c>
      <c r="C1" s="75"/>
      <c r="D1" s="74"/>
      <c r="E1" s="74"/>
      <c r="F1" s="74"/>
      <c r="G1" s="63"/>
      <c r="H1" s="63"/>
      <c r="I1" s="63"/>
      <c r="J1" s="63"/>
      <c r="K1" s="63"/>
      <c r="L1" s="63"/>
      <c r="M1" s="63"/>
      <c r="N1" s="63"/>
      <c r="O1" s="72" t="s">
        <v>509</v>
      </c>
      <c r="P1" s="72" t="s">
        <v>511</v>
      </c>
      <c r="Q1" s="72" t="s">
        <v>510</v>
      </c>
      <c r="R1" s="72" t="s">
        <v>513</v>
      </c>
      <c r="S1" s="72" t="s">
        <v>508</v>
      </c>
      <c r="T1" s="63"/>
      <c r="U1" s="63"/>
      <c r="V1" s="63"/>
      <c r="W1" s="63"/>
      <c r="X1" s="63"/>
      <c r="Y1" s="63"/>
      <c r="Z1" s="63"/>
      <c r="AA1" s="63"/>
      <c r="AB1" s="63"/>
      <c r="AC1" s="63"/>
      <c r="AD1" s="63"/>
      <c r="AE1" s="63"/>
      <c r="AF1" s="63"/>
    </row>
    <row r="2" spans="1:32" ht="15.75" x14ac:dyDescent="0.25">
      <c r="A2" s="75" t="s">
        <v>519</v>
      </c>
      <c r="B2" s="75"/>
      <c r="C2" s="74"/>
      <c r="D2" s="74"/>
      <c r="E2" s="74"/>
      <c r="F2" s="74"/>
      <c r="G2" s="74"/>
      <c r="H2" s="74"/>
      <c r="I2" s="74"/>
      <c r="J2" s="74"/>
      <c r="K2" s="74"/>
      <c r="L2" s="74"/>
      <c r="M2" s="74"/>
      <c r="N2" s="74"/>
      <c r="O2" s="73">
        <f>Front!B20</f>
        <v>0</v>
      </c>
      <c r="P2" s="72">
        <f>Front!B18</f>
        <v>0</v>
      </c>
      <c r="Q2" s="72">
        <f t="shared" ref="Q2:Q13" si="0">ROUND(P2,2)</f>
        <v>0</v>
      </c>
      <c r="R2" s="73">
        <f t="shared" ref="R2:R13" si="1">ROUND(O2,2)</f>
        <v>0</v>
      </c>
      <c r="S2" s="72">
        <f>Front!B19</f>
        <v>1</v>
      </c>
      <c r="T2" s="63"/>
      <c r="U2" s="63"/>
      <c r="V2" s="63"/>
      <c r="W2" s="63"/>
      <c r="X2" s="63"/>
      <c r="Y2" s="63"/>
      <c r="Z2" s="63"/>
      <c r="AA2" s="63"/>
      <c r="AB2" s="63"/>
      <c r="AC2" s="63"/>
      <c r="AD2" s="63"/>
      <c r="AE2" s="63"/>
      <c r="AF2" s="63"/>
    </row>
    <row r="3" spans="1:32" ht="15.75" x14ac:dyDescent="0.25">
      <c r="A3" s="65" t="str">
        <f>CONCATENATE(A150," ",K3,"%")</f>
        <v>O&amp;M WHEELCHAIR INVENTORY TOTAL SCORE:  0%</v>
      </c>
      <c r="B3" s="63"/>
      <c r="C3" s="63"/>
      <c r="D3" s="63"/>
      <c r="E3" s="63"/>
      <c r="F3" s="63"/>
      <c r="G3" s="63"/>
      <c r="H3" s="63"/>
      <c r="I3" s="63"/>
      <c r="J3" s="66">
        <f>Front!G18</f>
        <v>0</v>
      </c>
      <c r="K3" s="66">
        <f>ROUND(J3,2)</f>
        <v>0</v>
      </c>
      <c r="L3" s="63"/>
      <c r="M3" s="63"/>
      <c r="N3" s="63"/>
      <c r="O3" s="73">
        <f>Front!C20</f>
        <v>0</v>
      </c>
      <c r="P3" s="72">
        <f>Front!C18</f>
        <v>0</v>
      </c>
      <c r="Q3" s="72">
        <f t="shared" si="0"/>
        <v>0</v>
      </c>
      <c r="R3" s="73">
        <f t="shared" si="1"/>
        <v>0</v>
      </c>
      <c r="S3" s="72">
        <f>Front!C19</f>
        <v>1</v>
      </c>
      <c r="T3" s="63"/>
      <c r="U3" s="63"/>
      <c r="V3" s="63"/>
      <c r="W3" s="63"/>
      <c r="X3" s="63"/>
      <c r="Y3" s="63"/>
      <c r="Z3" s="63"/>
      <c r="AA3" s="63"/>
      <c r="AB3" s="63"/>
      <c r="AC3" s="63"/>
      <c r="AD3" s="63"/>
      <c r="AE3" s="63"/>
      <c r="AF3" s="63"/>
    </row>
    <row r="4" spans="1:32" ht="15.75" x14ac:dyDescent="0.25">
      <c r="A4" s="67"/>
      <c r="B4" s="63"/>
      <c r="C4" s="63"/>
      <c r="D4" s="63"/>
      <c r="E4" s="63"/>
      <c r="F4" s="63"/>
      <c r="G4" s="63"/>
      <c r="H4" s="63"/>
      <c r="I4" s="63"/>
      <c r="J4" s="63"/>
      <c r="K4" s="63"/>
      <c r="L4" s="63"/>
      <c r="M4" s="63"/>
      <c r="N4" s="63"/>
      <c r="O4" s="73">
        <f>Front!D20</f>
        <v>0</v>
      </c>
      <c r="P4" s="72">
        <f>Front!D18</f>
        <v>0</v>
      </c>
      <c r="Q4" s="72">
        <f t="shared" si="0"/>
        <v>0</v>
      </c>
      <c r="R4" s="73">
        <f t="shared" si="1"/>
        <v>0</v>
      </c>
      <c r="S4" s="72">
        <f>Front!D19</f>
        <v>1</v>
      </c>
      <c r="T4" s="63"/>
      <c r="U4" s="63"/>
      <c r="V4" s="63"/>
      <c r="W4" s="63"/>
      <c r="X4" s="63"/>
      <c r="Y4" s="63"/>
      <c r="Z4" s="63"/>
      <c r="AA4" s="63"/>
      <c r="AB4" s="63"/>
      <c r="AC4" s="63"/>
      <c r="AD4" s="63"/>
      <c r="AE4" s="63"/>
      <c r="AF4" s="63"/>
    </row>
    <row r="5" spans="1:32" ht="15.75" x14ac:dyDescent="0.25">
      <c r="A5" s="65" t="str">
        <f>CONCATENATE(A151," ",H5,"%")</f>
        <v>Concepts Score: 0%</v>
      </c>
      <c r="B5" s="63"/>
      <c r="C5" s="63"/>
      <c r="D5" s="63"/>
      <c r="E5" s="63"/>
      <c r="F5" s="63"/>
      <c r="G5" s="68">
        <f>Front!G3</f>
        <v>0</v>
      </c>
      <c r="H5" s="69">
        <f>ROUND(G5,1)</f>
        <v>0</v>
      </c>
      <c r="I5" s="63" t="s">
        <v>517</v>
      </c>
      <c r="J5" s="63"/>
      <c r="K5" s="63"/>
      <c r="L5" s="63"/>
      <c r="M5" s="63"/>
      <c r="N5" s="63"/>
      <c r="O5" s="73">
        <f>Front!E20</f>
        <v>0</v>
      </c>
      <c r="P5" s="72">
        <f>Front!E18</f>
        <v>0</v>
      </c>
      <c r="Q5" s="72">
        <f t="shared" si="0"/>
        <v>0</v>
      </c>
      <c r="R5" s="73">
        <f t="shared" si="1"/>
        <v>0</v>
      </c>
      <c r="S5" s="72">
        <f>Front!E19</f>
        <v>1</v>
      </c>
      <c r="T5" s="63"/>
      <c r="U5" s="63"/>
      <c r="V5" s="63"/>
      <c r="W5" s="63"/>
      <c r="X5" s="63"/>
      <c r="Y5" s="63"/>
      <c r="Z5" s="63"/>
      <c r="AA5" s="63"/>
      <c r="AB5" s="63"/>
      <c r="AC5" s="63"/>
      <c r="AD5" s="63"/>
      <c r="AE5" s="63"/>
      <c r="AF5" s="63"/>
    </row>
    <row r="6" spans="1:32" ht="15.75" x14ac:dyDescent="0.25">
      <c r="A6" s="67" t="str">
        <f>CONCATENATE($A1," ",G152," ",N152,", ",O152,", ",P152,", ",Q152)</f>
        <v xml:space="preserve">0 did well with the skills that made up the area(s) of , , , </v>
      </c>
      <c r="B6" s="63"/>
      <c r="C6" s="63"/>
      <c r="D6" s="63"/>
      <c r="E6" s="63"/>
      <c r="F6" s="63"/>
      <c r="G6" s="63"/>
      <c r="H6" s="63"/>
      <c r="I6" s="63"/>
      <c r="J6" s="63"/>
      <c r="K6" s="63"/>
      <c r="L6" s="63"/>
      <c r="M6" s="63"/>
      <c r="N6" s="63"/>
      <c r="O6" s="73">
        <f>Front!F20</f>
        <v>0</v>
      </c>
      <c r="P6" s="73">
        <f>Front!F18</f>
        <v>0</v>
      </c>
      <c r="Q6" s="72">
        <f t="shared" si="0"/>
        <v>0</v>
      </c>
      <c r="R6" s="73">
        <f t="shared" si="1"/>
        <v>0</v>
      </c>
      <c r="S6" s="72">
        <f>Front!F19</f>
        <v>1</v>
      </c>
      <c r="T6" s="63"/>
      <c r="U6" s="63"/>
      <c r="V6" s="63"/>
      <c r="W6" s="63"/>
      <c r="X6" s="63"/>
      <c r="Y6" s="63"/>
      <c r="Z6" s="63"/>
      <c r="AA6" s="63"/>
      <c r="AB6" s="63"/>
      <c r="AC6" s="63"/>
      <c r="AD6" s="63"/>
      <c r="AE6" s="63"/>
      <c r="AF6" s="63"/>
    </row>
    <row r="7" spans="1:32" ht="15.75" x14ac:dyDescent="0.25">
      <c r="A7" s="67" t="str">
        <f>CONCATENATE($A1," ",G153," ",N153,", ",O153,", ",P153,", ",Q153)</f>
        <v xml:space="preserve">0 had room for improvement with the skills that made up the area(s) of , , , </v>
      </c>
      <c r="B7" s="63"/>
      <c r="C7" s="63"/>
      <c r="D7" s="63"/>
      <c r="E7" s="63"/>
      <c r="F7" s="63"/>
      <c r="G7" s="63"/>
      <c r="H7" s="63"/>
      <c r="I7" s="63"/>
      <c r="J7" s="63"/>
      <c r="K7" s="63"/>
      <c r="L7" s="63"/>
      <c r="M7" s="63"/>
      <c r="N7" s="63"/>
      <c r="O7" s="73">
        <f>Front!G20</f>
        <v>0</v>
      </c>
      <c r="P7" s="72">
        <f>Front!G18</f>
        <v>0</v>
      </c>
      <c r="Q7" s="72">
        <f t="shared" si="0"/>
        <v>0</v>
      </c>
      <c r="R7" s="73">
        <f t="shared" si="1"/>
        <v>0</v>
      </c>
      <c r="S7" s="72">
        <f>Front!G19</f>
        <v>1</v>
      </c>
      <c r="T7" s="63"/>
      <c r="U7" s="63"/>
      <c r="V7" s="63"/>
      <c r="W7" s="63"/>
      <c r="X7" s="63"/>
      <c r="Y7" s="63"/>
      <c r="Z7" s="63"/>
      <c r="AA7" s="63"/>
      <c r="AB7" s="63"/>
      <c r="AC7" s="63"/>
      <c r="AD7" s="63"/>
      <c r="AE7" s="63"/>
      <c r="AF7" s="63"/>
    </row>
    <row r="8" spans="1:32" ht="15.75" x14ac:dyDescent="0.25">
      <c r="A8" s="67" t="str">
        <f>CONCATENATE($A1," ",G154," ",N154,", ",O154,", ",P154,", ",Q154)</f>
        <v xml:space="preserve">0 hadn't had the opportunity to work on the skills in the area(s) of , , , </v>
      </c>
      <c r="B8" s="63"/>
      <c r="C8" s="63"/>
      <c r="D8" s="63"/>
      <c r="E8" s="63"/>
      <c r="F8" s="63"/>
      <c r="G8" s="63"/>
      <c r="H8" s="63"/>
      <c r="I8" s="63"/>
      <c r="J8" s="63"/>
      <c r="K8" s="63"/>
      <c r="L8" s="63"/>
      <c r="M8" s="63"/>
      <c r="N8" s="63"/>
      <c r="O8" s="73">
        <f>Front!H20</f>
        <v>0</v>
      </c>
      <c r="P8" s="72">
        <f>Front!H18</f>
        <v>0</v>
      </c>
      <c r="Q8" s="72">
        <f t="shared" si="0"/>
        <v>0</v>
      </c>
      <c r="R8" s="73">
        <f t="shared" si="1"/>
        <v>0</v>
      </c>
      <c r="S8" s="72">
        <f>Front!H19</f>
        <v>1</v>
      </c>
      <c r="T8" s="63"/>
      <c r="U8" s="63"/>
      <c r="V8" s="63"/>
      <c r="W8" s="63"/>
      <c r="X8" s="63"/>
      <c r="Y8" s="63"/>
      <c r="Z8" s="63"/>
      <c r="AA8" s="63"/>
      <c r="AB8" s="63"/>
      <c r="AC8" s="63"/>
      <c r="AD8" s="63"/>
      <c r="AE8" s="63"/>
      <c r="AF8" s="63"/>
    </row>
    <row r="9" spans="1:32" ht="15.75" x14ac:dyDescent="0.25">
      <c r="A9" s="67" t="str">
        <f>CONCATENATE($A1," ",G155," ",N155,", ",O155,", ",P155,", ",Q155)</f>
        <v>0 didn't need the skills in the area(s) of Vocabulary, Laterality, Parallel/Perpendicular, Time And Distance</v>
      </c>
      <c r="B9" s="63"/>
      <c r="C9" s="63"/>
      <c r="D9" s="63"/>
      <c r="E9" s="63"/>
      <c r="F9" s="63"/>
      <c r="G9" s="63"/>
      <c r="H9" s="63"/>
      <c r="I9" s="63"/>
      <c r="J9" s="63"/>
      <c r="K9" s="63"/>
      <c r="L9" s="63"/>
      <c r="M9" s="63"/>
      <c r="N9" s="63"/>
      <c r="O9" s="73">
        <f>Front!I20</f>
        <v>0</v>
      </c>
      <c r="P9" s="72">
        <f>Front!I18</f>
        <v>0</v>
      </c>
      <c r="Q9" s="72">
        <f t="shared" si="0"/>
        <v>0</v>
      </c>
      <c r="R9" s="73">
        <f t="shared" si="1"/>
        <v>0</v>
      </c>
      <c r="S9" s="72">
        <f>Front!I19</f>
        <v>1</v>
      </c>
      <c r="T9" s="63"/>
      <c r="U9" s="63"/>
      <c r="V9" s="63"/>
      <c r="W9" s="63"/>
      <c r="X9" s="63"/>
      <c r="Y9" s="63"/>
      <c r="Z9" s="63"/>
      <c r="AA9" s="63"/>
      <c r="AB9" s="63"/>
      <c r="AC9" s="63"/>
      <c r="AD9" s="63"/>
      <c r="AE9" s="63"/>
      <c r="AF9" s="63"/>
    </row>
    <row r="10" spans="1:32" ht="15.75" x14ac:dyDescent="0.25">
      <c r="A10" s="67"/>
      <c r="B10" s="63"/>
      <c r="C10" s="63"/>
      <c r="D10" s="63"/>
      <c r="E10" s="63"/>
      <c r="F10" s="63"/>
      <c r="G10" s="63"/>
      <c r="H10" s="63"/>
      <c r="I10" s="63"/>
      <c r="J10" s="63"/>
      <c r="K10" s="63"/>
      <c r="L10" s="63"/>
      <c r="M10" s="63"/>
      <c r="N10" s="63"/>
      <c r="O10" s="73">
        <f>Front!J20</f>
        <v>0</v>
      </c>
      <c r="P10" s="72">
        <f>Front!J18</f>
        <v>0</v>
      </c>
      <c r="Q10" s="72">
        <f t="shared" si="0"/>
        <v>0</v>
      </c>
      <c r="R10" s="73">
        <f t="shared" si="1"/>
        <v>0</v>
      </c>
      <c r="S10" s="72">
        <f>Front!J19</f>
        <v>1</v>
      </c>
      <c r="T10" s="63"/>
      <c r="U10" s="63"/>
      <c r="V10" s="63"/>
      <c r="W10" s="63"/>
      <c r="X10" s="63"/>
      <c r="Y10" s="63"/>
      <c r="Z10" s="63"/>
      <c r="AA10" s="63"/>
      <c r="AB10" s="63"/>
      <c r="AC10" s="63"/>
      <c r="AD10" s="63"/>
      <c r="AE10" s="63"/>
      <c r="AF10" s="63"/>
    </row>
    <row r="11" spans="1:32" ht="15.75" x14ac:dyDescent="0.25">
      <c r="A11" s="65" t="str">
        <f>CONCATENATE(A156," ",H11,"%")</f>
        <v>Movement Score: 0%</v>
      </c>
      <c r="B11" s="63"/>
      <c r="C11" s="63"/>
      <c r="D11" s="63"/>
      <c r="E11" s="63"/>
      <c r="F11" s="63"/>
      <c r="G11" s="68">
        <f>Front!G4</f>
        <v>0</v>
      </c>
      <c r="H11" s="69">
        <f>ROUND(G11,1)</f>
        <v>0</v>
      </c>
      <c r="I11" s="63"/>
      <c r="J11" s="63"/>
      <c r="K11" s="63"/>
      <c r="L11" s="63"/>
      <c r="M11" s="63"/>
      <c r="N11" s="63"/>
      <c r="O11" s="73">
        <f>Front!K20</f>
        <v>0</v>
      </c>
      <c r="P11" s="72">
        <f>Front!K18</f>
        <v>0</v>
      </c>
      <c r="Q11" s="72">
        <f t="shared" si="0"/>
        <v>0</v>
      </c>
      <c r="R11" s="73">
        <f t="shared" si="1"/>
        <v>0</v>
      </c>
      <c r="S11" s="72">
        <f>Front!K19</f>
        <v>1</v>
      </c>
      <c r="T11" s="63"/>
      <c r="U11" s="63"/>
      <c r="V11" s="63"/>
      <c r="W11" s="63"/>
      <c r="X11" s="63"/>
      <c r="Y11" s="63"/>
      <c r="Z11" s="63"/>
      <c r="AA11" s="63"/>
      <c r="AB11" s="63"/>
      <c r="AC11" s="63"/>
      <c r="AD11" s="63"/>
      <c r="AE11" s="63"/>
      <c r="AF11" s="63"/>
    </row>
    <row r="12" spans="1:32" ht="15.75" x14ac:dyDescent="0.25">
      <c r="A12" s="67" t="str">
        <f>CONCATENATE($A1," ",G157," ",N157,", ",O157,", ",P157,", ",Q157,", ",R157,", ",S157,", ",T157,", ",U157,", ",V157,", ",W157,", ",X157)</f>
        <v xml:space="preserve">0 did well with the skills that made up the area(s) of , , , , , , , , , , </v>
      </c>
      <c r="B12" s="63"/>
      <c r="C12" s="63"/>
      <c r="D12" s="63"/>
      <c r="E12" s="63"/>
      <c r="F12" s="63"/>
      <c r="G12" s="63"/>
      <c r="H12" s="63"/>
      <c r="I12" s="63"/>
      <c r="J12" s="63"/>
      <c r="K12" s="63"/>
      <c r="L12" s="63"/>
      <c r="M12" s="63"/>
      <c r="N12" s="63"/>
      <c r="O12" s="73">
        <f>Front!L20</f>
        <v>0</v>
      </c>
      <c r="P12" s="72">
        <f>Front!L18</f>
        <v>0</v>
      </c>
      <c r="Q12" s="72">
        <f t="shared" si="0"/>
        <v>0</v>
      </c>
      <c r="R12" s="73">
        <f t="shared" si="1"/>
        <v>0</v>
      </c>
      <c r="S12" s="72">
        <f>Front!L19</f>
        <v>1</v>
      </c>
      <c r="T12" s="63"/>
      <c r="U12" s="63"/>
      <c r="V12" s="63"/>
      <c r="W12" s="63"/>
      <c r="X12" s="63"/>
      <c r="Y12" s="63"/>
      <c r="Z12" s="63"/>
      <c r="AA12" s="63"/>
      <c r="AB12" s="63"/>
      <c r="AC12" s="63"/>
      <c r="AD12" s="63"/>
      <c r="AE12" s="63"/>
      <c r="AF12" s="63"/>
    </row>
    <row r="13" spans="1:32" ht="15.75" x14ac:dyDescent="0.25">
      <c r="A13" s="67" t="str">
        <f>CONCATENATE($A1," ",G158," ",N158,", ",O158,", ",P158,", ",Q158,", ",R158,", ",S158,", ",T158,", ",U158,", ",V158,", ",W158,", ",X158)</f>
        <v xml:space="preserve">0 had room for improvement with the skills that made up the area(s) of , , , , , , , , , , </v>
      </c>
      <c r="B13" s="63"/>
      <c r="C13" s="63"/>
      <c r="D13" s="63"/>
      <c r="E13" s="63"/>
      <c r="F13" s="63"/>
      <c r="G13" s="63"/>
      <c r="H13" s="63"/>
      <c r="I13" s="63"/>
      <c r="J13" s="63"/>
      <c r="K13" s="63"/>
      <c r="L13" s="63"/>
      <c r="M13" s="63"/>
      <c r="N13" s="63"/>
      <c r="O13" s="73">
        <f>Front!M20</f>
        <v>0</v>
      </c>
      <c r="P13" s="72">
        <f>Front!M18</f>
        <v>0</v>
      </c>
      <c r="Q13" s="72">
        <f t="shared" si="0"/>
        <v>0</v>
      </c>
      <c r="R13" s="73">
        <f t="shared" si="1"/>
        <v>0</v>
      </c>
      <c r="S13" s="72">
        <f>Front!M19</f>
        <v>1</v>
      </c>
      <c r="T13" s="63"/>
      <c r="U13" s="63"/>
      <c r="V13" s="63"/>
      <c r="W13" s="63"/>
      <c r="X13" s="63"/>
      <c r="Y13" s="63"/>
      <c r="Z13" s="63"/>
      <c r="AA13" s="63"/>
      <c r="AB13" s="63"/>
      <c r="AC13" s="63"/>
      <c r="AD13" s="63"/>
      <c r="AE13" s="63"/>
      <c r="AF13" s="63"/>
    </row>
    <row r="14" spans="1:32" ht="15.75" x14ac:dyDescent="0.25">
      <c r="A14" s="67" t="str">
        <f>CONCATENATE($A1," ",G159," ",N159,", ",O159,", ",P159,", ",Q159,", ",R159,", ",S159,", ",T159,", ",U159,", ",V159,", ",W159,", ",X159)</f>
        <v xml:space="preserve">0 hadn't had the opportunity to work on the skills in the area(s) of , , , , , , , , , , </v>
      </c>
      <c r="B14" s="63"/>
      <c r="C14" s="63"/>
      <c r="D14" s="63"/>
      <c r="E14" s="63"/>
      <c r="F14" s="63"/>
      <c r="G14" s="63"/>
      <c r="H14" s="63"/>
      <c r="I14" s="63"/>
      <c r="J14" s="63"/>
      <c r="K14" s="63"/>
      <c r="L14" s="63"/>
      <c r="M14" s="63"/>
      <c r="N14" s="63"/>
      <c r="O14" s="63" t="s">
        <v>516</v>
      </c>
      <c r="P14" s="63"/>
      <c r="Q14" s="63"/>
      <c r="R14" s="63"/>
      <c r="S14" s="63"/>
      <c r="T14" s="63"/>
      <c r="U14" s="63"/>
      <c r="V14" s="63"/>
      <c r="W14" s="63"/>
      <c r="X14" s="63"/>
      <c r="Y14" s="63"/>
      <c r="Z14" s="63"/>
      <c r="AA14" s="63"/>
      <c r="AB14" s="63"/>
      <c r="AC14" s="63"/>
      <c r="AD14" s="63"/>
      <c r="AE14" s="63"/>
      <c r="AF14" s="63"/>
    </row>
    <row r="15" spans="1:32" ht="15.75" x14ac:dyDescent="0.25">
      <c r="A15" s="67" t="str">
        <f>CONCATENATE($A1," ",G160," ",N160,", ",O160,", ",P160,", ",Q160,", ",R160,", ",S160,", ",T160,", ",U160,", ",V160,", ",W160,", ",X160)</f>
        <v>0 didn't need the skills in the area(s) of Wheelchair Basics, Maintaining Body Alignment While Propelling The Chair, Wheelchair Movement, Balance, Turns, Navigating Tight Spaces, Object Skills, Manual Chair Specific Skills, Scooter Specific Skills, Power Chair Specific Skills, Transferring</v>
      </c>
      <c r="B15" s="63"/>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row>
    <row r="16" spans="1:32" ht="15.75" x14ac:dyDescent="0.25">
      <c r="A16" s="67"/>
      <c r="B16" s="63"/>
      <c r="C16" s="63"/>
      <c r="D16" s="63"/>
      <c r="E16" s="63"/>
      <c r="F16" s="63"/>
      <c r="G16" s="75" t="s">
        <v>520</v>
      </c>
      <c r="H16" s="74"/>
      <c r="I16" s="74"/>
      <c r="J16" s="74"/>
      <c r="K16" s="74"/>
      <c r="L16" s="74"/>
      <c r="M16" s="74"/>
      <c r="N16" s="74"/>
      <c r="O16" s="74"/>
      <c r="P16" s="74"/>
      <c r="Q16" s="74"/>
      <c r="R16" s="74"/>
      <c r="S16" s="74"/>
      <c r="T16" s="63"/>
      <c r="U16" s="63"/>
      <c r="V16" s="63"/>
      <c r="W16" s="63"/>
      <c r="X16" s="63"/>
      <c r="Y16" s="63"/>
      <c r="Z16" s="63"/>
      <c r="AA16" s="63"/>
      <c r="AB16" s="63"/>
      <c r="AC16" s="63"/>
      <c r="AD16" s="63"/>
      <c r="AE16" s="63"/>
      <c r="AF16" s="63"/>
    </row>
    <row r="17" spans="1:32" ht="15.75" x14ac:dyDescent="0.25">
      <c r="A17" s="65" t="str">
        <f>CONCATENATE(A168," ",H17,"%")</f>
        <v>Single Room O&amp;M Score: 0%</v>
      </c>
      <c r="B17" s="63"/>
      <c r="C17" s="63"/>
      <c r="D17" s="63"/>
      <c r="E17" s="63"/>
      <c r="F17" s="63"/>
      <c r="G17" s="68">
        <f>Front!G5</f>
        <v>0</v>
      </c>
      <c r="H17" s="69">
        <f>ROUND(G17,1)</f>
        <v>0</v>
      </c>
      <c r="I17" s="63"/>
      <c r="J17" s="63"/>
      <c r="K17" s="63"/>
      <c r="L17" s="63"/>
      <c r="M17" s="63"/>
      <c r="N17" s="63"/>
      <c r="O17" s="63"/>
      <c r="P17" s="63"/>
      <c r="Q17" s="63"/>
      <c r="R17" s="63"/>
      <c r="S17" s="63"/>
      <c r="T17" s="63"/>
      <c r="U17" s="63"/>
      <c r="V17" s="63"/>
      <c r="W17" s="63"/>
      <c r="X17" s="63"/>
      <c r="Y17" s="63"/>
      <c r="Z17" s="63"/>
      <c r="AA17" s="63"/>
      <c r="AB17" s="63"/>
      <c r="AC17" s="63"/>
      <c r="AD17" s="63"/>
      <c r="AE17" s="63"/>
      <c r="AF17" s="63"/>
    </row>
    <row r="18" spans="1:32" ht="15.75" x14ac:dyDescent="0.25">
      <c r="A18" s="67" t="str">
        <f>CONCATENATE($A1," ",G169," ",N169,", ",O169,", ",P169,", ",Q169,", ",R169)</f>
        <v xml:space="preserve">0 did well with the skills that made up the area(s) of , , , , </v>
      </c>
      <c r="B18" s="63"/>
      <c r="C18" s="63"/>
      <c r="D18" s="63"/>
      <c r="E18" s="63"/>
      <c r="F18" s="63"/>
      <c r="G18" s="63"/>
      <c r="H18" s="63"/>
      <c r="I18" s="63"/>
      <c r="J18" s="63"/>
      <c r="K18" s="63"/>
      <c r="L18" s="63"/>
      <c r="M18" s="63"/>
      <c r="N18" s="63"/>
      <c r="O18" s="63"/>
      <c r="P18" s="63"/>
      <c r="Q18" s="63"/>
      <c r="R18" s="63"/>
      <c r="S18" s="63"/>
      <c r="T18" s="63"/>
      <c r="U18" s="63"/>
      <c r="V18" s="63"/>
      <c r="W18" s="63"/>
      <c r="X18" s="63"/>
      <c r="Y18" s="63"/>
      <c r="Z18" s="63"/>
      <c r="AA18" s="63"/>
      <c r="AB18" s="63"/>
      <c r="AC18" s="63"/>
      <c r="AD18" s="63"/>
      <c r="AE18" s="63"/>
      <c r="AF18" s="63"/>
    </row>
    <row r="19" spans="1:32" ht="15.75" x14ac:dyDescent="0.25">
      <c r="A19" s="67" t="str">
        <f>CONCATENATE($A1," ",G170," ",N170,", ",O170,", ",P170,", ",Q170,", ",R170)</f>
        <v xml:space="preserve">0 had room for improvement with the skills that made up the area(s) of , , , , </v>
      </c>
      <c r="B19" s="63"/>
      <c r="C19" s="63"/>
      <c r="D19" s="63"/>
      <c r="E19" s="63"/>
      <c r="F19" s="63"/>
      <c r="G19" s="63"/>
      <c r="H19" s="63"/>
      <c r="I19" s="63"/>
      <c r="J19" s="63"/>
      <c r="K19" s="63"/>
      <c r="L19" s="63"/>
      <c r="M19" s="63"/>
      <c r="N19" s="63"/>
      <c r="O19" s="63"/>
      <c r="P19" s="63"/>
      <c r="Q19" s="63"/>
      <c r="R19" s="63"/>
      <c r="S19" s="63"/>
      <c r="T19" s="63"/>
      <c r="U19" s="63"/>
      <c r="V19" s="63"/>
      <c r="W19" s="63"/>
      <c r="X19" s="63"/>
      <c r="Y19" s="63"/>
      <c r="Z19" s="63"/>
      <c r="AA19" s="63"/>
      <c r="AB19" s="63"/>
      <c r="AC19" s="63"/>
      <c r="AD19" s="63"/>
      <c r="AE19" s="63"/>
      <c r="AF19" s="63"/>
    </row>
    <row r="20" spans="1:32" ht="15.75" x14ac:dyDescent="0.25">
      <c r="A20" s="67" t="str">
        <f>CONCATENATE($A1," ",G171," ",N171,", ",O171,", ",P171,", ",Q171,", ",R171)</f>
        <v xml:space="preserve">0 hadn't had the opportunity to work on the skills in the area(s) of , , , , </v>
      </c>
      <c r="B20" s="63"/>
      <c r="C20" s="63"/>
      <c r="D20" s="63"/>
      <c r="E20" s="63"/>
      <c r="F20" s="63"/>
      <c r="G20" s="63"/>
      <c r="H20" s="63"/>
      <c r="I20" s="63"/>
      <c r="J20" s="63"/>
      <c r="K20" s="63"/>
      <c r="L20" s="63"/>
      <c r="M20" s="63"/>
      <c r="N20" s="63"/>
      <c r="O20" s="63"/>
      <c r="P20" s="63"/>
      <c r="Q20" s="63"/>
      <c r="R20" s="63"/>
      <c r="S20" s="63"/>
      <c r="T20" s="63"/>
      <c r="U20" s="63"/>
      <c r="V20" s="63"/>
      <c r="W20" s="63"/>
      <c r="X20" s="63"/>
      <c r="Y20" s="63"/>
      <c r="Z20" s="63"/>
      <c r="AA20" s="63"/>
      <c r="AB20" s="63"/>
      <c r="AC20" s="63"/>
      <c r="AD20" s="63"/>
      <c r="AE20" s="63"/>
      <c r="AF20" s="63"/>
    </row>
    <row r="21" spans="1:32" ht="15.75" x14ac:dyDescent="0.25">
      <c r="A21" s="67" t="str">
        <f>CONCATENATE($A1," ",G172," ",N172,", ",O172,", ",P172,", ",Q172,", ",R172)</f>
        <v>0 didn't need the skills in the area(s) of Familiar Rooms, Unfamiliar Rooms, Seating (Rows), Seating (Tables), Locating Dropped Objects</v>
      </c>
      <c r="B21" s="63"/>
      <c r="C21" s="63"/>
      <c r="D21" s="63"/>
      <c r="E21" s="63"/>
      <c r="F21" s="63"/>
      <c r="G21" s="63"/>
      <c r="H21" s="63"/>
      <c r="I21" s="63"/>
      <c r="J21" s="63"/>
      <c r="K21" s="63"/>
      <c r="L21" s="63"/>
      <c r="M21" s="63"/>
      <c r="N21" s="63"/>
      <c r="O21" s="63"/>
      <c r="P21" s="63"/>
      <c r="Q21" s="63"/>
      <c r="R21" s="63"/>
      <c r="S21" s="63"/>
      <c r="T21" s="63"/>
      <c r="U21" s="63"/>
      <c r="V21" s="63"/>
      <c r="W21" s="63"/>
      <c r="X21" s="63"/>
      <c r="Y21" s="63"/>
      <c r="Z21" s="63"/>
      <c r="AA21" s="63"/>
      <c r="AB21" s="63"/>
      <c r="AC21" s="63"/>
      <c r="AD21" s="63"/>
      <c r="AE21" s="63"/>
      <c r="AF21" s="63"/>
    </row>
    <row r="22" spans="1:32" ht="15.75" x14ac:dyDescent="0.25">
      <c r="A22" s="67"/>
      <c r="B22" s="63"/>
      <c r="C22" s="63"/>
      <c r="D22" s="63"/>
      <c r="E22" s="63"/>
      <c r="F22" s="63"/>
      <c r="G22" s="75" t="s">
        <v>521</v>
      </c>
      <c r="H22" s="74"/>
      <c r="I22" s="74"/>
      <c r="J22" s="74"/>
      <c r="K22" s="74"/>
      <c r="L22" s="74"/>
      <c r="M22" s="74"/>
      <c r="N22" s="74"/>
      <c r="O22" s="74"/>
      <c r="P22" s="74"/>
      <c r="Q22" s="74"/>
      <c r="R22" s="74"/>
      <c r="S22" s="74"/>
      <c r="T22" s="63"/>
      <c r="U22" s="63"/>
      <c r="V22" s="63"/>
      <c r="W22" s="63"/>
      <c r="X22" s="63"/>
      <c r="Y22" s="63"/>
      <c r="Z22" s="63"/>
      <c r="AA22" s="63"/>
      <c r="AB22" s="63"/>
      <c r="AC22" s="63"/>
      <c r="AD22" s="63"/>
      <c r="AE22" s="63"/>
      <c r="AF22" s="63"/>
    </row>
    <row r="23" spans="1:32" ht="15.75" x14ac:dyDescent="0.25">
      <c r="A23" s="65" t="str">
        <f>CONCATENATE(A174," ",H23,"%")</f>
        <v>Indoor O&amp;M Score: 0%</v>
      </c>
      <c r="B23" s="63"/>
      <c r="C23" s="63"/>
      <c r="D23" s="63"/>
      <c r="E23" s="63"/>
      <c r="F23" s="63"/>
      <c r="G23" s="68">
        <f>Front!G6</f>
        <v>0</v>
      </c>
      <c r="H23" s="69">
        <f>ROUND(G23,1)</f>
        <v>0</v>
      </c>
      <c r="I23" s="63"/>
      <c r="J23" s="63"/>
      <c r="K23" s="63"/>
      <c r="L23" s="63"/>
      <c r="M23" s="63"/>
      <c r="N23" s="63"/>
      <c r="O23" s="63"/>
      <c r="P23" s="63"/>
      <c r="Q23" s="63"/>
      <c r="R23" s="63"/>
      <c r="S23" s="63"/>
      <c r="T23" s="63"/>
      <c r="U23" s="63"/>
      <c r="V23" s="63"/>
      <c r="W23" s="63"/>
      <c r="X23" s="63"/>
      <c r="Y23" s="63"/>
      <c r="Z23" s="63"/>
      <c r="AA23" s="63"/>
      <c r="AB23" s="63"/>
      <c r="AC23" s="63"/>
      <c r="AD23" s="63"/>
      <c r="AE23" s="63"/>
      <c r="AF23" s="63"/>
    </row>
    <row r="24" spans="1:32" ht="15.75" x14ac:dyDescent="0.25">
      <c r="A24" s="67" t="str">
        <f>CONCATENATE($A1," ",G175," ",N175,", ",O175,", ",P175,", ",Q175,", ",R175,", ",S175,", ",T175,", ",U175)</f>
        <v xml:space="preserve">0 did well with the skills that made up the area(s) of , , , , , , , </v>
      </c>
      <c r="B24" s="63"/>
      <c r="C24" s="63"/>
      <c r="D24" s="63"/>
      <c r="E24" s="63"/>
      <c r="F24" s="63"/>
      <c r="G24" s="63"/>
      <c r="H24" s="63"/>
      <c r="I24" s="63"/>
      <c r="J24" s="63"/>
      <c r="K24" s="63"/>
      <c r="L24" s="63"/>
      <c r="M24" s="63"/>
      <c r="N24" s="63"/>
      <c r="O24" s="63"/>
      <c r="P24" s="63"/>
      <c r="Q24" s="63"/>
      <c r="R24" s="63"/>
      <c r="S24" s="63"/>
      <c r="T24" s="63"/>
      <c r="U24" s="63"/>
      <c r="V24" s="63"/>
      <c r="W24" s="63"/>
      <c r="X24" s="63"/>
      <c r="Y24" s="63"/>
      <c r="Z24" s="63"/>
      <c r="AA24" s="63"/>
      <c r="AB24" s="63"/>
      <c r="AC24" s="63"/>
      <c r="AD24" s="63"/>
      <c r="AE24" s="63"/>
      <c r="AF24" s="63"/>
    </row>
    <row r="25" spans="1:32" ht="15.75" x14ac:dyDescent="0.25">
      <c r="A25" s="67" t="str">
        <f>CONCATENATE($A1," ",G176," ",N176,", ",O176,", ",P176,", ",Q176,", ",R176,", ",S176,", ",T176,", ",U176)</f>
        <v xml:space="preserve">0 had room for improvement with the skills that made up the area(s) of , , , , , , , </v>
      </c>
      <c r="B25" s="63"/>
      <c r="C25" s="63"/>
      <c r="D25" s="63"/>
      <c r="E25" s="63"/>
      <c r="F25" s="63"/>
      <c r="G25" s="63"/>
      <c r="H25" s="63"/>
      <c r="I25" s="63"/>
      <c r="J25" s="63"/>
      <c r="K25" s="63"/>
      <c r="L25" s="63"/>
      <c r="M25" s="63"/>
      <c r="N25" s="63"/>
      <c r="O25" s="63"/>
      <c r="P25" s="63"/>
      <c r="Q25" s="63"/>
      <c r="R25" s="63"/>
      <c r="S25" s="63"/>
      <c r="T25" s="63"/>
      <c r="U25" s="63"/>
      <c r="V25" s="63"/>
      <c r="W25" s="63"/>
      <c r="X25" s="63"/>
      <c r="Y25" s="63"/>
      <c r="Z25" s="63"/>
      <c r="AA25" s="63"/>
      <c r="AB25" s="63"/>
      <c r="AC25" s="63"/>
      <c r="AD25" s="63"/>
      <c r="AE25" s="63"/>
      <c r="AF25" s="63"/>
    </row>
    <row r="26" spans="1:32" ht="15.75" x14ac:dyDescent="0.25">
      <c r="A26" s="67" t="str">
        <f>CONCATENATE($A1," ",G177," ",N177,", ",O177,", ",P177,", ",Q177,", ",R177,", ",S177,", ",T177,", ",U177)</f>
        <v xml:space="preserve">0 hadn't had the opportunity to work on the skills in the area(s) of , , , , , , , </v>
      </c>
      <c r="B26" s="63"/>
      <c r="C26" s="63"/>
      <c r="D26" s="63"/>
      <c r="E26" s="63"/>
      <c r="F26" s="63"/>
      <c r="G26" s="63"/>
      <c r="H26" s="63"/>
      <c r="I26" s="63"/>
      <c r="J26" s="63"/>
      <c r="K26" s="63"/>
      <c r="L26" s="63"/>
      <c r="M26" s="63"/>
      <c r="N26" s="63"/>
      <c r="O26" s="63"/>
      <c r="P26" s="63"/>
      <c r="Q26" s="63"/>
      <c r="R26" s="63"/>
      <c r="S26" s="63"/>
      <c r="T26" s="63"/>
      <c r="U26" s="63"/>
      <c r="V26" s="63"/>
      <c r="W26" s="63"/>
      <c r="X26" s="63"/>
      <c r="Y26" s="63"/>
      <c r="Z26" s="63"/>
      <c r="AA26" s="63"/>
      <c r="AB26" s="63"/>
      <c r="AC26" s="63"/>
      <c r="AD26" s="63"/>
      <c r="AE26" s="63"/>
      <c r="AF26" s="63"/>
    </row>
    <row r="27" spans="1:32" ht="15.75" x14ac:dyDescent="0.25">
      <c r="A27" s="67" t="str">
        <f>CONCATENATE($A1," ",G178," ",N178,", ",O178,", ",P178,", ",Q178,", ",R178,", ",S178,", ",T178,", ",U178)</f>
        <v>0 didn't need the skills in the area(s) of Hand Trailing, Navigating Open Spaces, Doors, Stairs (Emergency Use Only), Elevators, Moving Sidewalks, Turnstiles, Emergency Drills/Situations</v>
      </c>
      <c r="B27" s="63"/>
      <c r="C27" s="63"/>
      <c r="D27" s="63"/>
      <c r="E27" s="63"/>
      <c r="F27" s="63"/>
      <c r="G27" s="63"/>
      <c r="H27" s="63"/>
      <c r="I27" s="63"/>
      <c r="J27" s="63"/>
      <c r="K27" s="63"/>
      <c r="L27" s="63"/>
      <c r="M27" s="63"/>
      <c r="N27" s="63"/>
      <c r="O27" s="63"/>
      <c r="P27" s="63"/>
      <c r="Q27" s="63"/>
      <c r="R27" s="63"/>
      <c r="S27" s="63"/>
      <c r="T27" s="63"/>
      <c r="U27" s="63"/>
      <c r="V27" s="63"/>
      <c r="W27" s="63"/>
      <c r="X27" s="63"/>
      <c r="Y27" s="63"/>
      <c r="Z27" s="63"/>
      <c r="AA27" s="63"/>
      <c r="AB27" s="63"/>
      <c r="AC27" s="63"/>
      <c r="AD27" s="63"/>
      <c r="AE27" s="63"/>
      <c r="AF27" s="63"/>
    </row>
    <row r="28" spans="1:32" ht="15.75" x14ac:dyDescent="0.25">
      <c r="A28" s="67"/>
      <c r="B28" s="63"/>
      <c r="C28" s="63"/>
      <c r="D28" s="63"/>
      <c r="E28" s="63"/>
      <c r="F28" s="63"/>
      <c r="G28" s="75" t="s">
        <v>522</v>
      </c>
      <c r="H28" s="74"/>
      <c r="I28" s="74"/>
      <c r="J28" s="74"/>
      <c r="K28" s="74"/>
      <c r="L28" s="74"/>
      <c r="M28" s="74"/>
      <c r="N28" s="74"/>
      <c r="O28" s="74"/>
      <c r="P28" s="74"/>
      <c r="Q28" s="74"/>
      <c r="R28" s="74"/>
      <c r="S28" s="74"/>
      <c r="T28" s="63"/>
      <c r="U28" s="63"/>
      <c r="V28" s="63"/>
      <c r="W28" s="63"/>
      <c r="X28" s="63"/>
      <c r="Y28" s="63"/>
      <c r="Z28" s="63"/>
      <c r="AA28" s="63"/>
      <c r="AB28" s="63"/>
      <c r="AC28" s="63"/>
      <c r="AD28" s="63"/>
      <c r="AE28" s="63"/>
      <c r="AF28" s="63"/>
    </row>
    <row r="29" spans="1:32" ht="15.75" x14ac:dyDescent="0.25">
      <c r="A29" s="65" t="str">
        <f>CONCATENATE(A183," ",H29,"%")</f>
        <v>Self Protection Score: 0%</v>
      </c>
      <c r="B29" s="63"/>
      <c r="C29" s="63"/>
      <c r="D29" s="63"/>
      <c r="E29" s="63"/>
      <c r="F29" s="63"/>
      <c r="G29" s="68">
        <f>Front!G7</f>
        <v>0</v>
      </c>
      <c r="H29" s="69">
        <f>ROUND(G29,1)</f>
        <v>0</v>
      </c>
      <c r="I29" s="63"/>
      <c r="J29" s="63"/>
      <c r="K29" s="63"/>
      <c r="L29" s="63"/>
      <c r="M29" s="63"/>
      <c r="N29" s="63"/>
      <c r="O29" s="63"/>
      <c r="P29" s="63"/>
      <c r="Q29" s="63"/>
      <c r="R29" s="63"/>
      <c r="S29" s="63"/>
      <c r="T29" s="63"/>
      <c r="U29" s="63"/>
      <c r="V29" s="63"/>
      <c r="W29" s="63"/>
      <c r="X29" s="63"/>
      <c r="Y29" s="63"/>
      <c r="Z29" s="63"/>
      <c r="AA29" s="63"/>
      <c r="AB29" s="63"/>
      <c r="AC29" s="63"/>
      <c r="AD29" s="63"/>
      <c r="AE29" s="63"/>
      <c r="AF29" s="63"/>
    </row>
    <row r="30" spans="1:32" ht="15.75" x14ac:dyDescent="0.25">
      <c r="A30" s="67" t="str">
        <f>CONCATENATE($A1," ",G183," ",N183,", ",O183,", ",P183)</f>
        <v xml:space="preserve">0 did well with the skills that made up the area(s) of , , </v>
      </c>
      <c r="B30" s="63"/>
      <c r="C30" s="63"/>
      <c r="D30" s="63"/>
      <c r="E30" s="63"/>
      <c r="F30" s="63"/>
      <c r="G30" s="63"/>
      <c r="H30" s="63"/>
      <c r="I30" s="63"/>
      <c r="J30" s="63"/>
      <c r="K30" s="63"/>
      <c r="L30" s="63"/>
      <c r="M30" s="63"/>
      <c r="N30" s="63"/>
      <c r="O30" s="63"/>
      <c r="P30" s="63"/>
      <c r="Q30" s="63"/>
      <c r="R30" s="63"/>
      <c r="S30" s="63"/>
      <c r="T30" s="63"/>
      <c r="U30" s="63"/>
      <c r="V30" s="63"/>
      <c r="W30" s="63"/>
      <c r="X30" s="63"/>
      <c r="Y30" s="63"/>
      <c r="Z30" s="63"/>
      <c r="AA30" s="63"/>
      <c r="AB30" s="63"/>
      <c r="AC30" s="63"/>
      <c r="AD30" s="63"/>
      <c r="AE30" s="63"/>
      <c r="AF30" s="63"/>
    </row>
    <row r="31" spans="1:32" ht="15.75" x14ac:dyDescent="0.25">
      <c r="A31" s="67" t="str">
        <f>CONCATENATE($A1," ",G184," ",N184,", ",O184,", ",P184)</f>
        <v xml:space="preserve">0 had room for improvement with the skills that made up the area(s) of , , </v>
      </c>
      <c r="B31" s="63"/>
      <c r="C31" s="63"/>
      <c r="D31" s="63"/>
      <c r="E31" s="63"/>
      <c r="F31" s="63"/>
      <c r="G31" s="63"/>
      <c r="H31" s="63"/>
      <c r="I31" s="63"/>
      <c r="J31" s="63"/>
      <c r="K31" s="63"/>
      <c r="L31" s="63"/>
      <c r="M31" s="63"/>
      <c r="N31" s="63"/>
      <c r="O31" s="63"/>
      <c r="P31" s="63"/>
      <c r="Q31" s="63"/>
      <c r="R31" s="63"/>
      <c r="S31" s="63"/>
      <c r="T31" s="63"/>
      <c r="U31" s="63"/>
      <c r="V31" s="63"/>
      <c r="W31" s="63"/>
      <c r="X31" s="63"/>
      <c r="Y31" s="63"/>
      <c r="Z31" s="63"/>
      <c r="AA31" s="63"/>
      <c r="AB31" s="63"/>
      <c r="AC31" s="63"/>
      <c r="AD31" s="63"/>
      <c r="AE31" s="63"/>
      <c r="AF31" s="63"/>
    </row>
    <row r="32" spans="1:32" ht="15.75" x14ac:dyDescent="0.25">
      <c r="A32" s="67" t="str">
        <f>CONCATENATE($A1," ",G185," ",N185,", ",O185,", ",P185)</f>
        <v xml:space="preserve">0 hadn't had the opportunity to work on the skills in the area(s) of , , </v>
      </c>
      <c r="B32" s="63"/>
      <c r="C32" s="63"/>
      <c r="D32" s="63"/>
      <c r="E32" s="63"/>
      <c r="F32" s="63"/>
      <c r="G32" s="63"/>
      <c r="H32" s="63"/>
      <c r="I32" s="63"/>
      <c r="J32" s="63"/>
      <c r="K32" s="63"/>
      <c r="L32" s="63"/>
      <c r="M32" s="63"/>
      <c r="N32" s="63"/>
      <c r="O32" s="63"/>
      <c r="P32" s="63"/>
      <c r="Q32" s="63"/>
      <c r="R32" s="63"/>
      <c r="S32" s="63"/>
      <c r="T32" s="63"/>
      <c r="U32" s="63"/>
      <c r="V32" s="63"/>
      <c r="W32" s="63"/>
      <c r="X32" s="63"/>
      <c r="Y32" s="63"/>
      <c r="Z32" s="63"/>
      <c r="AA32" s="63"/>
      <c r="AB32" s="63"/>
      <c r="AC32" s="63"/>
      <c r="AD32" s="63"/>
      <c r="AE32" s="63"/>
      <c r="AF32" s="63"/>
    </row>
    <row r="33" spans="1:32" ht="15.75" x14ac:dyDescent="0.25">
      <c r="A33" s="67" t="str">
        <f>CONCATENATE($A1," ",G186," ",N186,", ",O186,", ",P186)</f>
        <v>0 didn't need the skills in the area(s) of Upper Hand Protective Technique, Lower Forearm Protective Technique, Protective Clothing</v>
      </c>
      <c r="B33" s="63"/>
      <c r="C33" s="63"/>
      <c r="D33" s="63"/>
      <c r="E33" s="63"/>
      <c r="F33" s="63"/>
      <c r="G33" s="63"/>
      <c r="H33" s="63"/>
      <c r="I33" s="63"/>
      <c r="J33" s="63"/>
      <c r="K33" s="63"/>
      <c r="L33" s="63"/>
      <c r="M33" s="63"/>
      <c r="N33" s="63"/>
      <c r="O33" s="63"/>
      <c r="P33" s="63"/>
      <c r="Q33" s="63"/>
      <c r="R33" s="63"/>
      <c r="S33" s="63"/>
      <c r="T33" s="63"/>
      <c r="U33" s="63"/>
      <c r="V33" s="63"/>
      <c r="W33" s="63"/>
      <c r="X33" s="63"/>
      <c r="Y33" s="63"/>
      <c r="Z33" s="63"/>
      <c r="AA33" s="63"/>
      <c r="AB33" s="63"/>
      <c r="AC33" s="63"/>
      <c r="AD33" s="63"/>
      <c r="AE33" s="63"/>
      <c r="AF33" s="63"/>
    </row>
    <row r="34" spans="1:32" ht="15.75" x14ac:dyDescent="0.25">
      <c r="A34" s="67"/>
      <c r="B34" s="63"/>
      <c r="C34" s="63"/>
      <c r="D34" s="63"/>
      <c r="E34" s="63"/>
      <c r="F34" s="63"/>
      <c r="G34" s="63"/>
      <c r="H34" s="63"/>
      <c r="I34" s="63"/>
      <c r="J34" s="63"/>
      <c r="K34" s="63"/>
      <c r="L34" s="63"/>
      <c r="M34" s="63"/>
      <c r="N34" s="63"/>
      <c r="O34" s="63"/>
      <c r="P34" s="63"/>
      <c r="Q34" s="63"/>
      <c r="R34" s="63"/>
      <c r="S34" s="63"/>
      <c r="T34" s="63"/>
      <c r="U34" s="63"/>
      <c r="V34" s="63"/>
      <c r="W34" s="63"/>
      <c r="X34" s="63"/>
      <c r="Y34" s="63"/>
      <c r="Z34" s="63"/>
      <c r="AA34" s="63"/>
      <c r="AB34" s="63"/>
      <c r="AC34" s="63"/>
      <c r="AD34" s="63"/>
      <c r="AE34" s="63"/>
      <c r="AF34" s="63"/>
    </row>
    <row r="35" spans="1:32" ht="15.75" x14ac:dyDescent="0.25">
      <c r="A35" s="65" t="str">
        <f>CONCATENATE(A187," ",H35,"%")</f>
        <v>Guided Travel Score: 0%</v>
      </c>
      <c r="B35" s="63"/>
      <c r="C35" s="63"/>
      <c r="D35" s="63"/>
      <c r="E35" s="63"/>
      <c r="F35" s="63"/>
      <c r="G35" s="68">
        <f>Front!G8</f>
        <v>0</v>
      </c>
      <c r="H35" s="69">
        <f>ROUND(G35,1)</f>
        <v>0</v>
      </c>
      <c r="I35" s="63"/>
      <c r="J35" s="63"/>
      <c r="K35" s="63"/>
      <c r="L35" s="63"/>
      <c r="M35" s="63"/>
      <c r="N35" s="63"/>
      <c r="O35" s="63"/>
      <c r="P35" s="63"/>
      <c r="Q35" s="63"/>
      <c r="R35" s="63"/>
      <c r="S35" s="63"/>
      <c r="T35" s="63"/>
      <c r="U35" s="63"/>
      <c r="V35" s="63"/>
      <c r="W35" s="63"/>
      <c r="X35" s="63"/>
      <c r="Y35" s="63"/>
      <c r="Z35" s="63"/>
      <c r="AA35" s="63"/>
      <c r="AB35" s="63"/>
      <c r="AC35" s="63"/>
      <c r="AD35" s="63"/>
      <c r="AE35" s="63"/>
      <c r="AF35" s="63"/>
    </row>
    <row r="36" spans="1:32" ht="15.75" x14ac:dyDescent="0.25">
      <c r="A36" s="67" t="str">
        <f>CONCATENATE($A1," ",G188," ",N188,", ",O188,", ",P188,", ",Q188)</f>
        <v xml:space="preserve">0 did well with the skills that made up the area(s) of , , , </v>
      </c>
      <c r="B36" s="63"/>
      <c r="C36" s="63"/>
      <c r="D36" s="63"/>
      <c r="E36" s="63"/>
      <c r="F36" s="63"/>
      <c r="G36" s="63"/>
      <c r="H36" s="63"/>
      <c r="I36" s="63"/>
      <c r="J36" s="63"/>
      <c r="K36" s="63"/>
      <c r="L36" s="63"/>
      <c r="M36" s="63"/>
      <c r="N36" s="63"/>
      <c r="O36" s="63"/>
      <c r="P36" s="63"/>
      <c r="Q36" s="63"/>
      <c r="R36" s="63"/>
      <c r="S36" s="63"/>
      <c r="T36" s="63"/>
      <c r="U36" s="63"/>
      <c r="V36" s="63"/>
      <c r="W36" s="63"/>
      <c r="X36" s="63"/>
      <c r="Y36" s="63"/>
      <c r="Z36" s="63"/>
      <c r="AA36" s="63"/>
      <c r="AB36" s="63"/>
      <c r="AC36" s="63"/>
      <c r="AD36" s="63"/>
      <c r="AE36" s="63"/>
      <c r="AF36" s="63"/>
    </row>
    <row r="37" spans="1:32" ht="15.75" x14ac:dyDescent="0.25">
      <c r="A37" s="67" t="str">
        <f>CONCATENATE($A1," ",G189," ",N189,", ",O189,", ",P189,", ",Q189)</f>
        <v xml:space="preserve">0 had room for improvement with the skills that made up the area(s) of , , , </v>
      </c>
      <c r="B37" s="63"/>
      <c r="C37" s="63"/>
      <c r="D37" s="63"/>
      <c r="E37" s="63"/>
      <c r="F37" s="63"/>
      <c r="G37" s="63"/>
      <c r="H37" s="63"/>
      <c r="I37" s="63"/>
      <c r="J37" s="63"/>
      <c r="K37" s="63"/>
      <c r="L37" s="63"/>
      <c r="M37" s="63"/>
      <c r="N37" s="63"/>
      <c r="O37" s="63"/>
      <c r="P37" s="63"/>
      <c r="Q37" s="63"/>
      <c r="R37" s="63"/>
      <c r="S37" s="63"/>
      <c r="T37" s="63"/>
      <c r="U37" s="63"/>
      <c r="V37" s="63"/>
      <c r="W37" s="63"/>
      <c r="X37" s="63"/>
      <c r="Y37" s="63"/>
      <c r="Z37" s="63"/>
      <c r="AA37" s="63"/>
      <c r="AB37" s="63"/>
      <c r="AC37" s="63"/>
      <c r="AD37" s="63"/>
      <c r="AE37" s="63"/>
      <c r="AF37" s="63"/>
    </row>
    <row r="38" spans="1:32" ht="15.75" x14ac:dyDescent="0.25">
      <c r="A38" s="67" t="str">
        <f>CONCATENATE($A1," ",G190," ",N190,", ",O190,", ",P190,", ",Q190)</f>
        <v xml:space="preserve">0 hadn't had the opportunity to work on the skills in the area(s) of , , , </v>
      </c>
      <c r="B38" s="63"/>
      <c r="C38" s="63"/>
      <c r="D38" s="63"/>
      <c r="E38" s="63"/>
      <c r="F38" s="63"/>
      <c r="G38" s="63"/>
      <c r="H38" s="63"/>
      <c r="I38" s="63"/>
      <c r="J38" s="63"/>
      <c r="K38" s="63"/>
      <c r="L38" s="63"/>
      <c r="M38" s="63"/>
      <c r="N38" s="63"/>
      <c r="O38" s="63"/>
      <c r="P38" s="63"/>
      <c r="Q38" s="63"/>
      <c r="R38" s="63"/>
      <c r="S38" s="63"/>
      <c r="T38" s="63"/>
      <c r="U38" s="63"/>
      <c r="V38" s="63"/>
      <c r="W38" s="63"/>
      <c r="X38" s="63"/>
      <c r="Y38" s="63"/>
      <c r="Z38" s="63"/>
      <c r="AA38" s="63"/>
      <c r="AB38" s="63"/>
      <c r="AC38" s="63"/>
      <c r="AD38" s="63"/>
      <c r="AE38" s="63"/>
      <c r="AF38" s="63"/>
    </row>
    <row r="39" spans="1:32" ht="15.75" x14ac:dyDescent="0.25">
      <c r="A39" s="67" t="str">
        <f>CONCATENATE($A1," ",G191," ",N191,", ",O191,", ",P191,", ",Q191)</f>
        <v>0 didn't need the skills in the area(s) of Human Guide, Staying With Another (No Direct Contact), Menus, Getting Rides</v>
      </c>
      <c r="B39" s="63"/>
      <c r="C39" s="63"/>
      <c r="D39" s="63"/>
      <c r="E39" s="63"/>
      <c r="F39" s="63"/>
      <c r="G39" s="63"/>
      <c r="H39" s="63"/>
      <c r="I39" s="63"/>
      <c r="J39" s="63"/>
      <c r="K39" s="63"/>
      <c r="L39" s="63"/>
      <c r="M39" s="63"/>
      <c r="N39" s="63"/>
      <c r="O39" s="63"/>
      <c r="P39" s="63"/>
      <c r="Q39" s="63"/>
      <c r="R39" s="63"/>
      <c r="S39" s="63"/>
      <c r="T39" s="63"/>
      <c r="U39" s="63"/>
      <c r="V39" s="63"/>
      <c r="W39" s="63"/>
      <c r="X39" s="63"/>
      <c r="Y39" s="63"/>
      <c r="Z39" s="63"/>
      <c r="AA39" s="63"/>
      <c r="AB39" s="63"/>
      <c r="AC39" s="63"/>
      <c r="AD39" s="63"/>
      <c r="AE39" s="63"/>
      <c r="AF39" s="63"/>
    </row>
    <row r="40" spans="1:32" ht="15.75" x14ac:dyDescent="0.25">
      <c r="A40" s="67"/>
      <c r="B40" s="63"/>
      <c r="C40" s="63"/>
      <c r="D40" s="63"/>
      <c r="E40" s="63"/>
      <c r="F40" s="63"/>
      <c r="G40" s="63"/>
      <c r="H40" s="63"/>
      <c r="I40" s="63"/>
      <c r="J40" s="63"/>
      <c r="K40" s="63"/>
      <c r="L40" s="63"/>
      <c r="M40" s="63"/>
      <c r="N40" s="63"/>
      <c r="O40" s="63"/>
      <c r="P40" s="63"/>
      <c r="Q40" s="63"/>
      <c r="R40" s="63"/>
      <c r="S40" s="63"/>
      <c r="T40" s="63"/>
      <c r="U40" s="63"/>
      <c r="V40" s="63"/>
      <c r="W40" s="63"/>
      <c r="X40" s="63"/>
      <c r="Y40" s="63"/>
      <c r="Z40" s="63"/>
      <c r="AA40" s="63"/>
      <c r="AB40" s="63"/>
      <c r="AC40" s="63"/>
      <c r="AD40" s="63"/>
      <c r="AE40" s="63"/>
      <c r="AF40" s="63"/>
    </row>
    <row r="41" spans="1:32" ht="15.75" x14ac:dyDescent="0.25">
      <c r="A41" s="65" t="str">
        <f>CONCATENATE(A192," ",H41,"%")</f>
        <v>Cane Skills Score: 0%</v>
      </c>
      <c r="B41" s="63"/>
      <c r="C41" s="63"/>
      <c r="D41" s="63"/>
      <c r="E41" s="63"/>
      <c r="F41" s="63"/>
      <c r="G41" s="68">
        <f>Front!G9</f>
        <v>0</v>
      </c>
      <c r="H41" s="69">
        <f>ROUND(G41,1)</f>
        <v>0</v>
      </c>
      <c r="I41" s="63"/>
      <c r="J41" s="63"/>
      <c r="K41" s="63"/>
      <c r="L41" s="63"/>
      <c r="M41" s="63"/>
      <c r="N41" s="63"/>
      <c r="O41" s="63"/>
      <c r="P41" s="63"/>
      <c r="Q41" s="63"/>
      <c r="R41" s="63"/>
      <c r="S41" s="63"/>
      <c r="T41" s="63"/>
      <c r="U41" s="63"/>
      <c r="V41" s="63"/>
      <c r="W41" s="63"/>
      <c r="X41" s="63"/>
      <c r="Y41" s="63"/>
      <c r="Z41" s="63"/>
      <c r="AA41" s="63"/>
      <c r="AB41" s="63"/>
      <c r="AC41" s="63"/>
      <c r="AD41" s="63"/>
      <c r="AE41" s="63"/>
      <c r="AF41" s="63"/>
    </row>
    <row r="42" spans="1:32" ht="15.75" x14ac:dyDescent="0.25">
      <c r="A42" s="67" t="str">
        <f>CONCATENATE($A1," ",G193," ",N193,", ",O193,", ",P193,", ",Q193,", ",R193,", ",S193,", ",T193,", ",U193,", ",V193)</f>
        <v xml:space="preserve">0 did well with the skills that made up the area(s) of , , , , , , , , </v>
      </c>
      <c r="B42" s="63"/>
      <c r="C42" s="63"/>
      <c r="D42" s="63"/>
      <c r="E42" s="63"/>
      <c r="F42" s="63"/>
      <c r="G42" s="63"/>
      <c r="H42" s="63"/>
      <c r="I42" s="63"/>
      <c r="J42" s="63"/>
      <c r="K42" s="63"/>
      <c r="L42" s="63"/>
      <c r="M42" s="63"/>
      <c r="N42" s="63"/>
      <c r="O42" s="63"/>
      <c r="P42" s="63"/>
      <c r="Q42" s="63"/>
      <c r="R42" s="63"/>
      <c r="S42" s="63"/>
      <c r="T42" s="63"/>
      <c r="U42" s="63"/>
      <c r="V42" s="63"/>
      <c r="W42" s="63"/>
      <c r="X42" s="63"/>
      <c r="Y42" s="63"/>
      <c r="Z42" s="63"/>
      <c r="AA42" s="63"/>
      <c r="AB42" s="63"/>
      <c r="AC42" s="63"/>
      <c r="AD42" s="63"/>
      <c r="AE42" s="63"/>
      <c r="AF42" s="63"/>
    </row>
    <row r="43" spans="1:32" ht="15.75" x14ac:dyDescent="0.25">
      <c r="A43" s="67" t="str">
        <f>CONCATENATE($A1," ",G194," ",N194,", ",O194,", ",P194,", ",Q194,", ",R194,", ",S194,", ",T194,", ",U194,", ",V194)</f>
        <v xml:space="preserve">0 had room for improvement with the skills that made up the area(s) of , , , , , , , , </v>
      </c>
      <c r="B43" s="63"/>
      <c r="C43" s="63"/>
      <c r="D43" s="63"/>
      <c r="E43" s="63"/>
      <c r="F43" s="63"/>
      <c r="G43" s="63"/>
      <c r="H43" s="63"/>
      <c r="I43" s="63"/>
      <c r="J43" s="63"/>
      <c r="K43" s="63"/>
      <c r="L43" s="63"/>
      <c r="M43" s="63"/>
      <c r="N43" s="63"/>
      <c r="O43" s="63"/>
      <c r="P43" s="63"/>
      <c r="Q43" s="63"/>
      <c r="R43" s="63"/>
      <c r="S43" s="63"/>
      <c r="T43" s="63"/>
      <c r="U43" s="63"/>
      <c r="V43" s="63"/>
      <c r="W43" s="63"/>
      <c r="X43" s="63"/>
      <c r="Y43" s="63"/>
      <c r="Z43" s="63"/>
      <c r="AA43" s="63"/>
      <c r="AB43" s="63"/>
      <c r="AC43" s="63"/>
      <c r="AD43" s="63"/>
      <c r="AE43" s="63"/>
      <c r="AF43" s="63"/>
    </row>
    <row r="44" spans="1:32" ht="15.75" x14ac:dyDescent="0.25">
      <c r="A44" s="67" t="str">
        <f>CONCATENATE($A1," ",G195," ",N195,", ",O195,", ",P195,", ",Q195,", ",R195,", ",S195,", ",T195,", ",U195,", ",V195)</f>
        <v xml:space="preserve">0 hadn't had the opportunity to work on the skills in the area(s) of , , , , , , , , </v>
      </c>
      <c r="B44" s="63"/>
      <c r="C44" s="63"/>
      <c r="D44" s="63"/>
      <c r="E44" s="63"/>
      <c r="F44" s="63"/>
      <c r="G44" s="63"/>
      <c r="H44" s="63"/>
      <c r="I44" s="63"/>
      <c r="J44" s="63"/>
      <c r="K44" s="63"/>
      <c r="L44" s="63"/>
      <c r="M44" s="63"/>
      <c r="N44" s="63"/>
      <c r="O44" s="63"/>
      <c r="P44" s="63"/>
      <c r="Q44" s="63"/>
      <c r="R44" s="63"/>
      <c r="S44" s="63"/>
      <c r="T44" s="63"/>
      <c r="U44" s="63"/>
      <c r="V44" s="63"/>
      <c r="W44" s="63"/>
      <c r="X44" s="63"/>
      <c r="Y44" s="63"/>
      <c r="Z44" s="63"/>
      <c r="AA44" s="63"/>
      <c r="AB44" s="63"/>
      <c r="AC44" s="63"/>
      <c r="AD44" s="63"/>
      <c r="AE44" s="63"/>
      <c r="AF44" s="63"/>
    </row>
    <row r="45" spans="1:32" ht="15.75" x14ac:dyDescent="0.25">
      <c r="A45" s="67" t="str">
        <f>CONCATENATE($A1," ",G196," ",N196,", ",O196,", ",P196,", ",Q196,", ",R196,", ",S196,", ",T196,", ",U196,", ",V196)</f>
        <v>0 didn't need the skills in the area(s) of Basic Skills, Types Of Grips, Wheelchair Specific Cane Skills, Constant Contact, Diagonal/Diagonal Trail, Two Point Touch/Touch Trail, Touch And Drag, Three Point Touch, Verification Technique</v>
      </c>
      <c r="B45" s="63"/>
      <c r="C45" s="63"/>
      <c r="D45" s="63"/>
      <c r="E45" s="63"/>
      <c r="F45" s="63"/>
      <c r="G45" s="63"/>
      <c r="H45" s="63"/>
      <c r="I45" s="63"/>
      <c r="J45" s="63"/>
      <c r="K45" s="63"/>
      <c r="L45" s="63"/>
      <c r="M45" s="63"/>
      <c r="N45" s="63"/>
      <c r="O45" s="63"/>
      <c r="P45" s="63"/>
      <c r="Q45" s="63"/>
      <c r="R45" s="63"/>
      <c r="S45" s="63"/>
      <c r="T45" s="63"/>
      <c r="U45" s="63"/>
      <c r="V45" s="63"/>
      <c r="W45" s="63"/>
      <c r="X45" s="63"/>
      <c r="Y45" s="63"/>
      <c r="Z45" s="63"/>
      <c r="AA45" s="63"/>
      <c r="AB45" s="63"/>
      <c r="AC45" s="63"/>
      <c r="AD45" s="63"/>
      <c r="AE45" s="63"/>
      <c r="AF45" s="63"/>
    </row>
    <row r="46" spans="1:32" ht="15.75" x14ac:dyDescent="0.25">
      <c r="A46" s="67"/>
      <c r="B46" s="63"/>
      <c r="C46" s="63"/>
      <c r="D46" s="63"/>
      <c r="E46" s="63"/>
      <c r="F46" s="63"/>
      <c r="G46" s="63"/>
      <c r="H46" s="63"/>
      <c r="I46" s="63"/>
      <c r="J46" s="63"/>
      <c r="K46" s="63"/>
      <c r="L46" s="63"/>
      <c r="M46" s="63"/>
      <c r="N46" s="63"/>
      <c r="O46" s="63"/>
      <c r="P46" s="63"/>
      <c r="Q46" s="63"/>
      <c r="R46" s="63"/>
      <c r="S46" s="63"/>
      <c r="T46" s="63"/>
      <c r="U46" s="63"/>
      <c r="V46" s="63"/>
      <c r="W46" s="63"/>
      <c r="X46" s="63"/>
      <c r="Y46" s="63"/>
      <c r="Z46" s="63"/>
      <c r="AA46" s="63"/>
      <c r="AB46" s="63"/>
      <c r="AC46" s="63"/>
      <c r="AD46" s="63"/>
      <c r="AE46" s="63"/>
      <c r="AF46" s="63"/>
    </row>
    <row r="47" spans="1:32" ht="15.75" x14ac:dyDescent="0.25">
      <c r="A47" s="65" t="str">
        <f>CONCATENATE(A202," ",H47,"%")</f>
        <v>Sidewalk Travel Score: 0%</v>
      </c>
      <c r="B47" s="63"/>
      <c r="C47" s="63"/>
      <c r="D47" s="63"/>
      <c r="E47" s="63"/>
      <c r="F47" s="63"/>
      <c r="G47" s="66">
        <f>Front!G10</f>
        <v>0</v>
      </c>
      <c r="H47" s="69">
        <f>ROUND(G47,1)</f>
        <v>0</v>
      </c>
      <c r="I47" s="63"/>
      <c r="J47" s="63"/>
      <c r="K47" s="63"/>
      <c r="L47" s="63"/>
      <c r="M47" s="63"/>
      <c r="N47" s="63"/>
      <c r="O47" s="63"/>
      <c r="P47" s="63"/>
      <c r="Q47" s="63"/>
      <c r="R47" s="63"/>
      <c r="S47" s="63"/>
      <c r="T47" s="63"/>
      <c r="U47" s="63"/>
      <c r="V47" s="63"/>
      <c r="W47" s="63"/>
      <c r="X47" s="63"/>
      <c r="Y47" s="63"/>
      <c r="Z47" s="63"/>
      <c r="AA47" s="63"/>
      <c r="AB47" s="63"/>
      <c r="AC47" s="63"/>
      <c r="AD47" s="63"/>
      <c r="AE47" s="63"/>
      <c r="AF47" s="63"/>
    </row>
    <row r="48" spans="1:32" ht="15.75" x14ac:dyDescent="0.25">
      <c r="A48" s="67" t="str">
        <f>CONCATENATE($A1," ",G202," ",N202,", ",O202,", ",P202,", ",Q202,", ",R202)</f>
        <v xml:space="preserve">0 did well with the skills that made up the area(s) of , , , , </v>
      </c>
      <c r="B48" s="63"/>
      <c r="C48" s="63"/>
      <c r="D48" s="63"/>
      <c r="E48" s="63"/>
      <c r="F48" s="63"/>
      <c r="G48" s="63"/>
      <c r="H48" s="63"/>
      <c r="I48" s="63"/>
      <c r="J48" s="63"/>
      <c r="K48" s="63"/>
      <c r="L48" s="63"/>
      <c r="M48" s="63"/>
      <c r="N48" s="63"/>
      <c r="O48" s="63"/>
      <c r="P48" s="63"/>
      <c r="Q48" s="63"/>
      <c r="R48" s="63"/>
      <c r="S48" s="63"/>
      <c r="T48" s="63"/>
      <c r="U48" s="63"/>
      <c r="V48" s="63"/>
      <c r="W48" s="63"/>
      <c r="X48" s="63"/>
      <c r="Y48" s="63"/>
      <c r="Z48" s="63"/>
      <c r="AA48" s="63"/>
      <c r="AB48" s="63"/>
      <c r="AC48" s="63"/>
      <c r="AD48" s="63"/>
      <c r="AE48" s="63"/>
      <c r="AF48" s="63"/>
    </row>
    <row r="49" spans="1:32" ht="15.75" x14ac:dyDescent="0.25">
      <c r="A49" s="67" t="str">
        <f>CONCATENATE($A1," ",G203," ",N203,", ",O203,", ",P203,", ",Q203,", ",R203)</f>
        <v xml:space="preserve">0 had room for improvement with the skills that made up the area(s) of , , , , </v>
      </c>
      <c r="B49" s="63"/>
      <c r="C49" s="63"/>
      <c r="D49" s="63"/>
      <c r="E49" s="63"/>
      <c r="F49" s="63"/>
      <c r="G49" s="63"/>
      <c r="H49" s="63"/>
      <c r="I49" s="63"/>
      <c r="J49" s="63"/>
      <c r="K49" s="63"/>
      <c r="L49" s="63"/>
      <c r="M49" s="63"/>
      <c r="N49" s="63"/>
      <c r="O49" s="63"/>
      <c r="P49" s="63"/>
      <c r="Q49" s="63"/>
      <c r="R49" s="63"/>
      <c r="S49" s="63"/>
      <c r="T49" s="63"/>
      <c r="U49" s="63"/>
      <c r="V49" s="63"/>
      <c r="W49" s="63"/>
      <c r="X49" s="63"/>
      <c r="Y49" s="63"/>
      <c r="Z49" s="63"/>
      <c r="AA49" s="63"/>
      <c r="AB49" s="63"/>
      <c r="AC49" s="63"/>
      <c r="AD49" s="63"/>
      <c r="AE49" s="63"/>
      <c r="AF49" s="63"/>
    </row>
    <row r="50" spans="1:32" ht="15.75" x14ac:dyDescent="0.25">
      <c r="A50" s="67" t="str">
        <f>CONCATENATE($A1," ",G204," ",N204,", ",O204,", ",P204,", ",Q204,", ",R204)</f>
        <v xml:space="preserve">0 hadn't had the opportunity to work on the skills in the area(s) of , , , , </v>
      </c>
      <c r="B50" s="63"/>
      <c r="C50" s="63"/>
      <c r="D50" s="63"/>
      <c r="E50" s="63"/>
      <c r="F50" s="63"/>
      <c r="G50" s="63"/>
      <c r="H50" s="63"/>
      <c r="I50" s="63"/>
      <c r="J50" s="63"/>
      <c r="K50" s="63"/>
      <c r="L50" s="63"/>
      <c r="M50" s="63"/>
      <c r="N50" s="63"/>
      <c r="O50" s="63"/>
      <c r="P50" s="63"/>
      <c r="Q50" s="63"/>
      <c r="R50" s="63"/>
      <c r="S50" s="63"/>
      <c r="T50" s="63"/>
      <c r="U50" s="63"/>
      <c r="V50" s="63"/>
      <c r="W50" s="63"/>
      <c r="X50" s="63"/>
      <c r="Y50" s="63"/>
      <c r="Z50" s="63"/>
      <c r="AA50" s="63"/>
      <c r="AB50" s="63"/>
      <c r="AC50" s="63"/>
      <c r="AD50" s="63"/>
      <c r="AE50" s="63"/>
      <c r="AF50" s="63"/>
    </row>
    <row r="51" spans="1:32" ht="15.75" x14ac:dyDescent="0.25">
      <c r="A51" s="67" t="str">
        <f>CONCATENATE($A1," ",G205," ",N205,", ",O205,", ",P205,", ",Q205,", ",R205)</f>
        <v>0 didn't need the skills in the area(s) of Travel On Sidewalks, Travel On Irregular Sidewalks, Negotiating Curb Ramps, Negotiating Building Ramps, Correcting for Veering On Sidewalks</v>
      </c>
      <c r="B51" s="63"/>
      <c r="C51" s="63"/>
      <c r="D51" s="63"/>
      <c r="E51" s="63"/>
      <c r="F51" s="63"/>
      <c r="G51" s="63"/>
      <c r="H51" s="63"/>
      <c r="I51" s="63"/>
      <c r="J51" s="63"/>
      <c r="K51" s="63"/>
      <c r="L51" s="63"/>
      <c r="M51" s="63"/>
      <c r="N51" s="63"/>
      <c r="O51" s="63"/>
      <c r="P51" s="63"/>
      <c r="Q51" s="63"/>
      <c r="R51" s="63"/>
      <c r="S51" s="63"/>
      <c r="T51" s="63"/>
      <c r="U51" s="63"/>
      <c r="V51" s="63"/>
      <c r="W51" s="63"/>
      <c r="X51" s="63"/>
      <c r="Y51" s="63"/>
      <c r="Z51" s="63"/>
      <c r="AA51" s="63"/>
      <c r="AB51" s="63"/>
      <c r="AC51" s="63"/>
      <c r="AD51" s="63"/>
      <c r="AE51" s="63"/>
      <c r="AF51" s="63"/>
    </row>
    <row r="52" spans="1:32" ht="15.75" x14ac:dyDescent="0.25">
      <c r="A52" s="67"/>
      <c r="B52" s="63"/>
      <c r="C52" s="63"/>
      <c r="D52" s="63"/>
      <c r="E52" s="63"/>
      <c r="F52" s="63"/>
      <c r="G52" s="63"/>
      <c r="H52" s="63"/>
      <c r="I52" s="63"/>
      <c r="J52" s="63"/>
      <c r="K52" s="63"/>
      <c r="L52" s="63"/>
      <c r="M52" s="63"/>
      <c r="N52" s="63"/>
      <c r="O52" s="63"/>
      <c r="P52" s="63"/>
      <c r="Q52" s="63"/>
      <c r="R52" s="63"/>
      <c r="S52" s="63"/>
      <c r="T52" s="63"/>
      <c r="U52" s="63"/>
      <c r="V52" s="63"/>
      <c r="W52" s="63"/>
      <c r="X52" s="63"/>
      <c r="Y52" s="63"/>
      <c r="Z52" s="63"/>
      <c r="AA52" s="63"/>
      <c r="AB52" s="63"/>
      <c r="AC52" s="63"/>
      <c r="AD52" s="63"/>
      <c r="AE52" s="63"/>
      <c r="AF52" s="63"/>
    </row>
    <row r="53" spans="1:32" ht="15.75" x14ac:dyDescent="0.25">
      <c r="A53" s="65" t="str">
        <f>CONCATENATE(A208," ",H53,"%")</f>
        <v>Street Crossings Score: 0%</v>
      </c>
      <c r="B53" s="63"/>
      <c r="C53" s="63"/>
      <c r="D53" s="63"/>
      <c r="E53" s="63"/>
      <c r="F53" s="63"/>
      <c r="G53" s="66">
        <f>Front!G11</f>
        <v>0</v>
      </c>
      <c r="H53" s="69">
        <f>ROUND(G53,1)</f>
        <v>0</v>
      </c>
      <c r="I53" s="63"/>
      <c r="J53" s="63"/>
      <c r="K53" s="63"/>
      <c r="L53" s="63"/>
      <c r="M53" s="63"/>
      <c r="N53" s="63"/>
      <c r="O53" s="63"/>
      <c r="P53" s="63"/>
      <c r="Q53" s="63"/>
      <c r="R53" s="63"/>
      <c r="S53" s="63"/>
      <c r="T53" s="63"/>
      <c r="U53" s="63"/>
      <c r="V53" s="63"/>
      <c r="W53" s="63"/>
      <c r="X53" s="63"/>
      <c r="Y53" s="63"/>
      <c r="Z53" s="63"/>
      <c r="AA53" s="63"/>
      <c r="AB53" s="63"/>
      <c r="AC53" s="63"/>
      <c r="AD53" s="63"/>
      <c r="AE53" s="63"/>
      <c r="AF53" s="63"/>
    </row>
    <row r="54" spans="1:32" ht="15.75" x14ac:dyDescent="0.25">
      <c r="A54" s="67" t="str">
        <f>CONCATENATE($A1," ",G209," ",N209,", ",O209,", ",P209,", ",Q209,", ",R209,", ",S209,", ",T209,", ",U209,", ",V209,", ",W209,", ",X209,", ",Y209,", ",Z209,", ",AA209,", ",AB209,", ",AC209,", ",AD209)</f>
        <v xml:space="preserve">0 did well with the skills that made up the area(s) of , , , , , , , , , , , , , , , , </v>
      </c>
      <c r="B54" s="63"/>
      <c r="C54" s="63"/>
      <c r="D54" s="63"/>
      <c r="E54" s="63"/>
      <c r="F54" s="63"/>
      <c r="G54" s="63"/>
      <c r="H54" s="63"/>
      <c r="I54" s="63"/>
      <c r="J54" s="63"/>
      <c r="K54" s="63"/>
      <c r="L54" s="63"/>
      <c r="M54" s="63"/>
      <c r="N54" s="63"/>
      <c r="O54" s="63"/>
      <c r="P54" s="63"/>
      <c r="Q54" s="63"/>
      <c r="R54" s="63"/>
      <c r="S54" s="63"/>
      <c r="T54" s="63"/>
      <c r="U54" s="63"/>
      <c r="V54" s="63"/>
      <c r="W54" s="63"/>
      <c r="X54" s="63"/>
      <c r="Y54" s="63"/>
      <c r="Z54" s="63"/>
      <c r="AA54" s="63"/>
      <c r="AB54" s="63"/>
      <c r="AC54" s="63"/>
      <c r="AD54" s="63"/>
      <c r="AE54" s="63"/>
      <c r="AF54" s="63"/>
    </row>
    <row r="55" spans="1:32" ht="15.75" x14ac:dyDescent="0.25">
      <c r="A55" s="67" t="str">
        <f>CONCATENATE($A1," ",G210," ",N210,", ",O210,", ",P210,", ",Q210,", ",R210,", ",S210,", ",T210,", ",U210,", ",V210,", ",W210,", ",X210,", ",Y210,", ",Z210,", ",AA210,", ",AB210,", ",AC210,", ",AD210)</f>
        <v xml:space="preserve">0 had room for improvement with the skills that made up the area(s) of , , , , , , , , , , , , , , , , </v>
      </c>
      <c r="B55" s="63"/>
      <c r="C55" s="63"/>
      <c r="D55" s="63"/>
      <c r="E55" s="63"/>
      <c r="F55" s="63"/>
      <c r="G55" s="63"/>
      <c r="H55" s="63"/>
      <c r="I55" s="63"/>
      <c r="J55" s="63"/>
      <c r="K55" s="63"/>
      <c r="L55" s="63"/>
      <c r="M55" s="63"/>
      <c r="N55" s="63"/>
      <c r="O55" s="63"/>
      <c r="P55" s="63"/>
      <c r="Q55" s="63"/>
      <c r="R55" s="63"/>
      <c r="S55" s="63"/>
      <c r="T55" s="63"/>
      <c r="U55" s="63"/>
      <c r="V55" s="63"/>
      <c r="W55" s="63"/>
      <c r="X55" s="63"/>
      <c r="Y55" s="63"/>
      <c r="Z55" s="63"/>
      <c r="AA55" s="63"/>
      <c r="AB55" s="63"/>
      <c r="AC55" s="63"/>
      <c r="AD55" s="63"/>
      <c r="AE55" s="63"/>
      <c r="AF55" s="63"/>
    </row>
    <row r="56" spans="1:32" ht="15.75" x14ac:dyDescent="0.25">
      <c r="A56" s="67" t="str">
        <f>CONCATENATE($A1," ",G211," ",N211,", ",O211,", ",P211,", ",Q211,", ",R211,", ",S211,", ",T211,", ",U211,", ",V211,", ",W211,", ",X211,", ",Y211,", ",Z211,", ",AA211,", ",AB211,", ",AC211,", ",AD211)</f>
        <v xml:space="preserve">0 hadn't had the opportunity to work on the skills in the area(s) of , , , , , , , , , , , , , , , , </v>
      </c>
      <c r="B56" s="63"/>
      <c r="C56" s="63"/>
      <c r="D56" s="63"/>
      <c r="E56" s="63"/>
      <c r="F56" s="63"/>
      <c r="G56" s="63"/>
      <c r="H56" s="63"/>
      <c r="I56" s="63"/>
      <c r="J56" s="63"/>
      <c r="K56" s="63"/>
      <c r="L56" s="63"/>
      <c r="M56" s="63"/>
      <c r="N56" s="63"/>
      <c r="O56" s="63"/>
      <c r="P56" s="63"/>
      <c r="Q56" s="63"/>
      <c r="R56" s="63"/>
      <c r="S56" s="63"/>
      <c r="T56" s="63"/>
      <c r="U56" s="63"/>
      <c r="V56" s="63"/>
      <c r="W56" s="63"/>
      <c r="X56" s="63"/>
      <c r="Y56" s="63"/>
      <c r="Z56" s="63"/>
      <c r="AA56" s="63"/>
      <c r="AB56" s="63"/>
      <c r="AC56" s="63"/>
      <c r="AD56" s="63"/>
      <c r="AE56" s="63"/>
      <c r="AF56" s="63"/>
    </row>
    <row r="57" spans="1:32" ht="15.75" x14ac:dyDescent="0.25">
      <c r="A57" s="67" t="str">
        <f>CONCATENATE($A1," ",G212," ",N212,", ",O212,", ",P212,", ",Q212,", ",R212,", ",S212,", ",T212,", ",U212,", ",V212,", ",W212,", ",X212,", ",Y212,", ",Z212,", ",AA212,", ",AB212,", ",AC212,", ",AD212)</f>
        <v xml:space="preserve">0 didn't need the skills in the area(s) of Anticipating Street Crossings, Wheelchair Specific Street Crossing Skills, Maintaining Line Of Travel &amp; Body Alignment, Re-establishing Body Alignment, Analyzing Intersections, Plus Intersections, T Intersections, Y Intersections, Roundabouts, Significantly Offset Intersections, Atypical Intersections, Newly Developed Intersections, Channelized Right Turn Lanes, Veering, Understanding Drivers’ Perspectives, Pedestrian Signals, </v>
      </c>
      <c r="B57" s="63"/>
      <c r="C57" s="63"/>
      <c r="D57" s="63"/>
      <c r="E57" s="63"/>
      <c r="F57" s="63"/>
      <c r="G57" s="63"/>
      <c r="H57" s="63"/>
      <c r="I57" s="63"/>
      <c r="J57" s="63"/>
      <c r="K57" s="63"/>
      <c r="L57" s="63"/>
      <c r="M57" s="63"/>
      <c r="N57" s="63"/>
      <c r="O57" s="63"/>
      <c r="P57" s="63"/>
      <c r="Q57" s="63"/>
      <c r="R57" s="63"/>
      <c r="S57" s="63"/>
      <c r="T57" s="63"/>
      <c r="U57" s="63"/>
      <c r="V57" s="63"/>
      <c r="W57" s="63"/>
      <c r="X57" s="63"/>
      <c r="Y57" s="63"/>
      <c r="Z57" s="63"/>
      <c r="AA57" s="63"/>
      <c r="AB57" s="63"/>
      <c r="AC57" s="63"/>
      <c r="AD57" s="63"/>
      <c r="AE57" s="63"/>
      <c r="AF57" s="63"/>
    </row>
    <row r="58" spans="1:32" ht="15.75" x14ac:dyDescent="0.25">
      <c r="A58" s="67"/>
      <c r="B58" s="63"/>
      <c r="C58" s="63"/>
      <c r="D58" s="63"/>
      <c r="E58" s="63"/>
      <c r="F58" s="63"/>
      <c r="G58" s="63"/>
      <c r="H58" s="63"/>
      <c r="I58" s="63"/>
      <c r="J58" s="63"/>
      <c r="K58" s="63"/>
      <c r="L58" s="63"/>
      <c r="M58" s="63"/>
      <c r="N58" s="63"/>
      <c r="O58" s="63"/>
      <c r="P58" s="63"/>
      <c r="Q58" s="63"/>
      <c r="R58" s="63"/>
      <c r="S58" s="63"/>
      <c r="T58" s="63"/>
      <c r="U58" s="63"/>
      <c r="V58" s="63"/>
      <c r="W58" s="63"/>
      <c r="X58" s="63"/>
      <c r="Y58" s="63"/>
      <c r="Z58" s="63"/>
      <c r="AA58" s="63"/>
      <c r="AB58" s="63"/>
      <c r="AC58" s="63"/>
      <c r="AD58" s="63"/>
      <c r="AE58" s="63"/>
      <c r="AF58" s="63"/>
    </row>
    <row r="59" spans="1:32" ht="15.75" x14ac:dyDescent="0.25">
      <c r="A59" s="65" t="str">
        <f>CONCATENATE(A226," ",H59,"%")</f>
        <v>Orientation Skills and GPS Score: 0%</v>
      </c>
      <c r="B59" s="63"/>
      <c r="C59" s="63"/>
      <c r="D59" s="63"/>
      <c r="E59" s="63"/>
      <c r="F59" s="63"/>
      <c r="G59" s="66">
        <f>Front!G12</f>
        <v>0</v>
      </c>
      <c r="H59" s="69">
        <f>ROUND(G59,1)</f>
        <v>0</v>
      </c>
      <c r="I59" s="63"/>
      <c r="J59" s="63"/>
      <c r="K59" s="63"/>
      <c r="L59" s="63"/>
      <c r="M59" s="63"/>
      <c r="N59" s="63"/>
      <c r="O59" s="63"/>
      <c r="P59" s="63"/>
      <c r="Q59" s="63"/>
      <c r="R59" s="63"/>
      <c r="S59" s="63"/>
      <c r="T59" s="63"/>
      <c r="U59" s="63"/>
      <c r="V59" s="63"/>
      <c r="W59" s="63"/>
      <c r="X59" s="63"/>
      <c r="Y59" s="63"/>
      <c r="Z59" s="63"/>
      <c r="AA59" s="63"/>
      <c r="AB59" s="63"/>
      <c r="AC59" s="63"/>
      <c r="AD59" s="63"/>
      <c r="AE59" s="63"/>
      <c r="AF59" s="63"/>
    </row>
    <row r="60" spans="1:32" ht="15.75" x14ac:dyDescent="0.25">
      <c r="A60" s="67" t="str">
        <f>CONCATENATE($A1," ",G227," ",N227,", ",O227,", ",P227,", ",Q227,", ",R227,", ",S227,", ",T227,", ",U227,", ",V227,", ",W227,", ",X227)</f>
        <v xml:space="preserve">0 did well with the skills that made up the area(s) of , , , , , , , , , , </v>
      </c>
      <c r="B60" s="63"/>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row>
    <row r="61" spans="1:32" ht="15.75" x14ac:dyDescent="0.25">
      <c r="A61" s="67" t="str">
        <f>CONCATENATE($A1," ",G228," ",N228,", ",O228,", ",P228,", ",Q228,", ",R228,", ",S228,", ",T228,", ",U228,", ",V228,", ",W228,", ",X228)</f>
        <v xml:space="preserve">0 had room for improvement with the skills that made up the area(s) of , , , , , , , , , , </v>
      </c>
      <c r="B61" s="63"/>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row>
    <row r="62" spans="1:32" ht="15.75" x14ac:dyDescent="0.25">
      <c r="A62" s="67" t="str">
        <f>CONCATENATE($A1," ",G229," ",N229,", ",O229,", ",P229,", ",Q229,", ",R229,", ",S229,", ",T229,", ",U229,", ",V229,", ",W229,", ",X229)</f>
        <v xml:space="preserve">0 hadn't had the opportunity to work on the skills in the area(s) of , , , , , , , , , , </v>
      </c>
      <c r="B62" s="63"/>
      <c r="C62" s="63"/>
      <c r="D62" s="63"/>
      <c r="E62" s="63"/>
      <c r="F62" s="63"/>
      <c r="G62" s="63"/>
      <c r="H62" s="63"/>
      <c r="I62" s="63"/>
      <c r="J62" s="63"/>
      <c r="K62" s="63"/>
      <c r="L62" s="63"/>
      <c r="M62" s="63"/>
      <c r="N62" s="63"/>
      <c r="O62" s="63"/>
      <c r="P62" s="63"/>
      <c r="Q62" s="63"/>
      <c r="R62" s="63"/>
      <c r="S62" s="63"/>
      <c r="T62" s="63"/>
      <c r="U62" s="63"/>
      <c r="V62" s="63"/>
      <c r="W62" s="63"/>
      <c r="X62" s="63"/>
      <c r="Y62" s="63"/>
      <c r="Z62" s="63"/>
      <c r="AA62" s="63"/>
      <c r="AB62" s="63"/>
      <c r="AC62" s="63"/>
      <c r="AD62" s="63"/>
      <c r="AE62" s="63"/>
      <c r="AF62" s="63"/>
    </row>
    <row r="63" spans="1:32" ht="15.75" x14ac:dyDescent="0.25">
      <c r="A63" s="67" t="str">
        <f>CONCATENATE($A1," ",G230," ",N230,", ",O230,", ",P230,", ",Q230,", ",R230,", ",S230,", ",T230,", ",U230,", ",V230,", ",W230,", ",X230)</f>
        <v>0 didn't need the skills in the area(s) of Cardinality, Landmarks, Clues, Indoor Numbering Systems, Outdoor Numbering Systems, Route Creation, Grid System, Divisors And Block Numbering, Transferability, GPS, Maps</v>
      </c>
      <c r="B63" s="63"/>
      <c r="C63" s="63"/>
      <c r="D63" s="63"/>
      <c r="E63" s="63"/>
      <c r="F63" s="63"/>
      <c r="G63" s="63"/>
      <c r="H63" s="63"/>
      <c r="I63" s="63"/>
      <c r="J63" s="63"/>
      <c r="K63" s="63"/>
      <c r="L63" s="63"/>
      <c r="M63" s="63"/>
      <c r="N63" s="63"/>
      <c r="O63" s="63"/>
      <c r="P63" s="63"/>
      <c r="Q63" s="63"/>
      <c r="R63" s="63"/>
      <c r="S63" s="63"/>
      <c r="T63" s="63"/>
      <c r="U63" s="63"/>
      <c r="V63" s="63"/>
      <c r="W63" s="63"/>
      <c r="X63" s="63"/>
      <c r="Y63" s="63"/>
      <c r="Z63" s="63"/>
      <c r="AA63" s="63"/>
      <c r="AB63" s="63"/>
      <c r="AC63" s="63"/>
      <c r="AD63" s="63"/>
      <c r="AE63" s="63"/>
      <c r="AF63" s="63"/>
    </row>
    <row r="64" spans="1:32" ht="15.75" x14ac:dyDescent="0.25">
      <c r="A64" s="67"/>
      <c r="B64" s="63"/>
      <c r="C64" s="63"/>
      <c r="D64" s="63"/>
      <c r="E64" s="63"/>
      <c r="F64" s="63"/>
      <c r="G64" s="63"/>
      <c r="H64" s="63"/>
      <c r="I64" s="63"/>
      <c r="J64" s="63"/>
      <c r="K64" s="63"/>
      <c r="L64" s="63"/>
      <c r="M64" s="63"/>
      <c r="N64" s="63"/>
      <c r="O64" s="63"/>
      <c r="P64" s="63"/>
      <c r="Q64" s="63"/>
      <c r="R64" s="63"/>
      <c r="S64" s="63"/>
      <c r="T64" s="63"/>
      <c r="U64" s="63"/>
      <c r="V64" s="63"/>
      <c r="W64" s="63"/>
      <c r="X64" s="63"/>
      <c r="Y64" s="63"/>
      <c r="Z64" s="63"/>
      <c r="AA64" s="63"/>
      <c r="AB64" s="63"/>
      <c r="AC64" s="63"/>
      <c r="AD64" s="63"/>
      <c r="AE64" s="63"/>
      <c r="AF64" s="63"/>
    </row>
    <row r="65" spans="1:32" ht="15.75" x14ac:dyDescent="0.25">
      <c r="A65" s="65" t="str">
        <f>CONCATENATE(A238," ",H65,"%")</f>
        <v>Public Transportation Score: 0%</v>
      </c>
      <c r="B65" s="63"/>
      <c r="C65" s="63"/>
      <c r="D65" s="63"/>
      <c r="E65" s="63"/>
      <c r="F65" s="63"/>
      <c r="G65" s="66">
        <f>Front!G13</f>
        <v>0</v>
      </c>
      <c r="H65" s="69">
        <f>ROUND(G65,1)</f>
        <v>0</v>
      </c>
      <c r="I65" s="63"/>
      <c r="J65" s="63"/>
      <c r="K65" s="63"/>
      <c r="L65" s="63"/>
      <c r="M65" s="63"/>
      <c r="N65" s="63"/>
      <c r="O65" s="63"/>
      <c r="P65" s="63"/>
      <c r="Q65" s="63"/>
      <c r="R65" s="63"/>
      <c r="S65" s="63"/>
      <c r="T65" s="63"/>
      <c r="U65" s="63"/>
      <c r="V65" s="63"/>
      <c r="W65" s="63"/>
      <c r="X65" s="63"/>
      <c r="Y65" s="63"/>
      <c r="Z65" s="63"/>
      <c r="AA65" s="63"/>
      <c r="AB65" s="63"/>
      <c r="AC65" s="63"/>
      <c r="AD65" s="63"/>
      <c r="AE65" s="63"/>
      <c r="AF65" s="63"/>
    </row>
    <row r="66" spans="1:32" ht="15.75" x14ac:dyDescent="0.25">
      <c r="A66" s="67" t="str">
        <f>CONCATENATE($A1," ",G239," ",N239,", ",O239,", ",P239,", ",Q239,", ",R239,", ",S239,", ",T239,", ",U239)</f>
        <v xml:space="preserve">0 did well with the skills that made up the area(s) of , , , , , , , </v>
      </c>
      <c r="B66" s="63"/>
      <c r="C66" s="63"/>
      <c r="D66" s="63"/>
      <c r="E66" s="63"/>
      <c r="F66" s="63"/>
      <c r="G66" s="63"/>
      <c r="H66" s="63"/>
      <c r="I66" s="63"/>
      <c r="J66" s="63"/>
      <c r="K66" s="63"/>
      <c r="L66" s="63"/>
      <c r="M66" s="63"/>
      <c r="N66" s="63"/>
      <c r="O66" s="63"/>
      <c r="P66" s="63"/>
      <c r="Q66" s="63"/>
      <c r="R66" s="63"/>
      <c r="S66" s="63"/>
      <c r="T66" s="63"/>
      <c r="U66" s="63"/>
      <c r="V66" s="63"/>
      <c r="W66" s="63"/>
      <c r="X66" s="63"/>
      <c r="Y66" s="63"/>
      <c r="Z66" s="63"/>
      <c r="AA66" s="63"/>
      <c r="AB66" s="63"/>
      <c r="AC66" s="63"/>
      <c r="AD66" s="63"/>
      <c r="AE66" s="63"/>
      <c r="AF66" s="63"/>
    </row>
    <row r="67" spans="1:32" ht="15.75" x14ac:dyDescent="0.25">
      <c r="A67" s="67" t="str">
        <f>CONCATENATE($A1," ",G240," ",N240,", ",O240,", ",P240,", ",Q240,", ",R240,", ",S240,", ",T240,", ",U240)</f>
        <v xml:space="preserve">0 had room for improvement with the skills that made up the area(s) of , , , , , , , </v>
      </c>
      <c r="B67" s="63"/>
      <c r="C67" s="63"/>
      <c r="D67" s="63"/>
      <c r="E67" s="63"/>
      <c r="F67" s="63"/>
      <c r="G67" s="63"/>
      <c r="H67" s="63"/>
      <c r="I67" s="63"/>
      <c r="J67" s="63"/>
      <c r="K67" s="63"/>
      <c r="L67" s="63"/>
      <c r="M67" s="63"/>
      <c r="N67" s="63"/>
      <c r="O67" s="63"/>
      <c r="P67" s="63"/>
      <c r="Q67" s="63"/>
      <c r="R67" s="63"/>
      <c r="S67" s="63"/>
      <c r="T67" s="63"/>
      <c r="U67" s="63"/>
      <c r="V67" s="63"/>
      <c r="W67" s="63"/>
      <c r="X67" s="63"/>
      <c r="Y67" s="63"/>
      <c r="Z67" s="63"/>
      <c r="AA67" s="63"/>
      <c r="AB67" s="63"/>
      <c r="AC67" s="63"/>
      <c r="AD67" s="63"/>
      <c r="AE67" s="63"/>
      <c r="AF67" s="63"/>
    </row>
    <row r="68" spans="1:32" ht="15.75" x14ac:dyDescent="0.25">
      <c r="A68" s="67" t="str">
        <f>CONCATENATE($A1," ",G241," ",N241,", ",O241,", ",P241,", ",Q241,", ",R241,", ",S241,", ",T241,", ",U241)</f>
        <v xml:space="preserve">0 hadn't had the opportunity to work on the skills in the area(s) of , , , , , , , </v>
      </c>
      <c r="B68" s="63"/>
      <c r="C68" s="63"/>
      <c r="D68" s="63"/>
      <c r="E68" s="63"/>
      <c r="F68" s="63"/>
      <c r="G68" s="63"/>
      <c r="H68" s="63"/>
      <c r="I68" s="63"/>
      <c r="J68" s="63"/>
      <c r="K68" s="63"/>
      <c r="L68" s="63"/>
      <c r="M68" s="63"/>
      <c r="N68" s="63"/>
      <c r="O68" s="63"/>
      <c r="P68" s="63"/>
      <c r="Q68" s="63"/>
      <c r="R68" s="63"/>
      <c r="S68" s="63"/>
      <c r="T68" s="63"/>
      <c r="U68" s="63"/>
      <c r="V68" s="63"/>
      <c r="W68" s="63"/>
      <c r="X68" s="63"/>
      <c r="Y68" s="63"/>
      <c r="Z68" s="63"/>
      <c r="AA68" s="63"/>
      <c r="AB68" s="63"/>
      <c r="AC68" s="63"/>
      <c r="AD68" s="63"/>
      <c r="AE68" s="63"/>
      <c r="AF68" s="63"/>
    </row>
    <row r="69" spans="1:32" ht="15.75" x14ac:dyDescent="0.25">
      <c r="A69" s="67" t="str">
        <f>CONCATENATE($A1," ",G242," ",N242,", ",O242,", ",P242,", ",Q242,", ",R242,", ",S242,", ",T242,", ",U242)</f>
        <v>0 didn't need the skills in the area(s) of Identifying Common Public Transportation Options, Lifts (vehicle, stage/porch), Intra-City Bus Travel, Inter-City Bus Travel, Taxi/Ride Service, Para Transit, Air Travel, Subway/Light Rail</v>
      </c>
      <c r="B69" s="63"/>
      <c r="C69" s="63"/>
      <c r="D69" s="63"/>
      <c r="E69" s="63"/>
      <c r="F69" s="63"/>
      <c r="G69" s="63"/>
      <c r="H69" s="63"/>
      <c r="I69" s="63"/>
      <c r="J69" s="63"/>
      <c r="K69" s="63"/>
      <c r="L69" s="63"/>
      <c r="M69" s="63"/>
      <c r="N69" s="63"/>
      <c r="O69" s="63"/>
      <c r="P69" s="63"/>
      <c r="Q69" s="63"/>
      <c r="R69" s="63"/>
      <c r="S69" s="63"/>
      <c r="T69" s="63"/>
      <c r="U69" s="63"/>
      <c r="V69" s="63"/>
      <c r="W69" s="63"/>
      <c r="X69" s="63"/>
      <c r="Y69" s="63"/>
      <c r="Z69" s="63"/>
      <c r="AA69" s="63"/>
      <c r="AB69" s="63"/>
      <c r="AC69" s="63"/>
      <c r="AD69" s="63"/>
      <c r="AE69" s="63"/>
      <c r="AF69" s="63"/>
    </row>
    <row r="70" spans="1:32" ht="15.75" x14ac:dyDescent="0.25">
      <c r="A70" s="67"/>
      <c r="B70" s="63"/>
      <c r="C70" s="63"/>
      <c r="D70" s="63"/>
      <c r="E70" s="63"/>
      <c r="F70" s="63"/>
      <c r="G70" s="63"/>
      <c r="H70" s="63"/>
      <c r="I70" s="63"/>
      <c r="J70" s="63"/>
      <c r="K70" s="63"/>
      <c r="L70" s="63"/>
      <c r="M70" s="63"/>
      <c r="N70" s="63"/>
      <c r="O70" s="63"/>
      <c r="P70" s="63"/>
      <c r="Q70" s="63"/>
      <c r="R70" s="63"/>
      <c r="S70" s="63"/>
      <c r="T70" s="63"/>
      <c r="U70" s="63"/>
      <c r="V70" s="63"/>
      <c r="W70" s="63"/>
      <c r="X70" s="63"/>
      <c r="Y70" s="63"/>
      <c r="Z70" s="63"/>
      <c r="AA70" s="63"/>
      <c r="AB70" s="63"/>
      <c r="AC70" s="63"/>
      <c r="AD70" s="63"/>
      <c r="AE70" s="63"/>
      <c r="AF70" s="63"/>
    </row>
    <row r="71" spans="1:32" ht="15.75" x14ac:dyDescent="0.25">
      <c r="A71" s="65" t="str">
        <f>CONCATENATE(A247," ",H71,"%")</f>
        <v>Atypical O&amp;M Score: 0%</v>
      </c>
      <c r="B71" s="63"/>
      <c r="C71" s="63"/>
      <c r="D71" s="63"/>
      <c r="E71" s="63"/>
      <c r="F71" s="63"/>
      <c r="G71" s="66">
        <f>Front!G14</f>
        <v>0</v>
      </c>
      <c r="H71" s="69">
        <f>ROUND(G71,1)</f>
        <v>0</v>
      </c>
      <c r="I71" s="63"/>
      <c r="J71" s="63"/>
      <c r="K71" s="63"/>
      <c r="L71" s="63"/>
      <c r="M71" s="63"/>
      <c r="N71" s="63"/>
      <c r="O71" s="63"/>
      <c r="P71" s="63"/>
      <c r="Q71" s="63"/>
      <c r="R71" s="63"/>
      <c r="S71" s="63"/>
      <c r="T71" s="63"/>
      <c r="U71" s="63"/>
      <c r="V71" s="63"/>
      <c r="W71" s="63"/>
      <c r="X71" s="63"/>
      <c r="Y71" s="63"/>
      <c r="Z71" s="63"/>
      <c r="AA71" s="63"/>
      <c r="AB71" s="63"/>
      <c r="AC71" s="63"/>
      <c r="AD71" s="63"/>
      <c r="AE71" s="63"/>
      <c r="AF71" s="63"/>
    </row>
    <row r="72" spans="1:32" ht="15.75" x14ac:dyDescent="0.25">
      <c r="A72" s="67" t="str">
        <f>CONCATENATE($A1," ",G248," ",N248,", ",O248,", ",P248,", ",Q248,", ",R248)</f>
        <v xml:space="preserve">0 did well with the skills that made up the area(s) of , , , , </v>
      </c>
      <c r="B72" s="63"/>
      <c r="C72" s="63"/>
      <c r="D72" s="63"/>
      <c r="E72" s="63"/>
      <c r="F72" s="63"/>
      <c r="G72" s="63"/>
      <c r="H72" s="63"/>
      <c r="I72" s="63"/>
      <c r="J72" s="63"/>
      <c r="K72" s="63"/>
      <c r="L72" s="63"/>
      <c r="M72" s="63"/>
      <c r="N72" s="63"/>
      <c r="O72" s="63"/>
      <c r="P72" s="63"/>
      <c r="Q72" s="63"/>
      <c r="R72" s="63"/>
      <c r="S72" s="63"/>
      <c r="T72" s="63"/>
      <c r="U72" s="63"/>
      <c r="V72" s="63"/>
      <c r="W72" s="63"/>
      <c r="X72" s="63"/>
      <c r="Y72" s="63"/>
      <c r="Z72" s="63"/>
      <c r="AA72" s="63"/>
      <c r="AB72" s="63"/>
      <c r="AC72" s="63"/>
      <c r="AD72" s="63"/>
      <c r="AE72" s="63"/>
      <c r="AF72" s="63"/>
    </row>
    <row r="73" spans="1:32" ht="15.75" x14ac:dyDescent="0.25">
      <c r="A73" s="67" t="str">
        <f>CONCATENATE($A1," ",G249," ",N249,", ",O249,", ",P249,", ",Q249,", ",R249)</f>
        <v xml:space="preserve">0 had room for improvement with the skills that made up the area(s) of , , , , </v>
      </c>
      <c r="B73" s="63"/>
      <c r="C73" s="63"/>
      <c r="D73" s="63"/>
      <c r="E73" s="63"/>
      <c r="F73" s="63"/>
      <c r="G73" s="63"/>
      <c r="H73" s="63"/>
      <c r="I73" s="63"/>
      <c r="J73" s="63"/>
      <c r="K73" s="63"/>
      <c r="L73" s="63"/>
      <c r="M73" s="63"/>
      <c r="N73" s="63"/>
      <c r="O73" s="63"/>
      <c r="P73" s="63"/>
      <c r="Q73" s="63"/>
      <c r="R73" s="63"/>
      <c r="S73" s="63"/>
      <c r="T73" s="63"/>
      <c r="U73" s="63"/>
      <c r="V73" s="63"/>
      <c r="W73" s="63"/>
      <c r="X73" s="63"/>
      <c r="Y73" s="63"/>
      <c r="Z73" s="63"/>
      <c r="AA73" s="63"/>
      <c r="AB73" s="63"/>
      <c r="AC73" s="63"/>
      <c r="AD73" s="63"/>
      <c r="AE73" s="63"/>
      <c r="AF73" s="63"/>
    </row>
    <row r="74" spans="1:32" ht="15.75" x14ac:dyDescent="0.25">
      <c r="A74" s="67" t="str">
        <f>CONCATENATE($A1," ",G250," ",N250,", ",O250,", ",P250,", ",Q250,", ",R250)</f>
        <v xml:space="preserve">0 hadn't had the opportunity to work on the skills in the area(s) of , , , , </v>
      </c>
      <c r="B74" s="63"/>
      <c r="C74" s="63"/>
      <c r="D74" s="63"/>
      <c r="E74" s="63"/>
      <c r="F74" s="63"/>
      <c r="G74" s="63"/>
      <c r="H74" s="63"/>
      <c r="I74" s="63"/>
      <c r="J74" s="63"/>
      <c r="K74" s="63"/>
      <c r="L74" s="63"/>
      <c r="M74" s="63"/>
      <c r="N74" s="63"/>
      <c r="O74" s="63"/>
      <c r="P74" s="63"/>
      <c r="Q74" s="63"/>
      <c r="R74" s="63"/>
      <c r="S74" s="63"/>
      <c r="T74" s="63"/>
      <c r="U74" s="63"/>
      <c r="V74" s="63"/>
      <c r="W74" s="63"/>
      <c r="X74" s="63"/>
      <c r="Y74" s="63"/>
      <c r="Z74" s="63"/>
      <c r="AA74" s="63"/>
      <c r="AB74" s="63"/>
      <c r="AC74" s="63"/>
      <c r="AD74" s="63"/>
      <c r="AE74" s="63"/>
      <c r="AF74" s="63"/>
    </row>
    <row r="75" spans="1:32" ht="15.75" x14ac:dyDescent="0.25">
      <c r="A75" s="67" t="str">
        <f>CONCATENATE($A1," ",G251," ",N251,", ",O251,", ",P251,", ",Q251,", ",R251)</f>
        <v>0 didn't need the skills in the area(s) of Fences, Fields (Urban), Parks/Playgrounds, Outdoor Recreation, Inclement Weather</v>
      </c>
      <c r="B75" s="63"/>
      <c r="C75" s="63"/>
      <c r="D75" s="63"/>
      <c r="E75" s="63"/>
      <c r="F75" s="63"/>
      <c r="G75" s="63"/>
      <c r="H75" s="63"/>
      <c r="I75" s="63"/>
      <c r="J75" s="63"/>
      <c r="K75" s="63"/>
      <c r="L75" s="63"/>
      <c r="M75" s="63"/>
      <c r="N75" s="63"/>
      <c r="O75" s="63"/>
      <c r="P75" s="63"/>
      <c r="Q75" s="63"/>
      <c r="R75" s="63"/>
      <c r="S75" s="63"/>
      <c r="T75" s="63"/>
      <c r="U75" s="63"/>
      <c r="V75" s="63"/>
      <c r="W75" s="63"/>
      <c r="X75" s="63"/>
      <c r="Y75" s="63"/>
      <c r="Z75" s="63"/>
      <c r="AA75" s="63"/>
      <c r="AB75" s="63"/>
      <c r="AC75" s="63"/>
      <c r="AD75" s="63"/>
      <c r="AE75" s="63"/>
      <c r="AF75" s="63"/>
    </row>
    <row r="76" spans="1:32" ht="15.75" x14ac:dyDescent="0.25">
      <c r="A76" s="67"/>
      <c r="B76" s="63"/>
      <c r="C76" s="63"/>
      <c r="D76" s="63"/>
      <c r="E76" s="63"/>
      <c r="F76" s="63"/>
      <c r="G76" s="63"/>
      <c r="H76" s="63"/>
      <c r="I76" s="63"/>
      <c r="J76" s="63"/>
      <c r="K76" s="63"/>
      <c r="L76" s="63"/>
      <c r="M76" s="63"/>
      <c r="N76" s="63"/>
      <c r="O76" s="63"/>
      <c r="P76" s="63"/>
      <c r="Q76" s="63"/>
      <c r="R76" s="63"/>
      <c r="S76" s="63"/>
      <c r="T76" s="63"/>
      <c r="U76" s="63"/>
      <c r="V76" s="63"/>
      <c r="W76" s="63"/>
      <c r="X76" s="63"/>
      <c r="Y76" s="63"/>
      <c r="Z76" s="63"/>
      <c r="AA76" s="63"/>
      <c r="AB76" s="63"/>
      <c r="AC76" s="63"/>
      <c r="AD76" s="63"/>
      <c r="AE76" s="63"/>
      <c r="AF76" s="63"/>
    </row>
    <row r="77" spans="1:32" ht="15.75" x14ac:dyDescent="0.25">
      <c r="A77" s="65" t="str">
        <f>CONCATENATE(A253," ",H77,"%")</f>
        <v>Rural Travel Score: 0%</v>
      </c>
      <c r="B77" s="63"/>
      <c r="C77" s="63"/>
      <c r="D77" s="63"/>
      <c r="E77" s="63"/>
      <c r="F77" s="63"/>
      <c r="G77" s="66">
        <f>Front!G15</f>
        <v>0</v>
      </c>
      <c r="H77" s="69">
        <f>ROUND(G77,1)</f>
        <v>0</v>
      </c>
      <c r="I77" s="63"/>
      <c r="J77" s="63"/>
      <c r="K77" s="63"/>
      <c r="L77" s="63"/>
      <c r="M77" s="63"/>
      <c r="N77" s="63"/>
      <c r="O77" s="63"/>
      <c r="P77" s="63"/>
      <c r="Q77" s="63"/>
      <c r="R77" s="63"/>
      <c r="S77" s="63"/>
      <c r="T77" s="63"/>
      <c r="U77" s="63"/>
      <c r="V77" s="63"/>
      <c r="W77" s="63"/>
      <c r="X77" s="63"/>
      <c r="Y77" s="63"/>
      <c r="Z77" s="63"/>
      <c r="AA77" s="63"/>
      <c r="AB77" s="63"/>
      <c r="AC77" s="63"/>
      <c r="AD77" s="63"/>
      <c r="AE77" s="63"/>
      <c r="AF77" s="63"/>
    </row>
    <row r="78" spans="1:32" ht="15.75" x14ac:dyDescent="0.25">
      <c r="A78" s="67" t="str">
        <f>CONCATENATE($A1," ",G254," ",N254,", ",O254,", ",P254,", ",Q254,", ",R254)</f>
        <v xml:space="preserve">0 did well with the skills that made up the area(s) of , , , , </v>
      </c>
      <c r="B78" s="63"/>
      <c r="C78" s="63"/>
      <c r="D78" s="63"/>
      <c r="E78" s="63"/>
      <c r="F78" s="63"/>
      <c r="G78" s="63"/>
      <c r="H78" s="63"/>
      <c r="I78" s="63"/>
      <c r="J78" s="63"/>
      <c r="K78" s="63"/>
      <c r="L78" s="63"/>
      <c r="M78" s="63"/>
      <c r="N78" s="63"/>
      <c r="O78" s="63"/>
      <c r="P78" s="63"/>
      <c r="Q78" s="63"/>
      <c r="R78" s="63"/>
      <c r="S78" s="63"/>
      <c r="T78" s="63"/>
      <c r="U78" s="63"/>
      <c r="V78" s="63"/>
      <c r="W78" s="63"/>
      <c r="X78" s="63"/>
      <c r="Y78" s="63"/>
      <c r="Z78" s="63"/>
      <c r="AA78" s="63"/>
      <c r="AB78" s="63"/>
      <c r="AC78" s="63"/>
      <c r="AD78" s="63"/>
      <c r="AE78" s="63"/>
      <c r="AF78" s="63"/>
    </row>
    <row r="79" spans="1:32" ht="15.75" x14ac:dyDescent="0.25">
      <c r="A79" s="67" t="str">
        <f>CONCATENATE($A1," ",G255," ",N255,", ",O255,", ",P255,", ",Q255,", ",R255)</f>
        <v xml:space="preserve">0 had room for improvement with the skills that made up the area(s) of , , , , </v>
      </c>
      <c r="B79" s="63"/>
      <c r="C79" s="63"/>
      <c r="D79" s="63"/>
      <c r="E79" s="63"/>
      <c r="F79" s="63"/>
      <c r="G79" s="63"/>
      <c r="H79" s="63"/>
      <c r="I79" s="63"/>
      <c r="J79" s="63"/>
      <c r="K79" s="63"/>
      <c r="L79" s="63"/>
      <c r="M79" s="63"/>
      <c r="N79" s="63"/>
      <c r="O79" s="63"/>
      <c r="P79" s="63"/>
      <c r="Q79" s="63"/>
      <c r="R79" s="63"/>
      <c r="S79" s="63"/>
      <c r="T79" s="63"/>
      <c r="U79" s="63"/>
      <c r="V79" s="63"/>
      <c r="W79" s="63"/>
      <c r="X79" s="63"/>
      <c r="Y79" s="63"/>
      <c r="Z79" s="63"/>
      <c r="AA79" s="63"/>
      <c r="AB79" s="63"/>
      <c r="AC79" s="63"/>
      <c r="AD79" s="63"/>
      <c r="AE79" s="63"/>
      <c r="AF79" s="63"/>
    </row>
    <row r="80" spans="1:32" ht="15.75" x14ac:dyDescent="0.25">
      <c r="A80" s="67" t="str">
        <f>CONCATENATE($A1," ",G256," ",N256,", ",O256,", ",P256,", ",Q256,", ",R256)</f>
        <v xml:space="preserve">0 hadn't had the opportunity to work on the skills in the area(s) of , , , , </v>
      </c>
      <c r="B80" s="63"/>
      <c r="C80" s="63"/>
      <c r="D80" s="63"/>
      <c r="E80" s="63"/>
      <c r="F80" s="63"/>
      <c r="G80" s="63"/>
      <c r="H80" s="63"/>
      <c r="I80" s="63"/>
      <c r="J80" s="63"/>
      <c r="K80" s="63"/>
      <c r="L80" s="63"/>
      <c r="M80" s="63"/>
      <c r="N80" s="63"/>
      <c r="O80" s="63"/>
      <c r="P80" s="63"/>
      <c r="Q80" s="63"/>
      <c r="R80" s="63"/>
      <c r="S80" s="63"/>
      <c r="T80" s="63"/>
      <c r="U80" s="63"/>
      <c r="V80" s="63"/>
      <c r="W80" s="63"/>
      <c r="X80" s="63"/>
      <c r="Y80" s="63"/>
      <c r="Z80" s="63"/>
      <c r="AA80" s="63"/>
      <c r="AB80" s="63"/>
      <c r="AC80" s="63"/>
      <c r="AD80" s="63"/>
      <c r="AE80" s="63"/>
      <c r="AF80" s="63"/>
    </row>
    <row r="81" spans="1:32" ht="15.75" x14ac:dyDescent="0.25">
      <c r="A81" s="67" t="str">
        <f>CONCATENATE($A1," ",G257," ",N257,", ",O257,", ",P257,", ",Q257,", ",R257)</f>
        <v>0 didn't need the skills in the area(s) of Understanding Unique Dangers Related To Rural Travel, Travel Along Rural Roads, Environmental Factors, Identifying And Going Around Items In Rural Areas, Rural Street Crossings</v>
      </c>
      <c r="B81" s="63"/>
      <c r="C81" s="63"/>
      <c r="D81" s="63"/>
      <c r="E81" s="63"/>
      <c r="F81" s="63"/>
      <c r="G81" s="63"/>
      <c r="H81" s="63"/>
      <c r="I81" s="63"/>
      <c r="J81" s="63"/>
      <c r="K81" s="63"/>
      <c r="L81" s="63"/>
      <c r="M81" s="63"/>
      <c r="N81" s="63"/>
      <c r="O81" s="63"/>
      <c r="P81" s="63"/>
      <c r="Q81" s="63"/>
      <c r="R81" s="63"/>
      <c r="S81" s="63"/>
      <c r="T81" s="63"/>
      <c r="U81" s="63"/>
      <c r="V81" s="63"/>
      <c r="W81" s="63"/>
      <c r="X81" s="63"/>
      <c r="Y81" s="63"/>
      <c r="Z81" s="63"/>
      <c r="AA81" s="63"/>
      <c r="AB81" s="63"/>
      <c r="AC81" s="63"/>
      <c r="AD81" s="63"/>
      <c r="AE81" s="63"/>
      <c r="AF81" s="63"/>
    </row>
    <row r="82" spans="1:32" ht="15.75" x14ac:dyDescent="0.25">
      <c r="A82" s="67"/>
      <c r="B82" s="63"/>
      <c r="C82" s="63"/>
      <c r="D82" s="63"/>
      <c r="E82" s="63"/>
      <c r="F82" s="63"/>
      <c r="G82" s="63"/>
      <c r="H82" s="63"/>
      <c r="I82" s="63"/>
      <c r="J82" s="63"/>
      <c r="K82" s="63"/>
      <c r="L82" s="63"/>
      <c r="M82" s="63"/>
      <c r="N82" s="63"/>
      <c r="O82" s="63"/>
      <c r="P82" s="63"/>
      <c r="Q82" s="63"/>
      <c r="R82" s="63"/>
      <c r="S82" s="63"/>
      <c r="T82" s="63"/>
      <c r="U82" s="63"/>
      <c r="V82" s="63"/>
      <c r="W82" s="63"/>
      <c r="X82" s="63"/>
      <c r="Y82" s="63"/>
      <c r="Z82" s="63"/>
      <c r="AA82" s="63"/>
      <c r="AB82" s="63"/>
      <c r="AC82" s="63"/>
      <c r="AD82" s="63"/>
      <c r="AE82" s="63"/>
      <c r="AF82" s="63"/>
    </row>
    <row r="83" spans="1:32" ht="15.75" x14ac:dyDescent="0.25">
      <c r="A83" s="65" t="str">
        <f>CONCATENATE(A259," ",H83,"%")</f>
        <v>Vision Specific O&amp;M Skills Score: 0%</v>
      </c>
      <c r="B83" s="63"/>
      <c r="C83" s="63"/>
      <c r="D83" s="63"/>
      <c r="E83" s="63"/>
      <c r="F83" s="63"/>
      <c r="G83" s="66">
        <f>Front!G16</f>
        <v>0</v>
      </c>
      <c r="H83" s="69">
        <f>ROUND(G83,1)</f>
        <v>0</v>
      </c>
      <c r="I83" s="63"/>
      <c r="J83" s="63"/>
      <c r="K83" s="63"/>
      <c r="L83" s="63"/>
      <c r="M83" s="63"/>
      <c r="N83" s="63"/>
      <c r="O83" s="63"/>
      <c r="P83" s="63"/>
      <c r="Q83" s="63"/>
      <c r="R83" s="63"/>
      <c r="S83" s="63"/>
      <c r="T83" s="63"/>
      <c r="U83" s="63"/>
      <c r="V83" s="63"/>
      <c r="W83" s="63"/>
      <c r="X83" s="63"/>
      <c r="Y83" s="63"/>
      <c r="Z83" s="63"/>
      <c r="AA83" s="63"/>
      <c r="AB83" s="63"/>
      <c r="AC83" s="63"/>
      <c r="AD83" s="63"/>
      <c r="AE83" s="63"/>
      <c r="AF83" s="63"/>
    </row>
    <row r="84" spans="1:32" ht="15.75" x14ac:dyDescent="0.25">
      <c r="A84" s="67" t="str">
        <f>CONCATENATE($A1," ",G260," ",N260,", ",O260,", ",P260,", ",Q260,", ",R260)</f>
        <v xml:space="preserve">0 did well with the skills that made up the area(s) of , , , , </v>
      </c>
      <c r="B84" s="63"/>
      <c r="C84" s="63"/>
      <c r="D84" s="63"/>
      <c r="E84" s="63"/>
      <c r="F84" s="63"/>
      <c r="G84" s="63"/>
      <c r="H84" s="63"/>
      <c r="I84" s="63"/>
      <c r="J84" s="63"/>
      <c r="K84" s="63"/>
      <c r="L84" s="63"/>
      <c r="M84" s="63"/>
      <c r="N84" s="63"/>
      <c r="O84" s="63"/>
      <c r="P84" s="63"/>
      <c r="Q84" s="63"/>
      <c r="R84" s="63"/>
      <c r="S84" s="63"/>
      <c r="T84" s="63"/>
      <c r="U84" s="63"/>
      <c r="V84" s="63"/>
      <c r="W84" s="63"/>
      <c r="X84" s="63"/>
      <c r="Y84" s="63"/>
      <c r="Z84" s="63"/>
      <c r="AA84" s="63"/>
      <c r="AB84" s="63"/>
      <c r="AC84" s="63"/>
      <c r="AD84" s="63"/>
      <c r="AE84" s="63"/>
      <c r="AF84" s="63"/>
    </row>
    <row r="85" spans="1:32" ht="15.75" x14ac:dyDescent="0.25">
      <c r="A85" s="67" t="str">
        <f>CONCATENATE($A1," ",G261," ",N261,", ",O261,", ",P261,", ",Q261,", ",R261)</f>
        <v xml:space="preserve">0 had room for improvement with the skills that made up the area(s) of , , , , </v>
      </c>
      <c r="B85" s="63"/>
      <c r="C85" s="63"/>
      <c r="D85" s="63"/>
      <c r="E85" s="63"/>
      <c r="F85" s="63"/>
      <c r="G85" s="63"/>
      <c r="H85" s="63"/>
      <c r="I85" s="63"/>
      <c r="J85" s="63"/>
      <c r="K85" s="63"/>
      <c r="L85" s="63"/>
      <c r="M85" s="63"/>
      <c r="N85" s="63"/>
      <c r="O85" s="63"/>
      <c r="P85" s="63"/>
      <c r="Q85" s="63"/>
      <c r="R85" s="63"/>
      <c r="S85" s="63"/>
      <c r="T85" s="63"/>
      <c r="U85" s="63"/>
      <c r="V85" s="63"/>
      <c r="W85" s="63"/>
      <c r="X85" s="63"/>
      <c r="Y85" s="63"/>
      <c r="Z85" s="63"/>
      <c r="AA85" s="63"/>
      <c r="AB85" s="63"/>
      <c r="AC85" s="63"/>
      <c r="AD85" s="63"/>
      <c r="AE85" s="63"/>
      <c r="AF85" s="63"/>
    </row>
    <row r="86" spans="1:32" ht="15.75" x14ac:dyDescent="0.25">
      <c r="A86" s="67" t="str">
        <f>CONCATENATE($A1," ",G262," ",N262,", ",O262,", ",P262,", ",Q262,", ",R262)</f>
        <v xml:space="preserve">0 hadn't had the opportunity to work on the skills in the area(s) of , , , , </v>
      </c>
      <c r="B86" s="63"/>
      <c r="C86" s="63"/>
      <c r="D86" s="63"/>
      <c r="E86" s="63"/>
      <c r="F86" s="63"/>
      <c r="G86" s="63"/>
      <c r="H86" s="63"/>
      <c r="I86" s="63"/>
      <c r="J86" s="63"/>
      <c r="K86" s="63"/>
      <c r="L86" s="63"/>
      <c r="M86" s="63"/>
      <c r="N86" s="63"/>
      <c r="O86" s="63"/>
      <c r="P86" s="63"/>
      <c r="Q86" s="63"/>
      <c r="R86" s="63"/>
      <c r="S86" s="63"/>
      <c r="T86" s="63"/>
      <c r="U86" s="63"/>
      <c r="V86" s="63"/>
      <c r="W86" s="63"/>
      <c r="X86" s="63"/>
      <c r="Y86" s="63"/>
      <c r="Z86" s="63"/>
      <c r="AA86" s="63"/>
      <c r="AB86" s="63"/>
      <c r="AC86" s="63"/>
      <c r="AD86" s="63"/>
      <c r="AE86" s="63"/>
      <c r="AF86" s="63"/>
    </row>
    <row r="87" spans="1:32" ht="15.75" x14ac:dyDescent="0.25">
      <c r="A87" s="67" t="str">
        <f>CONCATENATE($A1," ",G263," ",N263,", ",O263,", ",P263,", ",Q263,", ",R263)</f>
        <v>0 didn't need the skills in the area(s) of Scanning Materials, Scanning Environments, Near Point Magnification, Distance Magnification, Visual Traveling</v>
      </c>
      <c r="B87" s="63"/>
      <c r="C87" s="63"/>
      <c r="D87" s="63"/>
      <c r="E87" s="63"/>
      <c r="F87" s="63"/>
      <c r="G87" s="63"/>
      <c r="H87" s="63"/>
      <c r="I87" s="63"/>
      <c r="J87" s="63"/>
      <c r="K87" s="63"/>
      <c r="L87" s="63"/>
      <c r="M87" s="63"/>
      <c r="N87" s="63"/>
      <c r="O87" s="63"/>
      <c r="P87" s="63"/>
      <c r="Q87" s="63"/>
      <c r="R87" s="63"/>
      <c r="S87" s="63"/>
      <c r="T87" s="63"/>
      <c r="U87" s="63"/>
      <c r="V87" s="63"/>
      <c r="W87" s="63"/>
      <c r="X87" s="63"/>
      <c r="Y87" s="63"/>
      <c r="Z87" s="63"/>
      <c r="AA87" s="63"/>
      <c r="AB87" s="63"/>
      <c r="AC87" s="63"/>
      <c r="AD87" s="63"/>
      <c r="AE87" s="63"/>
      <c r="AF87" s="63"/>
    </row>
    <row r="88" spans="1:32" ht="15.75" x14ac:dyDescent="0.25">
      <c r="A88" s="67"/>
      <c r="B88" s="63"/>
      <c r="C88" s="63"/>
      <c r="D88" s="63"/>
      <c r="E88" s="63"/>
      <c r="F88" s="63"/>
      <c r="G88" s="63"/>
      <c r="H88" s="63"/>
      <c r="I88" s="63"/>
      <c r="J88" s="63"/>
      <c r="K88" s="63"/>
      <c r="L88" s="63"/>
      <c r="M88" s="63"/>
      <c r="N88" s="63"/>
      <c r="O88" s="63"/>
      <c r="P88" s="63"/>
      <c r="Q88" s="63"/>
      <c r="R88" s="63"/>
      <c r="S88" s="63"/>
      <c r="T88" s="63"/>
      <c r="U88" s="63"/>
      <c r="V88" s="63"/>
      <c r="W88" s="63"/>
      <c r="X88" s="63"/>
      <c r="Y88" s="63"/>
      <c r="Z88" s="63"/>
      <c r="AA88" s="63"/>
      <c r="AB88" s="63"/>
      <c r="AC88" s="63"/>
      <c r="AD88" s="63"/>
      <c r="AE88" s="63"/>
      <c r="AF88" s="63"/>
    </row>
    <row r="89" spans="1:32" ht="15.75" x14ac:dyDescent="0.25">
      <c r="A89" s="65" t="str">
        <f>CONCATENATE(A265," ",H89,"%")</f>
        <v>Community Score: 0%</v>
      </c>
      <c r="B89" s="63"/>
      <c r="C89" s="63"/>
      <c r="D89" s="63"/>
      <c r="E89" s="63"/>
      <c r="F89" s="63"/>
      <c r="G89" s="66">
        <f>Front!G17</f>
        <v>0</v>
      </c>
      <c r="H89" s="69">
        <f>ROUND(G89,1)</f>
        <v>0</v>
      </c>
      <c r="I89" s="63"/>
      <c r="J89" s="63"/>
      <c r="K89" s="63"/>
      <c r="L89" s="63"/>
      <c r="M89" s="63"/>
      <c r="N89" s="63"/>
      <c r="O89" s="63"/>
      <c r="P89" s="63"/>
      <c r="Q89" s="63"/>
      <c r="R89" s="63"/>
      <c r="S89" s="63"/>
      <c r="T89" s="63"/>
      <c r="U89" s="63"/>
      <c r="V89" s="63"/>
      <c r="W89" s="63"/>
      <c r="X89" s="63"/>
      <c r="Y89" s="63"/>
      <c r="Z89" s="63"/>
      <c r="AA89" s="63"/>
      <c r="AB89" s="63"/>
      <c r="AC89" s="63"/>
      <c r="AD89" s="63"/>
      <c r="AE89" s="63"/>
      <c r="AF89" s="63"/>
    </row>
    <row r="90" spans="1:32" ht="15.75" x14ac:dyDescent="0.25">
      <c r="A90" s="67" t="str">
        <f>CONCATENATE($A1," ",G266," ",N266,", ",O266,", ",P266,", ",Q266,", ",R266,", ",S266)</f>
        <v xml:space="preserve">0 did well with the skills that made up the area(s) of , , , , , </v>
      </c>
      <c r="B90" s="63"/>
      <c r="C90" s="63"/>
      <c r="D90" s="63"/>
      <c r="E90" s="63"/>
      <c r="F90" s="63"/>
      <c r="G90" s="63"/>
      <c r="H90" s="63"/>
      <c r="I90" s="63"/>
      <c r="J90" s="63"/>
      <c r="K90" s="63"/>
      <c r="L90" s="63"/>
      <c r="M90" s="63"/>
      <c r="N90" s="63"/>
      <c r="O90" s="63"/>
      <c r="P90" s="63"/>
      <c r="Q90" s="63"/>
      <c r="R90" s="63"/>
      <c r="S90" s="63"/>
      <c r="T90" s="63"/>
      <c r="U90" s="63"/>
      <c r="V90" s="63"/>
      <c r="W90" s="63"/>
      <c r="X90" s="63"/>
      <c r="Y90" s="63"/>
      <c r="Z90" s="63"/>
      <c r="AA90" s="63"/>
      <c r="AB90" s="63"/>
      <c r="AC90" s="63"/>
      <c r="AD90" s="63"/>
      <c r="AE90" s="63"/>
      <c r="AF90" s="63"/>
    </row>
    <row r="91" spans="1:32" ht="15.75" x14ac:dyDescent="0.25">
      <c r="A91" s="67" t="str">
        <f>CONCATENATE($A1," ",G267," ",N267,", ",O267,", ",P267,", ",Q267,", ",R267,", ",S267)</f>
        <v xml:space="preserve">0 had room for improvement with the skills that made up the area(s) of , , , , , </v>
      </c>
      <c r="B91" s="63"/>
      <c r="C91" s="63"/>
      <c r="D91" s="63"/>
      <c r="E91" s="63"/>
      <c r="F91" s="63"/>
      <c r="G91" s="63"/>
      <c r="H91" s="63"/>
      <c r="I91" s="63"/>
      <c r="J91" s="63"/>
      <c r="K91" s="63"/>
      <c r="L91" s="63"/>
      <c r="M91" s="63"/>
      <c r="N91" s="63"/>
      <c r="O91" s="63"/>
      <c r="P91" s="63"/>
      <c r="Q91" s="63"/>
      <c r="R91" s="63"/>
      <c r="S91" s="63"/>
      <c r="T91" s="63"/>
      <c r="U91" s="63"/>
      <c r="V91" s="63"/>
      <c r="W91" s="63"/>
      <c r="X91" s="63"/>
      <c r="Y91" s="63"/>
      <c r="Z91" s="63"/>
      <c r="AA91" s="63"/>
      <c r="AB91" s="63"/>
      <c r="AC91" s="63"/>
      <c r="AD91" s="63"/>
      <c r="AE91" s="63"/>
      <c r="AF91" s="63"/>
    </row>
    <row r="92" spans="1:32" ht="15.75" x14ac:dyDescent="0.25">
      <c r="A92" s="67" t="str">
        <f>CONCATENATE($A1," ",G268," ",N268,", ",O268,", ",P268,", ",Q268,", ",R268,", ",S268)</f>
        <v xml:space="preserve">0 hadn't had the opportunity to work on the skills in the area(s) of , , , , , </v>
      </c>
      <c r="B92" s="63"/>
      <c r="C92" s="63"/>
      <c r="D92" s="63"/>
      <c r="E92" s="63"/>
      <c r="F92" s="63"/>
      <c r="G92" s="63"/>
      <c r="H92" s="63"/>
      <c r="I92" s="63"/>
      <c r="J92" s="63"/>
      <c r="K92" s="63"/>
      <c r="L92" s="63"/>
      <c r="M92" s="63"/>
      <c r="N92" s="63"/>
      <c r="O92" s="63"/>
      <c r="P92" s="63"/>
      <c r="Q92" s="63"/>
      <c r="R92" s="63"/>
      <c r="S92" s="63"/>
      <c r="T92" s="63"/>
      <c r="U92" s="63"/>
      <c r="V92" s="63"/>
      <c r="W92" s="63"/>
      <c r="X92" s="63"/>
      <c r="Y92" s="63"/>
      <c r="Z92" s="63"/>
      <c r="AA92" s="63"/>
      <c r="AB92" s="63"/>
      <c r="AC92" s="63"/>
      <c r="AD92" s="63"/>
      <c r="AE92" s="63"/>
      <c r="AF92" s="63"/>
    </row>
    <row r="93" spans="1:32" ht="15.75" x14ac:dyDescent="0.25">
      <c r="A93" s="67" t="str">
        <f>CONCATENATE($A1," ",G269," ",N269,", ",O269,", ",P269,", ",Q269,", ",R269,", ",S269)</f>
        <v>0 didn't need the skills in the area(s) of Comparison Shopping From Home, Stores, Fast Food Restaurants, Cafeteria Restaurants, Sit Down Restaurants, Public Toilets</v>
      </c>
      <c r="B93" s="63"/>
      <c r="C93" s="63"/>
      <c r="D93" s="63"/>
      <c r="E93" s="63"/>
      <c r="F93" s="63"/>
      <c r="G93" s="63"/>
      <c r="H93" s="63"/>
      <c r="I93" s="63"/>
      <c r="J93" s="63"/>
      <c r="K93" s="63"/>
      <c r="L93" s="63"/>
      <c r="M93" s="63"/>
      <c r="N93" s="63"/>
      <c r="O93" s="63"/>
      <c r="P93" s="63"/>
      <c r="Q93" s="63"/>
      <c r="R93" s="63"/>
      <c r="S93" s="63"/>
      <c r="T93" s="63"/>
      <c r="U93" s="63"/>
      <c r="V93" s="63"/>
      <c r="W93" s="63"/>
      <c r="X93" s="63"/>
      <c r="Y93" s="63"/>
      <c r="Z93" s="63"/>
      <c r="AA93" s="63"/>
      <c r="AB93" s="63"/>
      <c r="AC93" s="63"/>
      <c r="AD93" s="63"/>
      <c r="AE93" s="63"/>
      <c r="AF93" s="63"/>
    </row>
    <row r="94" spans="1:32" ht="15.75" x14ac:dyDescent="0.25">
      <c r="A94" s="67"/>
      <c r="B94" s="63"/>
      <c r="C94" s="63"/>
      <c r="D94" s="63"/>
      <c r="E94" s="63"/>
      <c r="F94" s="63"/>
      <c r="G94" s="63"/>
      <c r="H94" s="63"/>
      <c r="I94" s="63"/>
      <c r="J94" s="63"/>
      <c r="K94" s="63"/>
      <c r="L94" s="63"/>
      <c r="M94" s="63"/>
      <c r="N94" s="63"/>
      <c r="O94" s="63"/>
      <c r="P94" s="63"/>
      <c r="Q94" s="63"/>
      <c r="R94" s="63"/>
      <c r="S94" s="63"/>
      <c r="T94" s="63"/>
      <c r="U94" s="63"/>
      <c r="V94" s="63"/>
      <c r="W94" s="63"/>
      <c r="X94" s="63"/>
      <c r="Y94" s="63"/>
      <c r="Z94" s="63"/>
      <c r="AA94" s="63"/>
      <c r="AB94" s="63"/>
      <c r="AC94" s="63"/>
      <c r="AD94" s="63"/>
      <c r="AE94" s="63"/>
      <c r="AF94" s="63"/>
    </row>
    <row r="95" spans="1:32" ht="15.75" x14ac:dyDescent="0.25">
      <c r="A95" s="65" t="s">
        <v>493</v>
      </c>
      <c r="B95" s="63"/>
      <c r="C95" s="63"/>
      <c r="D95" s="63"/>
      <c r="E95" s="63"/>
      <c r="F95" s="63"/>
      <c r="G95" s="63"/>
      <c r="H95" s="63"/>
      <c r="I95" s="63"/>
      <c r="J95" s="63"/>
      <c r="K95" s="63"/>
      <c r="L95" s="63"/>
      <c r="M95" s="63"/>
      <c r="N95" s="63"/>
      <c r="O95" s="63"/>
      <c r="P95" s="63"/>
      <c r="Q95" s="63"/>
      <c r="R95" s="63"/>
      <c r="S95" s="63"/>
      <c r="T95" s="63"/>
      <c r="U95" s="63"/>
      <c r="V95" s="63"/>
      <c r="W95" s="63"/>
      <c r="X95" s="63"/>
      <c r="Y95" s="63"/>
      <c r="Z95" s="63"/>
      <c r="AA95" s="63"/>
      <c r="AB95" s="63"/>
      <c r="AC95" s="63"/>
      <c r="AD95" s="63"/>
      <c r="AE95" s="63"/>
      <c r="AF95" s="63"/>
    </row>
    <row r="96" spans="1:32" ht="15.75" x14ac:dyDescent="0.25">
      <c r="A96" s="67" t="str">
        <f>CONCATENATE(A1," ",G276," ",K3,"% ",H276)</f>
        <v>0 demonstrated 0% of the skills needed to travel independently as an adult.</v>
      </c>
      <c r="B96" s="63"/>
      <c r="C96" s="63"/>
      <c r="D96" s="63"/>
      <c r="E96" s="63"/>
      <c r="F96" s="63"/>
      <c r="G96" s="63"/>
      <c r="H96" s="63"/>
      <c r="I96" s="63"/>
      <c r="J96" s="63"/>
      <c r="K96" s="63"/>
      <c r="L96" s="63"/>
      <c r="M96" s="63"/>
      <c r="N96" s="63"/>
      <c r="O96" s="63"/>
      <c r="P96" s="63"/>
      <c r="Q96" s="63"/>
      <c r="R96" s="63"/>
      <c r="S96" s="63"/>
      <c r="T96" s="63"/>
      <c r="U96" s="63"/>
      <c r="V96" s="63"/>
      <c r="W96" s="63"/>
      <c r="X96" s="63"/>
      <c r="Y96" s="63"/>
      <c r="Z96" s="63"/>
      <c r="AA96" s="63"/>
      <c r="AB96" s="63"/>
      <c r="AC96" s="63"/>
      <c r="AD96" s="63"/>
      <c r="AE96" s="63"/>
      <c r="AF96" s="63"/>
    </row>
    <row r="97" spans="1:32" ht="15.75" x14ac:dyDescent="0.25">
      <c r="A97" s="67" t="str">
        <f>CONCATENATE($A1," ",G277," ",N277,", ",O277,", ",P277,", ",Q277,", ",R277,", ",S277,", ",T277,", ",U277,", ",V277,", ",W277,", ",X277,", ",Y277,", ",Z277,", ",AA277,", ",AB277)</f>
        <v xml:space="preserve">0 did well with the skills that made up the domain(s) of , , , , , , , , , , , , , , </v>
      </c>
      <c r="B97" s="63"/>
      <c r="C97" s="63"/>
      <c r="D97" s="63"/>
      <c r="E97" s="63"/>
      <c r="F97" s="63"/>
      <c r="G97" s="63"/>
      <c r="H97" s="63"/>
      <c r="I97" s="63"/>
      <c r="J97" s="63"/>
      <c r="K97" s="63"/>
      <c r="L97" s="63"/>
      <c r="M97" s="63"/>
      <c r="N97" s="63"/>
      <c r="O97" s="63"/>
      <c r="P97" s="63"/>
      <c r="Q97" s="63"/>
      <c r="R97" s="63"/>
      <c r="S97" s="63"/>
      <c r="T97" s="63"/>
      <c r="U97" s="63"/>
      <c r="V97" s="63"/>
      <c r="W97" s="63"/>
      <c r="X97" s="63"/>
      <c r="Y97" s="63"/>
      <c r="Z97" s="63"/>
      <c r="AA97" s="63"/>
      <c r="AB97" s="63"/>
      <c r="AC97" s="63"/>
      <c r="AD97" s="63"/>
      <c r="AE97" s="63"/>
      <c r="AF97" s="63"/>
    </row>
    <row r="98" spans="1:32" ht="15.75" x14ac:dyDescent="0.25">
      <c r="A98" s="67" t="str">
        <f>CONCATENATE($A1," ",G278," ",N278,", ",O278,", ",P278,", ",Q278,", ",R278,", ",S278,", ",T278,", ",U278,", ",V278,", ",W278,", ",X278,", ",Y278,", ",Z278,", ",AA278,", ",AB278)</f>
        <v xml:space="preserve">0 had room for improvement with the skills that made up the domain(s) of , , , , , , , , , , , , , , </v>
      </c>
      <c r="B98" s="63"/>
      <c r="C98" s="63"/>
      <c r="D98" s="63"/>
      <c r="E98" s="63"/>
      <c r="F98" s="63"/>
      <c r="G98" s="63"/>
      <c r="H98" s="63"/>
      <c r="I98" s="63"/>
      <c r="J98" s="63"/>
      <c r="K98" s="63"/>
      <c r="L98" s="63"/>
      <c r="M98" s="63"/>
      <c r="N98" s="63"/>
      <c r="O98" s="63"/>
      <c r="P98" s="63"/>
      <c r="Q98" s="63"/>
      <c r="R98" s="63"/>
      <c r="S98" s="63"/>
      <c r="T98" s="63"/>
      <c r="U98" s="63"/>
      <c r="V98" s="63"/>
      <c r="W98" s="63"/>
      <c r="X98" s="63"/>
      <c r="Y98" s="63"/>
      <c r="Z98" s="63"/>
      <c r="AA98" s="63"/>
      <c r="AB98" s="63"/>
      <c r="AC98" s="63"/>
      <c r="AD98" s="63"/>
      <c r="AE98" s="63"/>
      <c r="AF98" s="63"/>
    </row>
    <row r="99" spans="1:32" ht="15.75" x14ac:dyDescent="0.25">
      <c r="A99" s="67" t="str">
        <f>CONCATENATE($A1," ",G279," ",N279,", ",O279,", ",P279,", ",Q279,", ",R279,", ",S279,", ",T279,", ",U279,", ",V279,", ",W279,", ",X279,", ",Y279,", ",Z279,", ",AA279,", ",AB279)</f>
        <v xml:space="preserve">0 hadn't had the opportunity to work on the skills that made up the domain(s) of , , , , , , , , , , , , , , </v>
      </c>
      <c r="B99" s="63"/>
      <c r="C99" s="63"/>
      <c r="D99" s="63"/>
      <c r="E99" s="63"/>
      <c r="F99" s="63"/>
      <c r="G99" s="63"/>
      <c r="H99" s="63"/>
      <c r="I99" s="63"/>
      <c r="J99" s="63"/>
      <c r="K99" s="63"/>
      <c r="L99" s="63"/>
      <c r="M99" s="63"/>
      <c r="N99" s="63"/>
      <c r="O99" s="63"/>
      <c r="P99" s="63"/>
      <c r="Q99" s="63"/>
      <c r="R99" s="63"/>
      <c r="S99" s="63"/>
      <c r="T99" s="63"/>
      <c r="U99" s="63"/>
      <c r="V99" s="63"/>
      <c r="W99" s="63"/>
      <c r="X99" s="63"/>
      <c r="Y99" s="63"/>
      <c r="Z99" s="63"/>
      <c r="AA99" s="63"/>
      <c r="AB99" s="63"/>
      <c r="AC99" s="63"/>
      <c r="AD99" s="63"/>
      <c r="AE99" s="63"/>
      <c r="AF99" s="63"/>
    </row>
    <row r="100" spans="1:32" ht="15.75" x14ac:dyDescent="0.25">
      <c r="A100" s="67" t="str">
        <f>CONCATENATE($A1," ",G280," ",N280,", ",O280,", ",P280,", ",Q280,", ",R280,", ",S280,", ",T280,", ",U280,", ",V280,", ",W280,", ",X280,", ",Y280,", ",Z280,", ",AA280,", ",AB280)</f>
        <v xml:space="preserve">0 had no need for the skills that made up the domain(s) of Concepts, Movement, Single Room O&amp;M, Indoor O&amp;M, Self Protection, Guided Travel, Cane Skills, Sidewalk Travel, Street Crossings, Orientation Skills &amp; GPS, Public Transportation, Atypical O&amp;M, Rural Travel, Vision Specific O&amp;M Skills, Community </v>
      </c>
      <c r="B100" s="63"/>
      <c r="C100" s="63"/>
      <c r="D100" s="63"/>
      <c r="E100" s="63"/>
      <c r="F100" s="63"/>
      <c r="G100" s="63"/>
      <c r="H100" s="63"/>
      <c r="I100" s="63"/>
      <c r="J100" s="63"/>
      <c r="K100" s="63"/>
      <c r="L100" s="63"/>
      <c r="M100" s="63"/>
      <c r="N100" s="63"/>
      <c r="O100" s="63"/>
      <c r="P100" s="63"/>
      <c r="Q100" s="63"/>
      <c r="R100" s="63"/>
      <c r="S100" s="63"/>
      <c r="T100" s="63"/>
      <c r="U100" s="63"/>
      <c r="V100" s="63"/>
      <c r="W100" s="63"/>
      <c r="X100" s="63"/>
      <c r="Y100" s="63"/>
      <c r="Z100" s="63"/>
      <c r="AA100" s="63"/>
      <c r="AB100" s="63"/>
      <c r="AC100" s="63"/>
      <c r="AD100" s="63"/>
      <c r="AE100" s="63"/>
      <c r="AF100" s="63"/>
    </row>
    <row r="101" spans="1:32" ht="15.75" x14ac:dyDescent="0.25">
      <c r="A101" s="63"/>
      <c r="B101" s="63"/>
      <c r="C101" s="63"/>
      <c r="D101" s="63"/>
      <c r="E101" s="63"/>
      <c r="F101" s="63"/>
      <c r="G101" s="63"/>
      <c r="H101" s="63"/>
      <c r="I101" s="63"/>
      <c r="J101" s="63"/>
      <c r="K101" s="63"/>
      <c r="L101" s="63"/>
      <c r="M101" s="63"/>
      <c r="N101" s="63"/>
      <c r="O101" s="63"/>
      <c r="P101" s="63"/>
      <c r="Q101" s="63"/>
      <c r="R101" s="63"/>
      <c r="S101" s="63"/>
      <c r="T101" s="63"/>
      <c r="U101" s="63"/>
      <c r="V101" s="63"/>
      <c r="W101" s="63"/>
      <c r="X101" s="63"/>
      <c r="Y101" s="63"/>
      <c r="Z101" s="63"/>
      <c r="AA101" s="63"/>
      <c r="AB101" s="63"/>
      <c r="AC101" s="63"/>
      <c r="AD101" s="63"/>
      <c r="AE101" s="63"/>
      <c r="AF101" s="63"/>
    </row>
    <row r="102" spans="1:32" ht="15.75" x14ac:dyDescent="0.25">
      <c r="A102" s="63"/>
      <c r="B102" s="63"/>
      <c r="C102" s="63"/>
      <c r="D102" s="63"/>
      <c r="E102" s="63"/>
      <c r="F102" s="63"/>
      <c r="G102" s="63"/>
      <c r="H102" s="63"/>
      <c r="I102" s="63"/>
      <c r="J102" s="63"/>
      <c r="K102" s="63"/>
      <c r="L102" s="63"/>
      <c r="M102" s="63"/>
      <c r="N102" s="63"/>
      <c r="O102" s="63"/>
      <c r="P102" s="63"/>
      <c r="Q102" s="63"/>
      <c r="R102" s="63"/>
      <c r="S102" s="63"/>
      <c r="T102" s="63"/>
      <c r="U102" s="63"/>
      <c r="V102" s="63"/>
      <c r="W102" s="63"/>
      <c r="X102" s="63"/>
      <c r="Y102" s="63"/>
      <c r="Z102" s="63"/>
      <c r="AA102" s="63"/>
      <c r="AB102" s="63"/>
      <c r="AC102" s="63"/>
      <c r="AD102" s="63"/>
      <c r="AE102" s="63"/>
      <c r="AF102" s="63"/>
    </row>
    <row r="103" spans="1:32" ht="15.75" x14ac:dyDescent="0.25">
      <c r="A103" s="63"/>
      <c r="B103" s="63"/>
      <c r="C103" s="63"/>
      <c r="D103" s="63"/>
      <c r="E103" s="63"/>
      <c r="F103" s="63"/>
      <c r="G103" s="63"/>
      <c r="H103" s="63"/>
      <c r="I103" s="63"/>
      <c r="J103" s="63"/>
      <c r="K103" s="63"/>
      <c r="L103" s="63"/>
      <c r="M103" s="63"/>
      <c r="N103" s="63"/>
      <c r="O103" s="63"/>
      <c r="P103" s="63"/>
      <c r="Q103" s="63"/>
      <c r="R103" s="63"/>
      <c r="S103" s="63"/>
      <c r="T103" s="63"/>
      <c r="U103" s="63"/>
      <c r="V103" s="63"/>
      <c r="W103" s="63"/>
      <c r="X103" s="63"/>
      <c r="Y103" s="63"/>
      <c r="Z103" s="63"/>
      <c r="AA103" s="63"/>
      <c r="AB103" s="63"/>
      <c r="AC103" s="63"/>
      <c r="AD103" s="63"/>
      <c r="AE103" s="63"/>
      <c r="AF103" s="63"/>
    </row>
    <row r="104" spans="1:32" ht="15.75" x14ac:dyDescent="0.25">
      <c r="A104" s="63"/>
      <c r="B104" s="63"/>
      <c r="C104" s="63"/>
      <c r="D104" s="63"/>
      <c r="E104" s="63"/>
      <c r="F104" s="63"/>
      <c r="G104" s="63"/>
      <c r="H104" s="63"/>
      <c r="I104" s="63"/>
      <c r="J104" s="63"/>
      <c r="K104" s="63"/>
      <c r="L104" s="63"/>
      <c r="M104" s="63"/>
      <c r="N104" s="63"/>
      <c r="O104" s="63"/>
      <c r="P104" s="63"/>
      <c r="Q104" s="63"/>
      <c r="R104" s="63"/>
      <c r="S104" s="63"/>
      <c r="T104" s="63"/>
      <c r="U104" s="63"/>
      <c r="V104" s="63"/>
      <c r="W104" s="63"/>
      <c r="X104" s="63"/>
      <c r="Y104" s="63"/>
      <c r="Z104" s="63"/>
      <c r="AA104" s="63"/>
      <c r="AB104" s="63"/>
      <c r="AC104" s="63"/>
      <c r="AD104" s="63"/>
      <c r="AE104" s="63"/>
      <c r="AF104" s="63"/>
    </row>
    <row r="105" spans="1:32" ht="15.75" x14ac:dyDescent="0.25">
      <c r="A105" s="63"/>
      <c r="B105" s="63"/>
      <c r="C105" s="63"/>
      <c r="D105" s="63"/>
      <c r="E105" s="63"/>
      <c r="F105" s="63"/>
      <c r="G105" s="63"/>
      <c r="H105" s="63"/>
      <c r="I105" s="63"/>
      <c r="J105" s="63"/>
      <c r="K105" s="63"/>
      <c r="L105" s="63"/>
      <c r="M105" s="63"/>
      <c r="N105" s="63"/>
      <c r="O105" s="63"/>
      <c r="P105" s="63"/>
      <c r="Q105" s="63"/>
      <c r="R105" s="63"/>
      <c r="S105" s="63"/>
      <c r="T105" s="63"/>
      <c r="U105" s="63"/>
      <c r="V105" s="63"/>
      <c r="W105" s="63"/>
      <c r="X105" s="63"/>
      <c r="Y105" s="63"/>
      <c r="Z105" s="63"/>
      <c r="AA105" s="63"/>
      <c r="AB105" s="63"/>
      <c r="AC105" s="63"/>
      <c r="AD105" s="63"/>
      <c r="AE105" s="63"/>
      <c r="AF105" s="63"/>
    </row>
    <row r="106" spans="1:32" ht="15.75" x14ac:dyDescent="0.25">
      <c r="A106" s="63"/>
      <c r="B106" s="63"/>
      <c r="C106" s="63"/>
      <c r="D106" s="63"/>
      <c r="E106" s="63"/>
      <c r="F106" s="63"/>
      <c r="G106" s="63"/>
      <c r="H106" s="63"/>
      <c r="I106" s="63"/>
      <c r="J106" s="63"/>
      <c r="K106" s="63"/>
      <c r="L106" s="63"/>
      <c r="M106" s="63"/>
      <c r="N106" s="63"/>
      <c r="O106" s="63"/>
      <c r="P106" s="63"/>
      <c r="Q106" s="63"/>
      <c r="R106" s="63"/>
      <c r="S106" s="63"/>
      <c r="T106" s="63"/>
      <c r="U106" s="63"/>
      <c r="V106" s="63"/>
      <c r="W106" s="63"/>
      <c r="X106" s="63"/>
      <c r="Y106" s="63"/>
      <c r="Z106" s="63"/>
      <c r="AA106" s="63"/>
      <c r="AB106" s="63"/>
      <c r="AC106" s="63"/>
      <c r="AD106" s="63"/>
      <c r="AE106" s="63"/>
      <c r="AF106" s="63"/>
    </row>
    <row r="107" spans="1:32" ht="15.75" x14ac:dyDescent="0.25">
      <c r="A107" s="63"/>
      <c r="B107" s="63"/>
      <c r="C107" s="63"/>
      <c r="D107" s="63"/>
      <c r="E107" s="63"/>
      <c r="F107" s="63"/>
      <c r="G107" s="63"/>
      <c r="H107" s="63"/>
      <c r="I107" s="63"/>
      <c r="J107" s="63"/>
      <c r="K107" s="63"/>
      <c r="L107" s="63"/>
      <c r="M107" s="63"/>
      <c r="N107" s="63"/>
      <c r="O107" s="63"/>
      <c r="P107" s="63"/>
      <c r="Q107" s="63"/>
      <c r="R107" s="63"/>
      <c r="S107" s="63"/>
      <c r="T107" s="63"/>
      <c r="U107" s="63"/>
      <c r="V107" s="63"/>
      <c r="W107" s="63"/>
      <c r="X107" s="63"/>
      <c r="Y107" s="63"/>
      <c r="Z107" s="63"/>
      <c r="AA107" s="63"/>
      <c r="AB107" s="63"/>
      <c r="AC107" s="63"/>
      <c r="AD107" s="63"/>
      <c r="AE107" s="63"/>
      <c r="AF107" s="63"/>
    </row>
    <row r="108" spans="1:32" ht="15.75" x14ac:dyDescent="0.25">
      <c r="A108" s="63"/>
      <c r="B108" s="63"/>
      <c r="C108" s="63"/>
      <c r="D108" s="63"/>
      <c r="E108" s="63"/>
      <c r="F108" s="63"/>
      <c r="G108" s="63"/>
      <c r="H108" s="63"/>
      <c r="I108" s="63"/>
      <c r="J108" s="63"/>
      <c r="K108" s="63"/>
      <c r="L108" s="63"/>
      <c r="M108" s="63"/>
      <c r="N108" s="63"/>
      <c r="O108" s="63"/>
      <c r="P108" s="63"/>
      <c r="Q108" s="63"/>
      <c r="R108" s="63"/>
      <c r="S108" s="63"/>
      <c r="T108" s="63"/>
      <c r="U108" s="63"/>
      <c r="V108" s="63"/>
      <c r="W108" s="63"/>
      <c r="X108" s="63"/>
      <c r="Y108" s="63"/>
      <c r="Z108" s="63"/>
      <c r="AA108" s="63"/>
      <c r="AB108" s="63"/>
      <c r="AC108" s="63"/>
      <c r="AD108" s="63"/>
      <c r="AE108" s="63"/>
      <c r="AF108" s="63"/>
    </row>
    <row r="109" spans="1:32" ht="15.75" x14ac:dyDescent="0.25">
      <c r="A109" s="63"/>
      <c r="B109" s="63"/>
      <c r="C109" s="63"/>
      <c r="D109" s="63"/>
      <c r="E109" s="63"/>
      <c r="F109" s="63"/>
      <c r="G109" s="63"/>
      <c r="H109" s="63"/>
      <c r="I109" s="63"/>
      <c r="J109" s="63"/>
      <c r="K109" s="63"/>
      <c r="L109" s="63"/>
      <c r="M109" s="63"/>
      <c r="N109" s="63"/>
      <c r="O109" s="63"/>
      <c r="P109" s="63"/>
      <c r="Q109" s="63"/>
      <c r="R109" s="63"/>
      <c r="S109" s="63"/>
      <c r="T109" s="63"/>
      <c r="U109" s="63"/>
      <c r="V109" s="63"/>
      <c r="W109" s="63"/>
      <c r="X109" s="63"/>
      <c r="Y109" s="63"/>
      <c r="Z109" s="63"/>
      <c r="AA109" s="63"/>
      <c r="AB109" s="63"/>
      <c r="AC109" s="63"/>
      <c r="AD109" s="63"/>
      <c r="AE109" s="63"/>
      <c r="AF109" s="63"/>
    </row>
    <row r="110" spans="1:32" ht="15.75" x14ac:dyDescent="0.25">
      <c r="A110" s="66" t="s">
        <v>496</v>
      </c>
      <c r="B110" s="63"/>
      <c r="C110" s="63"/>
      <c r="D110" s="63"/>
      <c r="E110" s="63"/>
      <c r="F110" s="63"/>
      <c r="G110" s="63"/>
      <c r="H110" s="63"/>
      <c r="I110" s="63"/>
      <c r="J110" s="63"/>
      <c r="K110" s="63"/>
      <c r="L110" s="63"/>
      <c r="M110" s="63"/>
      <c r="N110" s="63"/>
      <c r="O110" s="63"/>
      <c r="P110" s="63"/>
      <c r="Q110" s="63"/>
      <c r="R110" s="63"/>
      <c r="S110" s="63"/>
      <c r="T110" s="63"/>
      <c r="U110" s="63"/>
      <c r="V110" s="63"/>
      <c r="W110" s="63"/>
      <c r="X110" s="63"/>
      <c r="Y110" s="63"/>
      <c r="Z110" s="63"/>
      <c r="AA110" s="63"/>
      <c r="AB110" s="63"/>
      <c r="AC110" s="63"/>
      <c r="AD110" s="63"/>
      <c r="AE110" s="63"/>
      <c r="AF110" s="63"/>
    </row>
    <row r="111" spans="1:32" ht="15.75" x14ac:dyDescent="0.25">
      <c r="A111" s="67" t="str">
        <f>CONCATENATE($A97," ",A98," ",A99,", ",A100)</f>
        <v xml:space="preserve">0 did well with the skills that made up the domain(s) of , , , , , , , , , , , , , ,  0 had room for improvement with the skills that made up the domain(s) of , , , , , , , , , , , , , ,  0 hadn't had the opportunity to work on the skills that made up the domain(s) of , , , , , , , , , , , , , , , 0 had no need for the skills that made up the domain(s) of Concepts, Movement, Single Room O&amp;M, Indoor O&amp;M, Self Protection, Guided Travel, Cane Skills, Sidewalk Travel, Street Crossings, Orientation Skills &amp; GPS, Public Transportation, Atypical O&amp;M, Rural Travel, Vision Specific O&amp;M Skills, Community </v>
      </c>
      <c r="B111" s="63"/>
      <c r="C111" s="63"/>
      <c r="D111" s="63"/>
      <c r="E111" s="63"/>
      <c r="F111" s="63"/>
      <c r="G111" s="63"/>
      <c r="H111" s="63"/>
      <c r="I111" s="63"/>
      <c r="J111" s="63"/>
      <c r="K111" s="63"/>
      <c r="L111" s="63"/>
      <c r="M111" s="63"/>
      <c r="N111" s="63"/>
      <c r="O111" s="63"/>
      <c r="P111" s="63"/>
      <c r="Q111" s="63"/>
      <c r="R111" s="63"/>
      <c r="S111" s="63"/>
      <c r="T111" s="63"/>
      <c r="U111" s="63"/>
      <c r="V111" s="63"/>
      <c r="W111" s="63"/>
      <c r="X111" s="63"/>
      <c r="Y111" s="63"/>
      <c r="Z111" s="63"/>
      <c r="AA111" s="63"/>
      <c r="AB111" s="63"/>
      <c r="AC111" s="63"/>
      <c r="AD111" s="63"/>
      <c r="AE111" s="63"/>
      <c r="AF111" s="63"/>
    </row>
    <row r="112" spans="1:32" ht="15.75" x14ac:dyDescent="0.25">
      <c r="A112" s="63"/>
      <c r="B112" s="63"/>
      <c r="C112" s="63"/>
      <c r="D112" s="63"/>
      <c r="E112" s="63"/>
      <c r="F112" s="63"/>
      <c r="G112" s="63"/>
      <c r="H112" s="63"/>
      <c r="I112" s="63"/>
      <c r="J112" s="63"/>
      <c r="K112" s="63"/>
      <c r="L112" s="63"/>
      <c r="M112" s="63"/>
      <c r="N112" s="63"/>
      <c r="O112" s="63"/>
      <c r="P112" s="63"/>
      <c r="Q112" s="63"/>
      <c r="R112" s="63"/>
      <c r="S112" s="63"/>
      <c r="T112" s="63"/>
      <c r="U112" s="63"/>
      <c r="V112" s="63"/>
      <c r="W112" s="63"/>
      <c r="X112" s="63"/>
      <c r="Y112" s="63"/>
      <c r="Z112" s="63"/>
      <c r="AA112" s="63"/>
      <c r="AB112" s="63"/>
      <c r="AC112" s="63"/>
      <c r="AD112" s="63"/>
      <c r="AE112" s="63"/>
      <c r="AF112" s="63"/>
    </row>
    <row r="113" spans="1:32" ht="15.75" x14ac:dyDescent="0.25">
      <c r="A113" s="66" t="s">
        <v>497</v>
      </c>
      <c r="B113" s="63"/>
      <c r="C113" s="63"/>
      <c r="D113" s="63"/>
      <c r="E113" s="63"/>
      <c r="F113" s="63"/>
      <c r="G113" s="63"/>
      <c r="H113" s="63"/>
      <c r="I113" s="63"/>
      <c r="J113" s="63"/>
      <c r="K113" s="63"/>
      <c r="L113" s="63"/>
      <c r="M113" s="63"/>
      <c r="N113" s="63"/>
      <c r="O113" s="63"/>
      <c r="P113" s="63"/>
      <c r="Q113" s="63"/>
      <c r="R113" s="63"/>
      <c r="S113" s="63"/>
      <c r="T113" s="63"/>
      <c r="U113" s="63"/>
      <c r="V113" s="63"/>
      <c r="W113" s="63"/>
      <c r="X113" s="63"/>
      <c r="Y113" s="63"/>
      <c r="Z113" s="63"/>
      <c r="AA113" s="63"/>
      <c r="AB113" s="63"/>
      <c r="AC113" s="63"/>
      <c r="AD113" s="63"/>
      <c r="AE113" s="63"/>
      <c r="AF113" s="63"/>
    </row>
    <row r="114" spans="1:32" ht="15.75" x14ac:dyDescent="0.25">
      <c r="A114" s="67" t="str">
        <f>A97</f>
        <v xml:space="preserve">0 did well with the skills that made up the domain(s) of , , , , , , , , , , , , , , </v>
      </c>
      <c r="B114" s="63"/>
      <c r="C114" s="63"/>
      <c r="D114" s="63"/>
      <c r="E114" s="63"/>
      <c r="F114" s="63"/>
      <c r="G114" s="63"/>
      <c r="H114" s="63"/>
      <c r="I114" s="63"/>
      <c r="J114" s="63"/>
      <c r="K114" s="63"/>
      <c r="L114" s="63"/>
      <c r="M114" s="63"/>
      <c r="N114" s="63"/>
      <c r="O114" s="63"/>
      <c r="P114" s="63"/>
      <c r="Q114" s="63"/>
      <c r="R114" s="63"/>
      <c r="S114" s="63"/>
      <c r="T114" s="63"/>
      <c r="U114" s="63"/>
      <c r="V114" s="63"/>
      <c r="W114" s="63"/>
      <c r="X114" s="63"/>
      <c r="Y114" s="63"/>
      <c r="Z114" s="63"/>
      <c r="AA114" s="63"/>
      <c r="AB114" s="63"/>
      <c r="AC114" s="63"/>
      <c r="AD114" s="63"/>
      <c r="AE114" s="63"/>
      <c r="AF114" s="63"/>
    </row>
    <row r="115" spans="1:32" ht="15.75" x14ac:dyDescent="0.25">
      <c r="A115" s="63"/>
      <c r="B115" s="63"/>
      <c r="C115" s="63"/>
      <c r="D115" s="63"/>
      <c r="E115" s="63"/>
      <c r="F115" s="63"/>
      <c r="G115" s="63"/>
      <c r="H115" s="63"/>
      <c r="I115" s="63"/>
      <c r="J115" s="63"/>
      <c r="K115" s="63"/>
      <c r="L115" s="63"/>
      <c r="M115" s="63"/>
      <c r="N115" s="63"/>
      <c r="O115" s="63"/>
      <c r="P115" s="63"/>
      <c r="Q115" s="63"/>
      <c r="R115" s="63"/>
      <c r="S115" s="63"/>
      <c r="T115" s="63"/>
      <c r="U115" s="63"/>
      <c r="V115" s="63"/>
      <c r="W115" s="63"/>
      <c r="X115" s="63"/>
      <c r="Y115" s="63"/>
      <c r="Z115" s="63"/>
      <c r="AA115" s="63"/>
      <c r="AB115" s="63"/>
      <c r="AC115" s="63"/>
      <c r="AD115" s="63"/>
      <c r="AE115" s="63"/>
      <c r="AF115" s="63"/>
    </row>
    <row r="116" spans="1:32" ht="15.75" x14ac:dyDescent="0.25">
      <c r="A116" s="66" t="s">
        <v>498</v>
      </c>
      <c r="B116" s="63"/>
      <c r="C116" s="63"/>
      <c r="D116" s="63"/>
      <c r="E116" s="63"/>
      <c r="F116" s="63"/>
      <c r="G116" s="63"/>
      <c r="H116" s="63"/>
      <c r="I116" s="63"/>
      <c r="J116" s="63"/>
      <c r="K116" s="63"/>
      <c r="L116" s="63"/>
      <c r="M116" s="63"/>
      <c r="N116" s="63"/>
      <c r="O116" s="63"/>
      <c r="P116" s="63"/>
      <c r="Q116" s="63"/>
      <c r="R116" s="63"/>
      <c r="S116" s="63"/>
      <c r="T116" s="63"/>
      <c r="U116" s="63"/>
      <c r="V116" s="63"/>
      <c r="W116" s="63"/>
      <c r="X116" s="63"/>
      <c r="Y116" s="63"/>
      <c r="Z116" s="63"/>
      <c r="AA116" s="63"/>
      <c r="AB116" s="63"/>
      <c r="AC116" s="63"/>
      <c r="AD116" s="63"/>
      <c r="AE116" s="63"/>
      <c r="AF116" s="63"/>
    </row>
    <row r="117" spans="1:32" ht="15.75" x14ac:dyDescent="0.25">
      <c r="A117" s="67" t="str">
        <f>A98</f>
        <v xml:space="preserve">0 had room for improvement with the skills that made up the domain(s) of , , , , , , , , , , , , , , </v>
      </c>
      <c r="B117" s="63"/>
      <c r="C117" s="63"/>
      <c r="D117" s="63"/>
      <c r="E117" s="63"/>
      <c r="F117" s="63"/>
      <c r="G117" s="63"/>
      <c r="H117" s="63"/>
      <c r="I117" s="63"/>
      <c r="J117" s="63"/>
      <c r="K117" s="63"/>
      <c r="L117" s="63"/>
      <c r="M117" s="63"/>
      <c r="N117" s="63"/>
      <c r="O117" s="63"/>
      <c r="P117" s="63"/>
      <c r="Q117" s="63"/>
      <c r="R117" s="63"/>
      <c r="S117" s="63"/>
      <c r="T117" s="63"/>
      <c r="U117" s="63"/>
      <c r="V117" s="63"/>
      <c r="W117" s="63"/>
      <c r="X117" s="63"/>
      <c r="Y117" s="63"/>
      <c r="Z117" s="63"/>
      <c r="AA117" s="63"/>
      <c r="AB117" s="63"/>
      <c r="AC117" s="63"/>
      <c r="AD117" s="63"/>
      <c r="AE117" s="63"/>
      <c r="AF117" s="63"/>
    </row>
    <row r="118" spans="1:32" ht="15.75" x14ac:dyDescent="0.25">
      <c r="A118" s="63"/>
      <c r="B118" s="63"/>
      <c r="C118" s="63"/>
      <c r="D118" s="63"/>
      <c r="E118" s="63"/>
      <c r="F118" s="63"/>
      <c r="G118" s="63"/>
      <c r="H118" s="63"/>
      <c r="I118" s="63"/>
      <c r="J118" s="63"/>
      <c r="K118" s="63"/>
      <c r="L118" s="63"/>
      <c r="M118" s="63"/>
      <c r="N118" s="63"/>
      <c r="O118" s="63"/>
      <c r="P118" s="63"/>
      <c r="Q118" s="63"/>
      <c r="R118" s="63"/>
      <c r="S118" s="63"/>
      <c r="T118" s="63"/>
      <c r="U118" s="63"/>
      <c r="V118" s="63"/>
      <c r="W118" s="63"/>
      <c r="X118" s="63"/>
      <c r="Y118" s="63"/>
      <c r="Z118" s="63"/>
      <c r="AA118" s="63"/>
      <c r="AB118" s="63"/>
      <c r="AC118" s="63"/>
      <c r="AD118" s="63"/>
      <c r="AE118" s="63"/>
      <c r="AF118" s="63"/>
    </row>
    <row r="119" spans="1:32" ht="15.75" x14ac:dyDescent="0.25">
      <c r="A119" s="66" t="s">
        <v>69</v>
      </c>
      <c r="B119" s="63"/>
      <c r="C119" s="63"/>
      <c r="D119" s="63"/>
      <c r="E119" s="63"/>
      <c r="F119" s="63"/>
      <c r="G119" s="63"/>
      <c r="H119" s="63"/>
      <c r="I119" s="63"/>
      <c r="J119" s="63"/>
      <c r="K119" s="63"/>
      <c r="L119" s="63"/>
      <c r="M119" s="63"/>
      <c r="N119" s="63"/>
      <c r="O119" s="63"/>
      <c r="P119" s="63"/>
      <c r="Q119" s="63"/>
      <c r="R119" s="63"/>
      <c r="S119" s="63"/>
      <c r="T119" s="63"/>
      <c r="U119" s="63"/>
      <c r="V119" s="63"/>
      <c r="W119" s="63"/>
      <c r="X119" s="63"/>
      <c r="Y119" s="63"/>
      <c r="Z119" s="63"/>
      <c r="AA119" s="63"/>
      <c r="AB119" s="63"/>
      <c r="AC119" s="63"/>
      <c r="AD119" s="63"/>
      <c r="AE119" s="63"/>
      <c r="AF119" s="63"/>
    </row>
    <row r="120" spans="1:32" ht="15.75" x14ac:dyDescent="0.25">
      <c r="A120" s="67" t="str">
        <f>CONCATENATE($A1," ",A293," ",K3,"% ",A294," ",(ROUNDUP(K3+5,0)),"% ",A295)</f>
        <v>0 will demonstrate improved skills in Orientation &amp; Mobility by increasing the score on the O&amp;M Inventory from 0% to a minimum of 5% by the next annual IEP date.</v>
      </c>
      <c r="B120" s="63"/>
      <c r="C120" s="63"/>
      <c r="D120" s="63"/>
      <c r="E120" s="63"/>
      <c r="F120" s="63"/>
      <c r="G120" s="63"/>
      <c r="H120" s="63"/>
      <c r="I120" s="63"/>
      <c r="J120" s="63"/>
      <c r="K120" s="63"/>
      <c r="L120" s="63"/>
      <c r="M120" s="63"/>
      <c r="N120" s="63"/>
      <c r="O120" s="63"/>
      <c r="P120" s="63"/>
      <c r="Q120" s="63"/>
      <c r="R120" s="63"/>
      <c r="S120" s="63"/>
      <c r="T120" s="63"/>
      <c r="U120" s="63"/>
      <c r="V120" s="63"/>
      <c r="W120" s="63"/>
      <c r="X120" s="63"/>
      <c r="Y120" s="63"/>
      <c r="Z120" s="63"/>
      <c r="AA120" s="63"/>
      <c r="AB120" s="63"/>
      <c r="AC120" s="63"/>
      <c r="AD120" s="63"/>
      <c r="AE120" s="63"/>
      <c r="AF120" s="63"/>
    </row>
    <row r="121" spans="1:32" ht="15.75" x14ac:dyDescent="0.25">
      <c r="A121" s="63"/>
      <c r="B121" s="63"/>
      <c r="C121" s="63"/>
      <c r="D121" s="63"/>
      <c r="E121" s="63"/>
      <c r="F121" s="63"/>
      <c r="G121" s="63"/>
      <c r="H121" s="63"/>
      <c r="I121" s="63"/>
      <c r="J121" s="63"/>
      <c r="K121" s="63"/>
      <c r="L121" s="63"/>
      <c r="M121" s="63"/>
      <c r="N121" s="63"/>
      <c r="O121" s="63"/>
      <c r="P121" s="63"/>
      <c r="Q121" s="63"/>
      <c r="R121" s="63"/>
      <c r="S121" s="63"/>
      <c r="T121" s="63"/>
      <c r="U121" s="63"/>
      <c r="V121" s="63"/>
      <c r="W121" s="63"/>
      <c r="X121" s="63"/>
      <c r="Y121" s="63"/>
      <c r="Z121" s="63"/>
      <c r="AA121" s="63"/>
      <c r="AB121" s="63"/>
      <c r="AC121" s="63"/>
      <c r="AD121" s="63"/>
      <c r="AE121" s="63"/>
      <c r="AF121" s="63"/>
    </row>
    <row r="122" spans="1:32" ht="15.75" x14ac:dyDescent="0.25">
      <c r="A122" s="63"/>
      <c r="B122" s="63"/>
      <c r="C122" s="63"/>
      <c r="D122" s="63"/>
      <c r="E122" s="63"/>
      <c r="F122" s="63"/>
      <c r="G122" s="63"/>
      <c r="H122" s="63"/>
      <c r="I122" s="63"/>
      <c r="J122" s="63"/>
      <c r="K122" s="63"/>
      <c r="L122" s="63"/>
      <c r="M122" s="63"/>
      <c r="N122" s="63"/>
      <c r="O122" s="63"/>
      <c r="P122" s="63"/>
      <c r="Q122" s="63"/>
      <c r="R122" s="63"/>
      <c r="S122" s="63"/>
      <c r="T122" s="63"/>
      <c r="U122" s="63"/>
      <c r="V122" s="63"/>
      <c r="W122" s="63"/>
      <c r="X122" s="63"/>
      <c r="Y122" s="63"/>
      <c r="Z122" s="63"/>
      <c r="AA122" s="63"/>
      <c r="AB122" s="63"/>
      <c r="AC122" s="63"/>
      <c r="AD122" s="63"/>
      <c r="AE122" s="63"/>
      <c r="AF122" s="63"/>
    </row>
    <row r="123" spans="1:32" ht="15.75" x14ac:dyDescent="0.25">
      <c r="A123" s="63"/>
      <c r="B123" s="63"/>
      <c r="C123" s="63"/>
      <c r="D123" s="63"/>
      <c r="E123" s="63"/>
      <c r="F123" s="63"/>
      <c r="G123" s="63"/>
      <c r="H123" s="63"/>
      <c r="I123" s="63"/>
      <c r="J123" s="63"/>
      <c r="K123" s="63"/>
      <c r="L123" s="63"/>
      <c r="M123" s="63"/>
      <c r="N123" s="63"/>
      <c r="O123" s="63"/>
      <c r="P123" s="63"/>
      <c r="Q123" s="63"/>
      <c r="R123" s="63"/>
      <c r="S123" s="63"/>
      <c r="T123" s="63"/>
      <c r="U123" s="63"/>
      <c r="V123" s="63"/>
      <c r="W123" s="63"/>
      <c r="X123" s="63"/>
      <c r="Y123" s="63"/>
      <c r="Z123" s="63"/>
      <c r="AA123" s="63"/>
      <c r="AB123" s="63"/>
      <c r="AC123" s="63"/>
      <c r="AD123" s="63"/>
      <c r="AE123" s="63"/>
      <c r="AF123" s="63"/>
    </row>
    <row r="124" spans="1:32" ht="15.75" x14ac:dyDescent="0.25">
      <c r="A124" s="63"/>
      <c r="B124" s="63"/>
      <c r="C124" s="63"/>
      <c r="D124" s="63"/>
      <c r="E124" s="63"/>
      <c r="F124" s="63"/>
      <c r="G124" s="63"/>
      <c r="H124" s="63"/>
      <c r="I124" s="63"/>
      <c r="J124" s="63"/>
      <c r="K124" s="63"/>
      <c r="L124" s="63"/>
      <c r="M124" s="63"/>
      <c r="N124" s="63"/>
      <c r="O124" s="63"/>
      <c r="P124" s="63"/>
      <c r="Q124" s="63"/>
      <c r="R124" s="63"/>
      <c r="S124" s="63"/>
      <c r="T124" s="63"/>
      <c r="U124" s="63"/>
      <c r="V124" s="63"/>
      <c r="W124" s="63"/>
      <c r="X124" s="63"/>
      <c r="Y124" s="63"/>
      <c r="Z124" s="63"/>
      <c r="AA124" s="63"/>
      <c r="AB124" s="63"/>
      <c r="AC124" s="63"/>
      <c r="AD124" s="63"/>
      <c r="AE124" s="63"/>
      <c r="AF124" s="63"/>
    </row>
    <row r="125" spans="1:32" ht="15.75" x14ac:dyDescent="0.25">
      <c r="A125" s="66" t="s">
        <v>502</v>
      </c>
      <c r="B125" s="63"/>
      <c r="C125" s="63"/>
      <c r="D125" s="63"/>
      <c r="E125" s="63"/>
      <c r="F125" s="63"/>
      <c r="G125" s="63"/>
      <c r="H125" s="63"/>
      <c r="I125" s="63"/>
      <c r="J125" s="63"/>
      <c r="K125" s="63"/>
      <c r="L125" s="63"/>
      <c r="M125" s="63"/>
      <c r="N125" s="63"/>
      <c r="O125" s="63"/>
      <c r="P125" s="63"/>
      <c r="Q125" s="63"/>
      <c r="R125" s="63"/>
      <c r="S125" s="63"/>
      <c r="T125" s="63"/>
      <c r="U125" s="63"/>
      <c r="V125" s="63"/>
      <c r="W125" s="63"/>
      <c r="X125" s="63"/>
      <c r="Y125" s="63"/>
      <c r="Z125" s="63"/>
      <c r="AA125" s="63"/>
      <c r="AB125" s="63"/>
      <c r="AC125" s="63"/>
      <c r="AD125" s="63"/>
      <c r="AE125" s="63"/>
      <c r="AF125" s="63"/>
    </row>
    <row r="126" spans="1:32" ht="15.75" x14ac:dyDescent="0.25">
      <c r="A126" s="67" t="str">
        <f>CONCATENATE(A296,A297," ",$A1," ",A298," ",Q6,"% ",A299," ",Q7,"% ",A300," ",R7,"% ",A301," ",S7,"%. ",A1," ",A302," ",A303,", ",A304,", ",A305,", ",A306,", ",A307,", ",A308,", ",A309,", ",A310,", ",A311,", ",A312,", ",A313,", ",A314,", ",A315,", ",A316,", ",A317)</f>
        <v xml:space="preserve">Please see the attached chart. Over the previous grading period 0 increased the score on the O&amp;M Inventory from 0% to 0% and is now 0% of the way to the goal of 1%. 0 made gains in the domain(s) of , , , , , , , , , , , , , , </v>
      </c>
      <c r="B126" s="63"/>
      <c r="C126" s="63"/>
      <c r="D126" s="63"/>
      <c r="E126" s="63"/>
      <c r="F126" s="63"/>
      <c r="G126" s="63"/>
      <c r="H126" s="63"/>
      <c r="I126" s="63"/>
      <c r="J126" s="63"/>
      <c r="K126" s="63"/>
      <c r="L126" s="63"/>
      <c r="M126" s="63"/>
      <c r="N126" s="63"/>
      <c r="O126" s="63"/>
      <c r="P126" s="63"/>
      <c r="Q126" s="63"/>
      <c r="R126" s="63"/>
      <c r="S126" s="63"/>
      <c r="T126" s="63"/>
      <c r="U126" s="63"/>
      <c r="V126" s="63"/>
      <c r="W126" s="63"/>
      <c r="X126" s="63"/>
      <c r="Y126" s="63"/>
      <c r="Z126" s="63"/>
      <c r="AA126" s="63"/>
      <c r="AB126" s="63"/>
      <c r="AC126" s="63"/>
      <c r="AD126" s="63"/>
      <c r="AE126" s="63"/>
      <c r="AF126" s="63"/>
    </row>
    <row r="127" spans="1:32" ht="15.75" x14ac:dyDescent="0.25">
      <c r="A127" s="63"/>
      <c r="B127" s="63"/>
      <c r="C127" s="63"/>
      <c r="D127" s="63"/>
      <c r="E127" s="63"/>
      <c r="F127" s="63"/>
      <c r="G127" s="63"/>
      <c r="H127" s="63"/>
      <c r="I127" s="63"/>
      <c r="J127" s="63"/>
      <c r="K127" s="63"/>
      <c r="L127" s="63"/>
      <c r="M127" s="63"/>
      <c r="N127" s="63"/>
      <c r="O127" s="63"/>
      <c r="P127" s="63"/>
      <c r="Q127" s="63"/>
      <c r="R127" s="63"/>
      <c r="S127" s="63"/>
      <c r="T127" s="63"/>
      <c r="U127" s="63"/>
      <c r="V127" s="63"/>
      <c r="W127" s="63"/>
      <c r="X127" s="63"/>
      <c r="Y127" s="63"/>
      <c r="Z127" s="63"/>
      <c r="AA127" s="63"/>
      <c r="AB127" s="63"/>
      <c r="AC127" s="63"/>
      <c r="AD127" s="63"/>
      <c r="AE127" s="63"/>
      <c r="AF127" s="63"/>
    </row>
    <row r="128" spans="1:32" ht="15.75" x14ac:dyDescent="0.25">
      <c r="A128" s="76"/>
      <c r="B128" s="76"/>
      <c r="C128" s="76"/>
      <c r="D128" s="76"/>
      <c r="E128" s="76"/>
      <c r="F128" s="76"/>
      <c r="G128" s="76"/>
      <c r="H128" s="76"/>
      <c r="I128" s="76"/>
      <c r="J128" s="76"/>
      <c r="K128" s="76"/>
      <c r="L128" s="76"/>
      <c r="M128" s="76"/>
      <c r="N128" s="76"/>
      <c r="O128" s="76"/>
      <c r="P128" s="76"/>
      <c r="Q128" s="76"/>
      <c r="R128" s="76"/>
      <c r="S128" s="76"/>
      <c r="T128" s="76"/>
      <c r="U128" s="63"/>
      <c r="V128" s="63"/>
      <c r="W128" s="63"/>
      <c r="X128" s="63"/>
      <c r="Y128" s="63"/>
      <c r="Z128" s="63"/>
      <c r="AA128" s="63"/>
      <c r="AB128" s="63"/>
      <c r="AC128" s="63"/>
      <c r="AD128" s="63"/>
      <c r="AE128" s="63"/>
      <c r="AF128" s="63"/>
    </row>
    <row r="129" spans="1:32" ht="15.75" x14ac:dyDescent="0.25">
      <c r="A129" s="76"/>
      <c r="B129" s="76"/>
      <c r="C129" s="76"/>
      <c r="D129" s="76"/>
      <c r="E129" s="76"/>
      <c r="F129" s="76"/>
      <c r="G129" s="76"/>
      <c r="H129" s="76"/>
      <c r="I129" s="76"/>
      <c r="J129" s="76"/>
      <c r="K129" s="76"/>
      <c r="L129" s="76"/>
      <c r="M129" s="76"/>
      <c r="N129" s="76"/>
      <c r="O129" s="76"/>
      <c r="P129" s="76"/>
      <c r="Q129" s="76"/>
      <c r="R129" s="76"/>
      <c r="S129" s="76"/>
      <c r="T129" s="76"/>
      <c r="U129" s="63"/>
      <c r="V129" s="63"/>
      <c r="W129" s="63"/>
      <c r="X129" s="63"/>
      <c r="Y129" s="63"/>
      <c r="Z129" s="63"/>
      <c r="AA129" s="63"/>
      <c r="AB129" s="63"/>
      <c r="AC129" s="63"/>
      <c r="AD129" s="63"/>
      <c r="AE129" s="63"/>
      <c r="AF129" s="63"/>
    </row>
    <row r="130" spans="1:32" ht="15.75" x14ac:dyDescent="0.25">
      <c r="A130" s="76"/>
      <c r="B130" s="76"/>
      <c r="C130" s="76"/>
      <c r="D130" s="76"/>
      <c r="E130" s="76"/>
      <c r="F130" s="76"/>
      <c r="G130" s="76"/>
      <c r="H130" s="76"/>
      <c r="I130" s="76"/>
      <c r="J130" s="76"/>
      <c r="K130" s="76"/>
      <c r="L130" s="76"/>
      <c r="M130" s="76"/>
      <c r="N130" s="76"/>
      <c r="O130" s="76"/>
      <c r="P130" s="76"/>
      <c r="Q130" s="76"/>
      <c r="R130" s="76"/>
      <c r="S130" s="76"/>
      <c r="T130" s="76"/>
      <c r="U130" s="63"/>
      <c r="V130" s="63"/>
      <c r="W130" s="63"/>
      <c r="X130" s="63"/>
      <c r="Y130" s="63"/>
      <c r="Z130" s="63"/>
      <c r="AA130" s="63"/>
      <c r="AB130" s="63"/>
      <c r="AC130" s="63"/>
      <c r="AD130" s="63"/>
      <c r="AE130" s="63"/>
      <c r="AF130" s="63"/>
    </row>
    <row r="131" spans="1:32" ht="15.75" x14ac:dyDescent="0.25">
      <c r="A131" s="76"/>
      <c r="B131" s="76"/>
      <c r="C131" s="76"/>
      <c r="D131" s="76"/>
      <c r="E131" s="76"/>
      <c r="F131" s="76"/>
      <c r="G131" s="76"/>
      <c r="H131" s="76"/>
      <c r="I131" s="76"/>
      <c r="J131" s="76"/>
      <c r="K131" s="76"/>
      <c r="L131" s="76"/>
      <c r="M131" s="76"/>
      <c r="N131" s="76"/>
      <c r="O131" s="76"/>
      <c r="P131" s="76"/>
      <c r="Q131" s="76"/>
      <c r="R131" s="76"/>
      <c r="S131" s="76"/>
      <c r="T131" s="76"/>
      <c r="U131" s="63"/>
      <c r="V131" s="63"/>
      <c r="W131" s="63"/>
      <c r="X131" s="63"/>
      <c r="Y131" s="63"/>
      <c r="Z131" s="63"/>
      <c r="AA131" s="63"/>
      <c r="AB131" s="63"/>
      <c r="AC131" s="63"/>
      <c r="AD131" s="63"/>
      <c r="AE131" s="63"/>
      <c r="AF131" s="63"/>
    </row>
    <row r="132" spans="1:32" ht="15.75" x14ac:dyDescent="0.25">
      <c r="A132" s="76"/>
      <c r="B132" s="76"/>
      <c r="C132" s="76"/>
      <c r="D132" s="76"/>
      <c r="E132" s="76"/>
      <c r="F132" s="76"/>
      <c r="G132" s="76"/>
      <c r="H132" s="76"/>
      <c r="I132" s="76"/>
      <c r="J132" s="76"/>
      <c r="K132" s="76"/>
      <c r="L132" s="76"/>
      <c r="M132" s="76"/>
      <c r="N132" s="76"/>
      <c r="O132" s="76"/>
      <c r="P132" s="76"/>
      <c r="Q132" s="76"/>
      <c r="R132" s="76"/>
      <c r="S132" s="76"/>
      <c r="T132" s="76"/>
      <c r="U132" s="63"/>
      <c r="V132" s="63"/>
      <c r="W132" s="63"/>
      <c r="X132" s="63"/>
      <c r="Y132" s="63"/>
      <c r="Z132" s="63"/>
      <c r="AA132" s="63"/>
      <c r="AB132" s="63"/>
      <c r="AC132" s="63"/>
      <c r="AD132" s="63"/>
      <c r="AE132" s="63"/>
      <c r="AF132" s="63"/>
    </row>
    <row r="133" spans="1:32" ht="15.75" x14ac:dyDescent="0.25">
      <c r="A133" s="76"/>
      <c r="B133" s="76"/>
      <c r="C133" s="76"/>
      <c r="D133" s="76"/>
      <c r="E133" s="76"/>
      <c r="F133" s="76"/>
      <c r="G133" s="76"/>
      <c r="H133" s="76"/>
      <c r="I133" s="76"/>
      <c r="J133" s="76"/>
      <c r="K133" s="76"/>
      <c r="L133" s="76"/>
      <c r="M133" s="76"/>
      <c r="N133" s="76"/>
      <c r="O133" s="76"/>
      <c r="P133" s="76"/>
      <c r="Q133" s="76"/>
      <c r="R133" s="76"/>
      <c r="S133" s="76"/>
      <c r="T133" s="76"/>
      <c r="U133" s="63"/>
      <c r="V133" s="63"/>
      <c r="W133" s="63"/>
      <c r="X133" s="63"/>
      <c r="Y133" s="63"/>
      <c r="Z133" s="63"/>
      <c r="AA133" s="63"/>
      <c r="AB133" s="63"/>
      <c r="AC133" s="63"/>
      <c r="AD133" s="63"/>
      <c r="AE133" s="63"/>
      <c r="AF133" s="63"/>
    </row>
    <row r="134" spans="1:32" ht="15.75" x14ac:dyDescent="0.25">
      <c r="A134" s="76"/>
      <c r="B134" s="76"/>
      <c r="C134" s="76"/>
      <c r="D134" s="76"/>
      <c r="E134" s="76"/>
      <c r="F134" s="76"/>
      <c r="G134" s="76"/>
      <c r="H134" s="76"/>
      <c r="I134" s="76"/>
      <c r="J134" s="76"/>
      <c r="K134" s="76"/>
      <c r="L134" s="76"/>
      <c r="M134" s="76"/>
      <c r="N134" s="76"/>
      <c r="O134" s="76"/>
      <c r="P134" s="76"/>
      <c r="Q134" s="76"/>
      <c r="R134" s="76"/>
      <c r="S134" s="76"/>
      <c r="T134" s="76"/>
      <c r="U134" s="63"/>
      <c r="V134" s="63"/>
      <c r="W134" s="63"/>
      <c r="X134" s="63"/>
      <c r="Y134" s="63"/>
      <c r="Z134" s="63"/>
      <c r="AA134" s="63"/>
      <c r="AB134" s="63"/>
      <c r="AC134" s="63"/>
      <c r="AD134" s="63"/>
      <c r="AE134" s="63"/>
      <c r="AF134" s="63"/>
    </row>
    <row r="135" spans="1:32" ht="15.75" x14ac:dyDescent="0.25">
      <c r="A135" s="76"/>
      <c r="B135" s="76"/>
      <c r="C135" s="76"/>
      <c r="D135" s="76"/>
      <c r="E135" s="76"/>
      <c r="F135" s="76"/>
      <c r="G135" s="76"/>
      <c r="H135" s="76"/>
      <c r="I135" s="76"/>
      <c r="J135" s="76"/>
      <c r="K135" s="76"/>
      <c r="L135" s="76"/>
      <c r="M135" s="76"/>
      <c r="N135" s="76"/>
      <c r="O135" s="76"/>
      <c r="P135" s="76"/>
      <c r="Q135" s="76"/>
      <c r="R135" s="76"/>
      <c r="S135" s="76"/>
      <c r="T135" s="76"/>
      <c r="U135" s="63"/>
      <c r="V135" s="63"/>
      <c r="W135" s="63"/>
      <c r="X135" s="63"/>
      <c r="Y135" s="63"/>
      <c r="Z135" s="63"/>
      <c r="AA135" s="63"/>
      <c r="AB135" s="63"/>
      <c r="AC135" s="63"/>
      <c r="AD135" s="63"/>
      <c r="AE135" s="63"/>
      <c r="AF135" s="63"/>
    </row>
    <row r="136" spans="1:32" ht="15.75" x14ac:dyDescent="0.25">
      <c r="A136" s="76"/>
      <c r="B136" s="76"/>
      <c r="C136" s="76"/>
      <c r="D136" s="76"/>
      <c r="E136" s="76"/>
      <c r="F136" s="76"/>
      <c r="G136" s="76"/>
      <c r="H136" s="76"/>
      <c r="I136" s="76"/>
      <c r="J136" s="76"/>
      <c r="K136" s="76"/>
      <c r="L136" s="76"/>
      <c r="M136" s="76"/>
      <c r="N136" s="76"/>
      <c r="O136" s="76"/>
      <c r="P136" s="76"/>
      <c r="Q136" s="76"/>
      <c r="R136" s="76"/>
      <c r="S136" s="76"/>
      <c r="T136" s="76"/>
      <c r="U136" s="63"/>
      <c r="V136" s="63"/>
      <c r="W136" s="63"/>
      <c r="X136" s="63"/>
      <c r="Y136" s="63"/>
      <c r="Z136" s="63"/>
      <c r="AA136" s="63"/>
      <c r="AB136" s="63"/>
      <c r="AC136" s="63"/>
      <c r="AD136" s="63"/>
      <c r="AE136" s="63"/>
      <c r="AF136" s="63"/>
    </row>
    <row r="137" spans="1:32" ht="15.75" x14ac:dyDescent="0.25">
      <c r="A137" s="76"/>
      <c r="B137" s="76"/>
      <c r="C137" s="76"/>
      <c r="D137" s="76"/>
      <c r="E137" s="76"/>
      <c r="F137" s="76"/>
      <c r="G137" s="76"/>
      <c r="H137" s="76"/>
      <c r="I137" s="76"/>
      <c r="J137" s="76"/>
      <c r="K137" s="76"/>
      <c r="L137" s="76"/>
      <c r="M137" s="76"/>
      <c r="N137" s="76"/>
      <c r="O137" s="76"/>
      <c r="P137" s="76"/>
      <c r="Q137" s="76"/>
      <c r="R137" s="76"/>
      <c r="S137" s="76"/>
      <c r="T137" s="76"/>
      <c r="U137" s="63"/>
      <c r="V137" s="63"/>
      <c r="W137" s="63"/>
      <c r="X137" s="63"/>
      <c r="Y137" s="63"/>
      <c r="Z137" s="63"/>
      <c r="AA137" s="63"/>
      <c r="AB137" s="63"/>
      <c r="AC137" s="63"/>
      <c r="AD137" s="63"/>
      <c r="AE137" s="63"/>
      <c r="AF137" s="63"/>
    </row>
    <row r="138" spans="1:32" ht="15.75" x14ac:dyDescent="0.25">
      <c r="A138" s="76"/>
      <c r="B138" s="76"/>
      <c r="C138" s="76"/>
      <c r="D138" s="76"/>
      <c r="E138" s="76"/>
      <c r="F138" s="76"/>
      <c r="G138" s="76"/>
      <c r="H138" s="76"/>
      <c r="I138" s="76"/>
      <c r="J138" s="76"/>
      <c r="K138" s="76"/>
      <c r="L138" s="76"/>
      <c r="M138" s="76"/>
      <c r="N138" s="76"/>
      <c r="O138" s="76"/>
      <c r="P138" s="76"/>
      <c r="Q138" s="76"/>
      <c r="R138" s="76"/>
      <c r="S138" s="76"/>
      <c r="T138" s="76"/>
      <c r="U138" s="63"/>
      <c r="V138" s="63"/>
      <c r="W138" s="63"/>
      <c r="X138" s="63"/>
      <c r="Y138" s="63"/>
      <c r="Z138" s="63"/>
      <c r="AA138" s="63"/>
      <c r="AB138" s="63"/>
      <c r="AC138" s="63"/>
      <c r="AD138" s="63"/>
      <c r="AE138" s="63"/>
      <c r="AF138" s="63"/>
    </row>
    <row r="139" spans="1:32" ht="15.75" x14ac:dyDescent="0.25">
      <c r="A139" s="76"/>
      <c r="B139" s="76"/>
      <c r="C139" s="76"/>
      <c r="D139" s="76"/>
      <c r="E139" s="76"/>
      <c r="F139" s="76"/>
      <c r="G139" s="76"/>
      <c r="H139" s="76"/>
      <c r="I139" s="76"/>
      <c r="J139" s="76"/>
      <c r="K139" s="76"/>
      <c r="L139" s="76"/>
      <c r="M139" s="76"/>
      <c r="N139" s="76"/>
      <c r="O139" s="76"/>
      <c r="P139" s="76"/>
      <c r="Q139" s="76"/>
      <c r="R139" s="76"/>
      <c r="S139" s="76"/>
      <c r="T139" s="76"/>
      <c r="U139" s="63"/>
      <c r="V139" s="63"/>
      <c r="W139" s="63"/>
      <c r="X139" s="63"/>
      <c r="Y139" s="63"/>
      <c r="Z139" s="63"/>
      <c r="AA139" s="63"/>
      <c r="AB139" s="63"/>
      <c r="AC139" s="63"/>
      <c r="AD139" s="63"/>
      <c r="AE139" s="63"/>
      <c r="AF139" s="63"/>
    </row>
    <row r="140" spans="1:32" ht="15.75" x14ac:dyDescent="0.25">
      <c r="A140" s="76"/>
      <c r="B140" s="76"/>
      <c r="C140" s="76"/>
      <c r="D140" s="76"/>
      <c r="E140" s="76"/>
      <c r="F140" s="76"/>
      <c r="G140" s="76"/>
      <c r="H140" s="76"/>
      <c r="I140" s="76"/>
      <c r="J140" s="76"/>
      <c r="K140" s="76"/>
      <c r="L140" s="76"/>
      <c r="M140" s="76"/>
      <c r="N140" s="76"/>
      <c r="O140" s="76"/>
      <c r="P140" s="76"/>
      <c r="Q140" s="76"/>
      <c r="R140" s="76"/>
      <c r="S140" s="76"/>
      <c r="T140" s="76"/>
      <c r="U140" s="63"/>
      <c r="V140" s="63"/>
      <c r="W140" s="63"/>
      <c r="X140" s="63"/>
      <c r="Y140" s="63"/>
      <c r="Z140" s="63"/>
      <c r="AA140" s="63"/>
      <c r="AB140" s="63"/>
      <c r="AC140" s="63"/>
      <c r="AD140" s="63"/>
      <c r="AE140" s="63"/>
      <c r="AF140" s="63"/>
    </row>
    <row r="141" spans="1:32" ht="15.75" x14ac:dyDescent="0.25">
      <c r="A141" s="76"/>
      <c r="B141" s="76"/>
      <c r="C141" s="76"/>
      <c r="D141" s="76"/>
      <c r="E141" s="76"/>
      <c r="F141" s="76"/>
      <c r="G141" s="76"/>
      <c r="H141" s="76"/>
      <c r="I141" s="76"/>
      <c r="J141" s="76"/>
      <c r="K141" s="76"/>
      <c r="L141" s="76"/>
      <c r="M141" s="76"/>
      <c r="N141" s="76"/>
      <c r="O141" s="76"/>
      <c r="P141" s="76"/>
      <c r="Q141" s="76"/>
      <c r="R141" s="76"/>
      <c r="S141" s="76"/>
      <c r="T141" s="76"/>
      <c r="U141" s="63"/>
      <c r="V141" s="63"/>
      <c r="W141" s="63"/>
      <c r="X141" s="63"/>
      <c r="Y141" s="63"/>
      <c r="Z141" s="63"/>
      <c r="AA141" s="63"/>
      <c r="AB141" s="63"/>
      <c r="AC141" s="63"/>
      <c r="AD141" s="63"/>
      <c r="AE141" s="63"/>
      <c r="AF141" s="63"/>
    </row>
    <row r="142" spans="1:32" ht="15.75" x14ac:dyDescent="0.25">
      <c r="A142" s="76"/>
      <c r="B142" s="76"/>
      <c r="C142" s="76"/>
      <c r="D142" s="76"/>
      <c r="E142" s="76"/>
      <c r="F142" s="76"/>
      <c r="G142" s="76"/>
      <c r="H142" s="76"/>
      <c r="I142" s="76"/>
      <c r="J142" s="76"/>
      <c r="K142" s="76"/>
      <c r="L142" s="76"/>
      <c r="M142" s="76"/>
      <c r="N142" s="76"/>
      <c r="O142" s="76"/>
      <c r="P142" s="76"/>
      <c r="Q142" s="76"/>
      <c r="R142" s="76"/>
      <c r="S142" s="76"/>
      <c r="T142" s="76"/>
      <c r="U142" s="63"/>
      <c r="V142" s="63"/>
      <c r="W142" s="63"/>
      <c r="X142" s="63"/>
      <c r="Y142" s="63"/>
      <c r="Z142" s="63"/>
      <c r="AA142" s="63"/>
      <c r="AB142" s="63"/>
      <c r="AC142" s="63"/>
      <c r="AD142" s="63"/>
      <c r="AE142" s="63"/>
      <c r="AF142" s="63"/>
    </row>
    <row r="143" spans="1:32" ht="15.75" x14ac:dyDescent="0.25">
      <c r="A143" s="76"/>
      <c r="B143" s="76"/>
      <c r="C143" s="76"/>
      <c r="D143" s="76"/>
      <c r="E143" s="76"/>
      <c r="F143" s="76"/>
      <c r="G143" s="76"/>
      <c r="H143" s="76"/>
      <c r="I143" s="76"/>
      <c r="J143" s="76"/>
      <c r="K143" s="76"/>
      <c r="L143" s="76"/>
      <c r="M143" s="76"/>
      <c r="N143" s="76"/>
      <c r="O143" s="76"/>
      <c r="P143" s="76"/>
      <c r="Q143" s="76"/>
      <c r="R143" s="76"/>
      <c r="S143" s="76"/>
      <c r="T143" s="76"/>
      <c r="U143" s="63"/>
      <c r="V143" s="63"/>
      <c r="W143" s="63"/>
      <c r="X143" s="63"/>
      <c r="Y143" s="63"/>
      <c r="Z143" s="63"/>
      <c r="AA143" s="63"/>
      <c r="AB143" s="63"/>
      <c r="AC143" s="63"/>
      <c r="AD143" s="63"/>
      <c r="AE143" s="63"/>
      <c r="AF143" s="63"/>
    </row>
    <row r="144" spans="1:32" ht="15.75" x14ac:dyDescent="0.25">
      <c r="A144" s="76"/>
      <c r="B144" s="76"/>
      <c r="C144" s="76"/>
      <c r="D144" s="76"/>
      <c r="E144" s="76"/>
      <c r="F144" s="76"/>
      <c r="G144" s="76"/>
      <c r="H144" s="76"/>
      <c r="I144" s="76"/>
      <c r="J144" s="76"/>
      <c r="K144" s="76"/>
      <c r="L144" s="76"/>
      <c r="M144" s="76"/>
      <c r="N144" s="76"/>
      <c r="O144" s="76"/>
      <c r="P144" s="76"/>
      <c r="Q144" s="76"/>
      <c r="R144" s="76"/>
      <c r="S144" s="76"/>
      <c r="T144" s="76"/>
      <c r="U144" s="63"/>
      <c r="V144" s="63"/>
      <c r="W144" s="63"/>
      <c r="X144" s="63"/>
      <c r="Y144" s="63"/>
      <c r="Z144" s="63"/>
      <c r="AA144" s="63"/>
      <c r="AB144" s="63"/>
      <c r="AC144" s="63"/>
      <c r="AD144" s="63"/>
      <c r="AE144" s="63"/>
      <c r="AF144" s="63"/>
    </row>
    <row r="145" spans="1:32" ht="15.75" x14ac:dyDescent="0.25">
      <c r="A145" s="76"/>
      <c r="B145" s="76"/>
      <c r="C145" s="76"/>
      <c r="D145" s="76"/>
      <c r="E145" s="76"/>
      <c r="F145" s="76"/>
      <c r="G145" s="76"/>
      <c r="H145" s="76"/>
      <c r="I145" s="76"/>
      <c r="J145" s="76"/>
      <c r="K145" s="76"/>
      <c r="L145" s="76"/>
      <c r="M145" s="76"/>
      <c r="N145" s="76"/>
      <c r="O145" s="76"/>
      <c r="P145" s="76"/>
      <c r="Q145" s="76"/>
      <c r="R145" s="76"/>
      <c r="S145" s="76"/>
      <c r="T145" s="76"/>
      <c r="U145" s="63"/>
      <c r="V145" s="63"/>
      <c r="W145" s="63"/>
      <c r="X145" s="63"/>
      <c r="Y145" s="63"/>
      <c r="Z145" s="63"/>
      <c r="AA145" s="63"/>
      <c r="AB145" s="63"/>
      <c r="AC145" s="63"/>
      <c r="AD145" s="63"/>
      <c r="AE145" s="63"/>
      <c r="AF145" s="63"/>
    </row>
    <row r="146" spans="1:32" ht="15.75" x14ac:dyDescent="0.25">
      <c r="A146" s="76"/>
      <c r="B146" s="76"/>
      <c r="C146" s="76"/>
      <c r="D146" s="76"/>
      <c r="E146" s="76"/>
      <c r="F146" s="76"/>
      <c r="G146" s="76"/>
      <c r="H146" s="76"/>
      <c r="I146" s="76"/>
      <c r="J146" s="76"/>
      <c r="K146" s="76"/>
      <c r="L146" s="76"/>
      <c r="M146" s="76"/>
      <c r="N146" s="76"/>
      <c r="O146" s="76"/>
      <c r="P146" s="76"/>
      <c r="Q146" s="76"/>
      <c r="R146" s="76"/>
      <c r="S146" s="76"/>
      <c r="T146" s="76"/>
      <c r="U146" s="63"/>
      <c r="V146" s="63"/>
      <c r="W146" s="63"/>
      <c r="X146" s="63"/>
      <c r="Y146" s="63"/>
      <c r="Z146" s="63"/>
      <c r="AA146" s="63"/>
      <c r="AB146" s="63"/>
      <c r="AC146" s="63"/>
      <c r="AD146" s="63"/>
      <c r="AE146" s="63"/>
      <c r="AF146" s="63"/>
    </row>
    <row r="147" spans="1:32" ht="15.75" x14ac:dyDescent="0.25">
      <c r="A147" s="76"/>
      <c r="B147" s="76"/>
      <c r="C147" s="76"/>
      <c r="D147" s="76"/>
      <c r="E147" s="76"/>
      <c r="F147" s="76"/>
      <c r="G147" s="76"/>
      <c r="H147" s="76"/>
      <c r="I147" s="76"/>
      <c r="J147" s="76"/>
      <c r="K147" s="76"/>
      <c r="L147" s="76"/>
      <c r="M147" s="76"/>
      <c r="N147" s="76"/>
      <c r="O147" s="76"/>
      <c r="P147" s="76"/>
      <c r="Q147" s="76"/>
      <c r="R147" s="76"/>
      <c r="S147" s="76"/>
      <c r="T147" s="76"/>
      <c r="U147" s="63"/>
      <c r="V147" s="63"/>
      <c r="W147" s="63"/>
      <c r="X147" s="63"/>
      <c r="Y147" s="63"/>
      <c r="Z147" s="63"/>
      <c r="AA147" s="63"/>
      <c r="AB147" s="63"/>
      <c r="AC147" s="63"/>
      <c r="AD147" s="63"/>
      <c r="AE147" s="63"/>
      <c r="AF147" s="63"/>
    </row>
    <row r="148" spans="1:32" ht="15.75" x14ac:dyDescent="0.25">
      <c r="A148" s="63"/>
      <c r="B148" s="63"/>
      <c r="C148" s="63"/>
      <c r="D148" s="63"/>
      <c r="E148" s="63"/>
      <c r="F148" s="63"/>
      <c r="G148" s="63"/>
      <c r="H148" s="63"/>
      <c r="I148" s="63"/>
      <c r="J148" s="63"/>
      <c r="K148" s="63"/>
      <c r="L148" s="63"/>
      <c r="M148" s="63"/>
      <c r="N148" s="63"/>
      <c r="O148" s="63"/>
      <c r="P148" s="63"/>
      <c r="Q148" s="63"/>
      <c r="R148" s="63"/>
      <c r="S148" s="63"/>
      <c r="T148" s="63"/>
      <c r="U148" s="63"/>
      <c r="V148" s="63"/>
      <c r="W148" s="63"/>
      <c r="X148" s="63"/>
      <c r="Y148" s="63"/>
      <c r="Z148" s="63"/>
      <c r="AA148" s="63"/>
      <c r="AB148" s="63"/>
      <c r="AC148" s="63"/>
      <c r="AD148" s="63"/>
      <c r="AE148" s="63"/>
      <c r="AF148" s="63"/>
    </row>
    <row r="149" spans="1:32" ht="15.75" x14ac:dyDescent="0.25">
      <c r="A149" s="74" t="s">
        <v>518</v>
      </c>
      <c r="B149" s="74"/>
      <c r="C149" s="74"/>
      <c r="D149" s="74"/>
      <c r="E149" s="74"/>
      <c r="F149" s="74"/>
      <c r="G149" s="74"/>
      <c r="H149" s="74"/>
      <c r="I149" s="74"/>
      <c r="J149" s="63"/>
      <c r="K149" s="63"/>
      <c r="L149" s="63"/>
      <c r="M149" s="63"/>
      <c r="N149" s="63"/>
      <c r="O149" s="63"/>
      <c r="P149" s="63"/>
      <c r="Q149" s="63"/>
      <c r="R149" s="63"/>
      <c r="S149" s="63"/>
      <c r="T149" s="63"/>
      <c r="U149" s="63"/>
      <c r="V149" s="63"/>
      <c r="W149" s="63"/>
      <c r="X149" s="63"/>
      <c r="Y149" s="63"/>
      <c r="Z149" s="63"/>
      <c r="AA149" s="63"/>
      <c r="AB149" s="63"/>
      <c r="AC149" s="63"/>
      <c r="AD149" s="63"/>
      <c r="AE149" s="63"/>
      <c r="AF149" s="63"/>
    </row>
    <row r="150" spans="1:32" ht="15.75" x14ac:dyDescent="0.25">
      <c r="A150" s="66" t="s">
        <v>1038</v>
      </c>
      <c r="B150" s="63"/>
      <c r="C150" s="63"/>
      <c r="D150" s="63"/>
      <c r="E150" s="63"/>
      <c r="F150" s="63"/>
      <c r="G150" s="63"/>
      <c r="H150" s="63"/>
      <c r="I150" s="63"/>
      <c r="J150" s="63"/>
      <c r="K150" s="63"/>
      <c r="L150" s="63"/>
      <c r="M150" s="63"/>
      <c r="N150" s="63"/>
      <c r="O150" s="63"/>
      <c r="P150" s="63"/>
      <c r="Q150" s="63"/>
      <c r="R150" s="63"/>
      <c r="S150" s="63"/>
      <c r="T150" s="63"/>
      <c r="U150" s="63"/>
      <c r="V150" s="63"/>
      <c r="W150" s="63"/>
      <c r="X150" s="63"/>
      <c r="Y150" s="63"/>
      <c r="Z150" s="63"/>
      <c r="AA150" s="63"/>
      <c r="AB150" s="63"/>
      <c r="AC150" s="63"/>
      <c r="AD150" s="63"/>
      <c r="AE150" s="63"/>
      <c r="AF150" s="63"/>
    </row>
    <row r="151" spans="1:32" ht="15.75" x14ac:dyDescent="0.25">
      <c r="A151" s="66" t="s">
        <v>398</v>
      </c>
      <c r="B151" s="63"/>
      <c r="C151" s="63"/>
      <c r="D151" s="63"/>
      <c r="E151" s="63"/>
      <c r="F151" s="63"/>
      <c r="G151" s="63"/>
      <c r="H151" s="63"/>
      <c r="I151" s="63"/>
      <c r="J151" s="63"/>
      <c r="K151" s="63"/>
      <c r="L151" s="63"/>
      <c r="M151" s="63"/>
      <c r="N151" s="63"/>
      <c r="O151" s="63"/>
      <c r="P151" s="63"/>
      <c r="Q151" s="63"/>
      <c r="R151" s="63"/>
      <c r="S151" s="63"/>
      <c r="T151" s="63"/>
      <c r="U151" s="63"/>
      <c r="V151" s="63"/>
      <c r="W151" s="63"/>
      <c r="X151" s="63"/>
      <c r="Y151" s="63"/>
      <c r="Z151" s="63"/>
      <c r="AA151" s="63"/>
      <c r="AB151" s="63"/>
      <c r="AC151" s="63"/>
      <c r="AD151" s="63"/>
      <c r="AE151" s="63"/>
      <c r="AF151" s="63"/>
    </row>
    <row r="152" spans="1:32" ht="15.75" x14ac:dyDescent="0.25">
      <c r="A152" s="63" t="s">
        <v>399</v>
      </c>
      <c r="B152" s="63"/>
      <c r="C152" s="63"/>
      <c r="D152" s="63"/>
      <c r="E152" s="63"/>
      <c r="F152" s="63">
        <f>Concept!N3</f>
        <v>0</v>
      </c>
      <c r="G152" s="63" t="s">
        <v>489</v>
      </c>
      <c r="H152" s="63"/>
      <c r="I152" s="63"/>
      <c r="J152" s="63"/>
      <c r="K152" s="63"/>
      <c r="L152" s="63"/>
      <c r="M152" s="63"/>
      <c r="N152" s="63" t="str">
        <f>IF(F152&gt;3.99,A152,"")</f>
        <v/>
      </c>
      <c r="O152" s="63" t="str">
        <f>IF(F153&gt;3.99,A153,"")</f>
        <v/>
      </c>
      <c r="P152" s="63" t="str">
        <f>IF(F154&gt;3.99,A154,"")</f>
        <v/>
      </c>
      <c r="Q152" s="63" t="str">
        <f>IF(F155&gt;3.99,A155,"")</f>
        <v/>
      </c>
      <c r="R152" s="63" t="str">
        <f>IF(F156&gt;4,E156,"")</f>
        <v/>
      </c>
      <c r="S152" s="63"/>
      <c r="T152" s="63"/>
      <c r="U152" s="63"/>
      <c r="V152" s="63"/>
      <c r="W152" s="63"/>
      <c r="X152" s="63"/>
      <c r="Y152" s="63"/>
      <c r="Z152" s="63"/>
      <c r="AA152" s="63"/>
      <c r="AB152" s="63"/>
      <c r="AC152" s="63"/>
      <c r="AD152" s="63"/>
      <c r="AE152" s="63"/>
      <c r="AF152" s="63"/>
    </row>
    <row r="153" spans="1:32" ht="15.75" x14ac:dyDescent="0.25">
      <c r="A153" s="63" t="s">
        <v>400</v>
      </c>
      <c r="B153" s="63"/>
      <c r="C153" s="63"/>
      <c r="D153" s="63"/>
      <c r="E153" s="63"/>
      <c r="F153" s="63">
        <f>Concept!N9</f>
        <v>0</v>
      </c>
      <c r="G153" s="63" t="s">
        <v>486</v>
      </c>
      <c r="H153" s="63"/>
      <c r="I153" s="63"/>
      <c r="J153" s="63"/>
      <c r="K153" s="63"/>
      <c r="L153" s="63"/>
      <c r="M153" s="63"/>
      <c r="N153" s="63" t="str">
        <f>IF(AND($F152&gt;1.01,$F152&lt;3.99),$A152,"")</f>
        <v/>
      </c>
      <c r="O153" s="63" t="str">
        <f>IF(AND($F153&gt;1.01,$F153&lt;3.99),$A153,"")</f>
        <v/>
      </c>
      <c r="P153" s="63" t="str">
        <f>IF(AND($F154&gt;1.01,$F154&lt;3.99),$A154,"")</f>
        <v/>
      </c>
      <c r="Q153" s="63" t="str">
        <f>IF(AND($F155&gt;1.01,$F155&lt;3.99),$A155,"")</f>
        <v/>
      </c>
      <c r="R153" s="63"/>
      <c r="S153" s="63"/>
      <c r="T153" s="63"/>
      <c r="U153" s="63"/>
      <c r="V153" s="63"/>
      <c r="W153" s="63"/>
      <c r="X153" s="63"/>
      <c r="Y153" s="63"/>
      <c r="Z153" s="63"/>
      <c r="AA153" s="63"/>
      <c r="AB153" s="63"/>
      <c r="AC153" s="63"/>
      <c r="AD153" s="63"/>
      <c r="AE153" s="63"/>
      <c r="AF153" s="63"/>
    </row>
    <row r="154" spans="1:32" ht="15.75" x14ac:dyDescent="0.25">
      <c r="A154" s="63" t="s">
        <v>401</v>
      </c>
      <c r="B154" s="63"/>
      <c r="C154" s="63"/>
      <c r="D154" s="63"/>
      <c r="E154" s="63"/>
      <c r="F154" s="63">
        <f>Concept!N18</f>
        <v>0</v>
      </c>
      <c r="G154" s="63" t="s">
        <v>487</v>
      </c>
      <c r="H154" s="63"/>
      <c r="I154" s="63"/>
      <c r="J154" s="63"/>
      <c r="K154" s="63"/>
      <c r="L154" s="63"/>
      <c r="M154" s="63"/>
      <c r="N154" s="70" t="str">
        <f>IF(AND($F152&gt;0.99,$F152&lt;1.000001),$A152,"")</f>
        <v/>
      </c>
      <c r="O154" s="70" t="str">
        <f>IF(AND($F153&gt;0.99,$F153&lt;1.000001),$A153,"")</f>
        <v/>
      </c>
      <c r="P154" s="70" t="str">
        <f>IF(AND($F154&gt;0.99,$F154&lt;1.000001),$A154,"")</f>
        <v/>
      </c>
      <c r="Q154" s="70" t="str">
        <f>IF(AND($F155&gt;0.99,$F155&lt;1.000001),$A155,"")</f>
        <v/>
      </c>
      <c r="R154" s="70"/>
      <c r="S154" s="63"/>
      <c r="T154" s="63"/>
      <c r="U154" s="63"/>
      <c r="V154" s="63"/>
      <c r="W154" s="63"/>
      <c r="X154" s="63"/>
      <c r="Y154" s="63"/>
      <c r="Z154" s="63"/>
      <c r="AA154" s="63"/>
      <c r="AB154" s="63"/>
      <c r="AC154" s="63"/>
      <c r="AD154" s="63"/>
      <c r="AE154" s="63"/>
      <c r="AF154" s="63"/>
    </row>
    <row r="155" spans="1:32" ht="15.75" x14ac:dyDescent="0.25">
      <c r="A155" s="63" t="s">
        <v>402</v>
      </c>
      <c r="B155" s="63"/>
      <c r="C155" s="63"/>
      <c r="D155" s="63"/>
      <c r="E155" s="63"/>
      <c r="F155" s="63">
        <f>Concept!N25</f>
        <v>0</v>
      </c>
      <c r="G155" s="63" t="s">
        <v>488</v>
      </c>
      <c r="H155" s="63"/>
      <c r="I155" s="63"/>
      <c r="J155" s="63"/>
      <c r="K155" s="63"/>
      <c r="L155" s="63"/>
      <c r="M155" s="63"/>
      <c r="N155" s="63" t="str">
        <f>IF($F152=0,$A152,"")</f>
        <v>Vocabulary</v>
      </c>
      <c r="O155" s="63" t="str">
        <f>IF($F153=0,$A153,"")</f>
        <v>Laterality</v>
      </c>
      <c r="P155" s="63" t="str">
        <f>IF($F154=0,$A154,"")</f>
        <v>Parallel/Perpendicular</v>
      </c>
      <c r="Q155" s="63" t="str">
        <f>IF($F155=0,$A155,"")</f>
        <v>Time And Distance</v>
      </c>
      <c r="R155" s="63"/>
      <c r="S155" s="63"/>
      <c r="T155" s="63"/>
      <c r="U155" s="63"/>
      <c r="V155" s="63"/>
      <c r="W155" s="63"/>
      <c r="X155" s="63"/>
      <c r="Y155" s="63"/>
      <c r="Z155" s="63"/>
      <c r="AA155" s="63"/>
      <c r="AB155" s="63"/>
      <c r="AC155" s="63"/>
      <c r="AD155" s="63"/>
      <c r="AE155" s="63"/>
      <c r="AF155" s="63"/>
    </row>
    <row r="156" spans="1:32" ht="15.75" x14ac:dyDescent="0.25">
      <c r="A156" s="66" t="s">
        <v>405</v>
      </c>
      <c r="B156" s="63"/>
      <c r="C156" s="63"/>
      <c r="D156" s="63"/>
      <c r="E156" s="63"/>
      <c r="F156" s="63"/>
      <c r="G156" s="63"/>
      <c r="H156" s="63"/>
      <c r="I156" s="63"/>
      <c r="J156" s="63"/>
      <c r="K156" s="63"/>
      <c r="L156" s="63"/>
      <c r="M156" s="63"/>
      <c r="N156" s="63"/>
      <c r="O156" s="63"/>
      <c r="P156" s="63"/>
      <c r="Q156" s="63"/>
      <c r="R156" s="63"/>
      <c r="S156" s="63"/>
      <c r="T156" s="63"/>
      <c r="U156" s="63"/>
      <c r="V156" s="63"/>
      <c r="W156" s="63"/>
      <c r="X156" s="63"/>
      <c r="Y156" s="63"/>
      <c r="Z156" s="63"/>
      <c r="AA156" s="63"/>
      <c r="AB156" s="63"/>
      <c r="AC156" s="63"/>
      <c r="AD156" s="63"/>
      <c r="AE156" s="63"/>
      <c r="AF156" s="63"/>
    </row>
    <row r="157" spans="1:32" ht="15.75" x14ac:dyDescent="0.25">
      <c r="A157" s="63" t="s">
        <v>1011</v>
      </c>
      <c r="B157" s="63"/>
      <c r="C157" s="63"/>
      <c r="D157" s="63"/>
      <c r="E157" s="63"/>
      <c r="F157" s="63">
        <f>Move!N3</f>
        <v>0</v>
      </c>
      <c r="G157" s="63" t="s">
        <v>489</v>
      </c>
      <c r="H157" s="63"/>
      <c r="I157" s="63"/>
      <c r="J157" s="63"/>
      <c r="K157" s="63"/>
      <c r="L157" s="63"/>
      <c r="M157" s="63"/>
      <c r="N157" s="70" t="str">
        <f>IF(F157&gt;3.99,A157,"")</f>
        <v/>
      </c>
      <c r="O157" s="70" t="str">
        <f>IF(F158&gt;3.99,A158,"")</f>
        <v/>
      </c>
      <c r="P157" s="70" t="str">
        <f>IF(F159&gt;3.99,A159,"")</f>
        <v/>
      </c>
      <c r="Q157" s="70" t="str">
        <f>IF(F160&gt;3.99,A160,"")</f>
        <v/>
      </c>
      <c r="R157" s="70" t="str">
        <f>IF(F161&gt;3.99,A161,"")</f>
        <v/>
      </c>
      <c r="S157" s="70" t="str">
        <f>IF(F162&gt;3.99,A162,"")</f>
        <v/>
      </c>
      <c r="T157" s="70" t="str">
        <f>IF(F163&gt;3.99,A163,"")</f>
        <v/>
      </c>
      <c r="U157" s="70" t="str">
        <f>IF(F164&gt;3.99,A164,"")</f>
        <v/>
      </c>
      <c r="V157" s="70" t="str">
        <f>IF(F165&gt;3.99,A165,"")</f>
        <v/>
      </c>
      <c r="W157" s="70" t="str">
        <f>IF(F166&gt;3.99,A166,"")</f>
        <v/>
      </c>
      <c r="X157" s="70" t="str">
        <f>IF(F167&gt;3.99,A167,"")</f>
        <v/>
      </c>
      <c r="Y157" s="70"/>
      <c r="Z157" s="70"/>
      <c r="AA157" s="70"/>
      <c r="AB157" s="70"/>
      <c r="AC157" s="70"/>
      <c r="AD157" s="63"/>
      <c r="AE157" s="63"/>
      <c r="AF157" s="63"/>
    </row>
    <row r="158" spans="1:32" ht="15.75" x14ac:dyDescent="0.25">
      <c r="A158" s="63" t="s">
        <v>1010</v>
      </c>
      <c r="B158" s="63"/>
      <c r="C158" s="63"/>
      <c r="D158" s="63"/>
      <c r="E158" s="63"/>
      <c r="F158" s="63">
        <f>Move!N12</f>
        <v>0</v>
      </c>
      <c r="G158" s="63" t="s">
        <v>486</v>
      </c>
      <c r="H158" s="63"/>
      <c r="I158" s="63"/>
      <c r="J158" s="63"/>
      <c r="K158" s="63"/>
      <c r="L158" s="63"/>
      <c r="M158" s="63"/>
      <c r="N158" s="70" t="str">
        <f>IF(AND($F157&gt;1.01,$F157&lt;3.99),$A157,"")</f>
        <v/>
      </c>
      <c r="O158" s="70" t="str">
        <f>IF(AND($F158&gt;1.01,$F158&lt;3.99),$A158,"")</f>
        <v/>
      </c>
      <c r="P158" s="70" t="str">
        <f>IF(AND($F159&gt;1.01,$F159&lt;3.99),$A159,"")</f>
        <v/>
      </c>
      <c r="Q158" s="70" t="str">
        <f>IF(AND($F160&gt;1.01,$F160&lt;3.99),$A160,"")</f>
        <v/>
      </c>
      <c r="R158" s="70" t="str">
        <f>IF(AND($F161&gt;1.01,$F161&lt;3.99),$A161,"")</f>
        <v/>
      </c>
      <c r="S158" s="70" t="str">
        <f>IF(AND($F162&gt;1.01,$F162&lt;3.99),$A162,"")</f>
        <v/>
      </c>
      <c r="T158" s="70" t="str">
        <f>IF(AND($F163&gt;1.01,$F163&lt;3.99),$A163,"")</f>
        <v/>
      </c>
      <c r="U158" s="70" t="str">
        <f>IF(AND($F164&gt;1.01,$F164&lt;3.99),$A164,"")</f>
        <v/>
      </c>
      <c r="V158" s="70" t="str">
        <f>IF(AND($F165&gt;1.01,$F165&lt;3.99),$A165,"")</f>
        <v/>
      </c>
      <c r="W158" s="70" t="str">
        <f>IF(AND($F166&gt;1.01,$F166&lt;3.99),$A166,"")</f>
        <v/>
      </c>
      <c r="X158" s="70" t="str">
        <f>IF(AND($F167&gt;1.01,$F167&lt;3.99),$A167,"")</f>
        <v/>
      </c>
      <c r="Y158" s="70"/>
      <c r="Z158" s="70"/>
      <c r="AA158" s="70"/>
      <c r="AB158" s="70"/>
      <c r="AC158" s="70"/>
      <c r="AD158" s="63"/>
      <c r="AE158" s="63"/>
      <c r="AF158" s="63"/>
    </row>
    <row r="159" spans="1:32" ht="15.75" x14ac:dyDescent="0.25">
      <c r="A159" s="63" t="s">
        <v>1012</v>
      </c>
      <c r="B159" s="63"/>
      <c r="C159" s="63"/>
      <c r="D159" s="63"/>
      <c r="E159" s="63"/>
      <c r="F159" s="63">
        <f>Move!N21</f>
        <v>0</v>
      </c>
      <c r="G159" s="63" t="s">
        <v>487</v>
      </c>
      <c r="H159" s="63"/>
      <c r="I159" s="63"/>
      <c r="J159" s="63"/>
      <c r="K159" s="63"/>
      <c r="L159" s="63"/>
      <c r="M159" s="63"/>
      <c r="N159" s="70" t="str">
        <f>IF(AND($F157&gt;0.99,$F157&lt;1.000001),$A157,"")</f>
        <v/>
      </c>
      <c r="O159" s="70" t="str">
        <f>IF(AND($F158&gt;0.99,$F158&lt;1.000001),$A158,"")</f>
        <v/>
      </c>
      <c r="P159" s="70" t="str">
        <f>IF(AND($F159&gt;0.99,$F159&lt;1.000001),$A159,"")</f>
        <v/>
      </c>
      <c r="Q159" s="70" t="str">
        <f>IF(AND($F160&gt;0.99,$F160&lt;1.000001),$A160,"")</f>
        <v/>
      </c>
      <c r="R159" s="70" t="str">
        <f>IF(AND($F161&gt;0.99,$F161&lt;1.000001),$A161,"")</f>
        <v/>
      </c>
      <c r="S159" s="70" t="str">
        <f>IF(AND($F162&gt;0.99,$F162&lt;1.000001),$A162,"")</f>
        <v/>
      </c>
      <c r="T159" s="70" t="str">
        <f>IF(AND($F163&gt;0.99,$F163&lt;1.000001),$A163,"")</f>
        <v/>
      </c>
      <c r="U159" s="70" t="str">
        <f>IF(AND($F164&gt;0.99,$F164&lt;1.000001),$A164,"")</f>
        <v/>
      </c>
      <c r="V159" s="70" t="str">
        <f>IF(AND($F165&gt;0.99,$F165&lt;1.000001),$A165,"")</f>
        <v/>
      </c>
      <c r="W159" s="70" t="str">
        <f>IF(AND($F166&gt;0.99,$F166&lt;1.000001),$A166,"")</f>
        <v/>
      </c>
      <c r="X159" s="70" t="str">
        <f>IF(AND($F167&gt;0.99,$F167&lt;1.000001),$A167,"")</f>
        <v/>
      </c>
      <c r="Y159" s="70"/>
      <c r="Z159" s="70"/>
      <c r="AA159" s="70"/>
      <c r="AB159" s="70"/>
      <c r="AC159" s="70"/>
      <c r="AD159" s="63"/>
      <c r="AE159" s="63"/>
      <c r="AF159" s="63"/>
    </row>
    <row r="160" spans="1:32" ht="15.75" x14ac:dyDescent="0.25">
      <c r="A160" s="63" t="s">
        <v>403</v>
      </c>
      <c r="B160" s="63"/>
      <c r="C160" s="63"/>
      <c r="D160" s="63"/>
      <c r="E160" s="63"/>
      <c r="F160" s="63">
        <f>Move!N37</f>
        <v>0</v>
      </c>
      <c r="G160" s="63" t="s">
        <v>488</v>
      </c>
      <c r="H160" s="63"/>
      <c r="I160" s="63"/>
      <c r="J160" s="63"/>
      <c r="K160" s="63"/>
      <c r="L160" s="63"/>
      <c r="M160" s="63"/>
      <c r="N160" s="70" t="str">
        <f>IF($F157=0,$A157,"")</f>
        <v>Wheelchair Basics</v>
      </c>
      <c r="O160" s="70" t="str">
        <f>IF($F158=0,$A158,"")</f>
        <v>Maintaining Body Alignment While Propelling The Chair</v>
      </c>
      <c r="P160" s="70" t="str">
        <f>IF($F159=0,$A159,"")</f>
        <v>Wheelchair Movement</v>
      </c>
      <c r="Q160" s="70" t="str">
        <f>IF($F160=0,$A160,"")</f>
        <v>Balance</v>
      </c>
      <c r="R160" s="70" t="str">
        <f>IF($F161=0,$A161,"")</f>
        <v>Turns</v>
      </c>
      <c r="S160" s="71" t="str">
        <f>IF($F162=0,$A162,"")</f>
        <v>Navigating Tight Spaces</v>
      </c>
      <c r="T160" s="70" t="str">
        <f>IF($F163=0,$A163,"")</f>
        <v>Object Skills</v>
      </c>
      <c r="U160" s="70" t="str">
        <f>IF($F164=0,$A164,"")</f>
        <v>Manual Chair Specific Skills</v>
      </c>
      <c r="V160" s="70" t="str">
        <f>IF($F165=0,$A165,"")</f>
        <v>Scooter Specific Skills</v>
      </c>
      <c r="W160" s="70" t="str">
        <f>IF($F166=0,$A166,"")</f>
        <v>Power Chair Specific Skills</v>
      </c>
      <c r="X160" s="70" t="str">
        <f>IF($F167=0,$A167,"")</f>
        <v>Transferring</v>
      </c>
      <c r="Y160" s="70"/>
      <c r="Z160" s="70"/>
      <c r="AA160" s="70"/>
      <c r="AB160" s="70"/>
      <c r="AC160" s="70"/>
      <c r="AD160" s="63"/>
      <c r="AE160" s="63"/>
      <c r="AF160" s="63"/>
    </row>
    <row r="161" spans="1:32" ht="15.75" x14ac:dyDescent="0.25">
      <c r="A161" s="63" t="s">
        <v>404</v>
      </c>
      <c r="B161" s="63"/>
      <c r="C161" s="63"/>
      <c r="D161" s="63"/>
      <c r="E161" s="63"/>
      <c r="F161" s="63">
        <f>Move!N45</f>
        <v>0</v>
      </c>
      <c r="G161" s="63"/>
      <c r="H161" s="63"/>
      <c r="I161" s="63"/>
      <c r="J161" s="63"/>
      <c r="K161" s="63"/>
      <c r="L161" s="63"/>
      <c r="M161" s="63"/>
      <c r="N161" s="63"/>
      <c r="O161" s="63"/>
      <c r="P161" s="63"/>
      <c r="Q161" s="63"/>
      <c r="R161" s="63"/>
      <c r="S161" s="63"/>
      <c r="T161" s="63"/>
      <c r="U161" s="63"/>
      <c r="V161" s="63"/>
      <c r="W161" s="63"/>
      <c r="X161" s="63"/>
      <c r="Y161" s="63"/>
      <c r="Z161" s="63"/>
      <c r="AA161" s="63"/>
      <c r="AB161" s="63"/>
      <c r="AC161" s="63"/>
      <c r="AD161" s="63"/>
      <c r="AE161" s="63"/>
      <c r="AF161" s="63"/>
    </row>
    <row r="162" spans="1:32" ht="15.75" x14ac:dyDescent="0.25">
      <c r="A162" s="63" t="s">
        <v>1013</v>
      </c>
      <c r="B162" s="63"/>
      <c r="C162" s="63"/>
      <c r="D162" s="63"/>
      <c r="E162" s="63"/>
      <c r="F162" s="63">
        <f>Move!N57</f>
        <v>0</v>
      </c>
      <c r="G162" s="63"/>
      <c r="H162" s="63"/>
      <c r="I162" s="63"/>
      <c r="J162" s="63"/>
      <c r="K162" s="63"/>
      <c r="L162" s="63"/>
      <c r="M162" s="63"/>
      <c r="N162" s="63"/>
      <c r="O162" s="63"/>
      <c r="P162" s="63"/>
      <c r="Q162" s="63"/>
      <c r="R162" s="63"/>
      <c r="S162" s="63"/>
      <c r="T162" s="63"/>
      <c r="U162" s="63"/>
      <c r="V162" s="63"/>
      <c r="W162" s="63"/>
      <c r="X162" s="63"/>
      <c r="Y162" s="63"/>
      <c r="Z162" s="63"/>
      <c r="AA162" s="63"/>
      <c r="AB162" s="63"/>
      <c r="AC162" s="63"/>
      <c r="AD162" s="63"/>
      <c r="AE162" s="63"/>
      <c r="AF162" s="63"/>
    </row>
    <row r="163" spans="1:32" ht="15.75" x14ac:dyDescent="0.25">
      <c r="A163" s="63" t="s">
        <v>1014</v>
      </c>
      <c r="B163" s="63"/>
      <c r="C163" s="63"/>
      <c r="D163" s="63"/>
      <c r="E163" s="63"/>
      <c r="F163" s="63">
        <f>Move!N67</f>
        <v>0</v>
      </c>
      <c r="G163" s="63"/>
      <c r="H163" s="63"/>
      <c r="I163" s="63"/>
      <c r="J163" s="63"/>
      <c r="K163" s="63"/>
      <c r="L163" s="63"/>
      <c r="M163" s="63"/>
      <c r="N163" s="63"/>
      <c r="O163" s="63"/>
      <c r="P163" s="63"/>
      <c r="Q163" s="63"/>
      <c r="R163" s="63"/>
      <c r="S163" s="63"/>
      <c r="T163" s="63"/>
      <c r="U163" s="63"/>
      <c r="V163" s="63"/>
      <c r="W163" s="63"/>
      <c r="X163" s="63"/>
      <c r="Y163" s="63"/>
      <c r="Z163" s="63"/>
      <c r="AA163" s="63"/>
      <c r="AB163" s="63"/>
      <c r="AC163" s="63"/>
      <c r="AD163" s="63"/>
      <c r="AE163" s="63"/>
      <c r="AF163" s="63"/>
    </row>
    <row r="164" spans="1:32" ht="15.75" x14ac:dyDescent="0.25">
      <c r="A164" s="63" t="s">
        <v>1015</v>
      </c>
      <c r="B164" s="63"/>
      <c r="C164" s="63"/>
      <c r="D164" s="63"/>
      <c r="E164" s="63"/>
      <c r="F164" s="63">
        <f>Move!N72</f>
        <v>0</v>
      </c>
      <c r="G164" s="63"/>
      <c r="H164" s="63"/>
      <c r="I164" s="63"/>
      <c r="J164" s="63"/>
      <c r="K164" s="63"/>
      <c r="L164" s="63"/>
      <c r="M164" s="63"/>
      <c r="N164" s="63"/>
      <c r="O164" s="63"/>
      <c r="P164" s="63"/>
      <c r="Q164" s="63"/>
      <c r="R164" s="63"/>
      <c r="S164" s="63"/>
      <c r="T164" s="63"/>
      <c r="U164" s="63"/>
      <c r="V164" s="63"/>
      <c r="W164" s="63"/>
      <c r="X164" s="63"/>
      <c r="Y164" s="63"/>
      <c r="Z164" s="63"/>
      <c r="AA164" s="63"/>
      <c r="AB164" s="63"/>
      <c r="AC164" s="63"/>
      <c r="AD164" s="63"/>
      <c r="AE164" s="63"/>
      <c r="AF164" s="63"/>
    </row>
    <row r="165" spans="1:32" ht="15.75" x14ac:dyDescent="0.25">
      <c r="A165" s="63" t="s">
        <v>1016</v>
      </c>
      <c r="B165" s="63"/>
      <c r="C165" s="63"/>
      <c r="D165" s="63"/>
      <c r="E165" s="63"/>
      <c r="F165" s="63">
        <f>Move!N79</f>
        <v>0</v>
      </c>
      <c r="G165" s="63"/>
      <c r="H165" s="63"/>
      <c r="I165" s="63"/>
      <c r="J165" s="63"/>
      <c r="K165" s="63"/>
      <c r="L165" s="63"/>
      <c r="M165" s="63"/>
      <c r="N165" s="63"/>
      <c r="O165" s="63"/>
      <c r="P165" s="63"/>
      <c r="Q165" s="63"/>
      <c r="R165" s="63"/>
      <c r="S165" s="63"/>
      <c r="T165" s="63"/>
      <c r="U165" s="63"/>
      <c r="V165" s="63"/>
      <c r="W165" s="63"/>
      <c r="X165" s="63"/>
      <c r="Y165" s="63"/>
      <c r="Z165" s="63"/>
      <c r="AA165" s="63"/>
      <c r="AB165" s="63"/>
      <c r="AC165" s="63"/>
      <c r="AD165" s="63"/>
      <c r="AE165" s="63"/>
      <c r="AF165" s="63"/>
    </row>
    <row r="166" spans="1:32" ht="15.75" x14ac:dyDescent="0.25">
      <c r="A166" s="63" t="s">
        <v>1017</v>
      </c>
      <c r="B166" s="63"/>
      <c r="C166" s="63"/>
      <c r="D166" s="63"/>
      <c r="E166" s="63"/>
      <c r="F166" s="63">
        <f>Move!N84</f>
        <v>0</v>
      </c>
      <c r="G166" s="63"/>
      <c r="H166" s="63"/>
      <c r="I166" s="63"/>
      <c r="J166" s="63"/>
      <c r="K166" s="63"/>
      <c r="L166" s="63"/>
      <c r="M166" s="63"/>
      <c r="N166" s="63"/>
      <c r="O166" s="63"/>
      <c r="P166" s="63"/>
      <c r="Q166" s="63"/>
      <c r="R166" s="63"/>
      <c r="S166" s="63"/>
      <c r="T166" s="63"/>
      <c r="U166" s="63"/>
      <c r="V166" s="63"/>
      <c r="W166" s="63"/>
      <c r="X166" s="63"/>
      <c r="Y166" s="63"/>
      <c r="Z166" s="63"/>
      <c r="AA166" s="63"/>
      <c r="AB166" s="63"/>
      <c r="AC166" s="63"/>
      <c r="AD166" s="63"/>
      <c r="AE166" s="63"/>
      <c r="AF166" s="63"/>
    </row>
    <row r="167" spans="1:32" ht="15.75" x14ac:dyDescent="0.25">
      <c r="A167" s="63" t="s">
        <v>1018</v>
      </c>
      <c r="B167" s="63"/>
      <c r="C167" s="63"/>
      <c r="D167" s="63"/>
      <c r="E167" s="63"/>
      <c r="F167" s="63">
        <f>Move!N90</f>
        <v>0</v>
      </c>
      <c r="G167" s="63"/>
      <c r="H167" s="63"/>
      <c r="I167" s="63"/>
      <c r="J167" s="63"/>
      <c r="K167" s="63"/>
      <c r="L167" s="63"/>
      <c r="M167" s="63"/>
      <c r="N167" s="63"/>
      <c r="O167" s="63"/>
      <c r="P167" s="63"/>
      <c r="Q167" s="63"/>
      <c r="R167" s="63"/>
      <c r="S167" s="63"/>
      <c r="T167" s="63"/>
      <c r="U167" s="63"/>
      <c r="V167" s="63"/>
      <c r="W167" s="63"/>
      <c r="X167" s="63"/>
      <c r="Y167" s="63"/>
      <c r="Z167" s="63"/>
      <c r="AA167" s="63"/>
      <c r="AB167" s="63"/>
      <c r="AC167" s="63"/>
      <c r="AD167" s="63"/>
      <c r="AE167" s="63"/>
      <c r="AF167" s="63"/>
    </row>
    <row r="168" spans="1:32" ht="15.75" x14ac:dyDescent="0.25">
      <c r="A168" s="66" t="s">
        <v>473</v>
      </c>
      <c r="B168" s="63"/>
      <c r="C168" s="63"/>
      <c r="D168" s="63"/>
      <c r="E168" s="63"/>
      <c r="F168" s="63"/>
      <c r="G168" s="63"/>
      <c r="H168" s="63"/>
      <c r="I168" s="63"/>
      <c r="J168" s="63"/>
      <c r="K168" s="63"/>
      <c r="L168" s="63"/>
      <c r="M168" s="63"/>
      <c r="N168" s="63"/>
      <c r="O168" s="63"/>
      <c r="P168" s="63"/>
      <c r="Q168" s="63"/>
      <c r="R168" s="63"/>
      <c r="S168" s="63"/>
      <c r="T168" s="63"/>
      <c r="U168" s="63"/>
      <c r="V168" s="63"/>
      <c r="W168" s="63"/>
      <c r="X168" s="63"/>
      <c r="Y168" s="63"/>
      <c r="Z168" s="63"/>
      <c r="AA168" s="63"/>
      <c r="AB168" s="63"/>
      <c r="AC168" s="63"/>
      <c r="AD168" s="63"/>
      <c r="AE168" s="63"/>
      <c r="AF168" s="63"/>
    </row>
    <row r="169" spans="1:32" ht="15.75" x14ac:dyDescent="0.25">
      <c r="A169" s="63" t="s">
        <v>406</v>
      </c>
      <c r="B169" s="63"/>
      <c r="C169" s="63"/>
      <c r="D169" s="63"/>
      <c r="E169" s="63"/>
      <c r="F169" s="63">
        <f>SingRm!N3</f>
        <v>0</v>
      </c>
      <c r="G169" s="63" t="s">
        <v>489</v>
      </c>
      <c r="H169" s="63"/>
      <c r="I169" s="63"/>
      <c r="J169" s="63"/>
      <c r="K169" s="63"/>
      <c r="L169" s="63"/>
      <c r="M169" s="63"/>
      <c r="N169" s="63" t="str">
        <f>IF(F169&gt;3.99,A169,"")</f>
        <v/>
      </c>
      <c r="O169" s="63" t="str">
        <f>IF(F170&gt;3.99,A170,"")</f>
        <v/>
      </c>
      <c r="P169" s="63" t="str">
        <f>IF(F171&gt;3.99,A171,"")</f>
        <v/>
      </c>
      <c r="Q169" s="63" t="str">
        <f>IF(F172&gt;3.99,A172,"")</f>
        <v/>
      </c>
      <c r="R169" s="63" t="str">
        <f>IF(F173&gt;3.99,A173,"")</f>
        <v/>
      </c>
      <c r="S169" s="63"/>
      <c r="T169" s="63"/>
      <c r="U169" s="63"/>
      <c r="V169" s="63"/>
      <c r="W169" s="63"/>
      <c r="X169" s="63"/>
      <c r="Y169" s="63"/>
      <c r="Z169" s="63"/>
      <c r="AA169" s="63"/>
      <c r="AB169" s="63"/>
      <c r="AC169" s="63"/>
      <c r="AD169" s="63"/>
      <c r="AE169" s="63"/>
      <c r="AF169" s="63"/>
    </row>
    <row r="170" spans="1:32" ht="15.75" x14ac:dyDescent="0.25">
      <c r="A170" s="63" t="s">
        <v>407</v>
      </c>
      <c r="B170" s="63"/>
      <c r="C170" s="63"/>
      <c r="D170" s="63"/>
      <c r="E170" s="63"/>
      <c r="F170" s="63">
        <f>SingRm!N9</f>
        <v>0</v>
      </c>
      <c r="G170" s="63" t="s">
        <v>486</v>
      </c>
      <c r="H170" s="63"/>
      <c r="I170" s="63"/>
      <c r="J170" s="63"/>
      <c r="K170" s="63"/>
      <c r="L170" s="63"/>
      <c r="M170" s="63"/>
      <c r="N170" s="63" t="str">
        <f>IF(AND($F169&gt;1.01,$F169&lt;3.99),$A169,"")</f>
        <v/>
      </c>
      <c r="O170" s="63" t="str">
        <f>IF(AND($F170&gt;1.01,$F170&lt;3.99),$A170,"")</f>
        <v/>
      </c>
      <c r="P170" s="63" t="str">
        <f>IF(AND($F171&gt;1.01,$F171&lt;3.99),$A171,"")</f>
        <v/>
      </c>
      <c r="Q170" s="63" t="str">
        <f>IF(AND($F172&gt;1.01,$F172&lt;3.99),$A172,"")</f>
        <v/>
      </c>
      <c r="R170" s="63" t="str">
        <f>IF(AND($F173&gt;1.01,$F173&lt;3.99),$A173,"")</f>
        <v/>
      </c>
      <c r="S170" s="63"/>
      <c r="T170" s="63"/>
      <c r="U170" s="63"/>
      <c r="V170" s="63"/>
      <c r="W170" s="63"/>
      <c r="X170" s="63"/>
      <c r="Y170" s="63"/>
      <c r="Z170" s="63"/>
      <c r="AA170" s="63"/>
      <c r="AB170" s="63"/>
      <c r="AC170" s="63"/>
      <c r="AD170" s="63"/>
      <c r="AE170" s="63"/>
      <c r="AF170" s="63"/>
    </row>
    <row r="171" spans="1:32" ht="15.75" x14ac:dyDescent="0.25">
      <c r="A171" s="63" t="s">
        <v>491</v>
      </c>
      <c r="B171" s="63"/>
      <c r="C171" s="63"/>
      <c r="D171" s="63"/>
      <c r="E171" s="63"/>
      <c r="F171" s="63">
        <f>SingRm!N16</f>
        <v>0</v>
      </c>
      <c r="G171" s="63" t="s">
        <v>487</v>
      </c>
      <c r="H171" s="63"/>
      <c r="I171" s="63"/>
      <c r="J171" s="63"/>
      <c r="K171" s="63"/>
      <c r="L171" s="63"/>
      <c r="M171" s="63"/>
      <c r="N171" s="70" t="str">
        <f>IF(AND($F169&gt;0.99,$F169&lt;1.000001),$A169,"")</f>
        <v/>
      </c>
      <c r="O171" s="70" t="str">
        <f>IF(AND($F170&gt;0.99,$F170&lt;1.000001),$A170,"")</f>
        <v/>
      </c>
      <c r="P171" s="70" t="str">
        <f>IF(AND($F171&gt;0.99,$F171&lt;1.000001),$A171,"")</f>
        <v/>
      </c>
      <c r="Q171" s="70" t="str">
        <f>IF(AND($F172&gt;0.99,$F172&lt;1.000001),$A172,"")</f>
        <v/>
      </c>
      <c r="R171" s="70" t="str">
        <f>IF(AND($F173&gt;0.99,$F173&lt;1.000001),$A173,"")</f>
        <v/>
      </c>
      <c r="S171" s="63"/>
      <c r="T171" s="63"/>
      <c r="U171" s="63"/>
      <c r="V171" s="63"/>
      <c r="W171" s="63"/>
      <c r="X171" s="63"/>
      <c r="Y171" s="63"/>
      <c r="Z171" s="63"/>
      <c r="AA171" s="63"/>
      <c r="AB171" s="63"/>
      <c r="AC171" s="63"/>
      <c r="AD171" s="63"/>
      <c r="AE171" s="63"/>
      <c r="AF171" s="63"/>
    </row>
    <row r="172" spans="1:32" ht="15.75" x14ac:dyDescent="0.25">
      <c r="A172" s="63" t="s">
        <v>490</v>
      </c>
      <c r="B172" s="63"/>
      <c r="C172" s="63"/>
      <c r="D172" s="63"/>
      <c r="E172" s="63"/>
      <c r="F172" s="63">
        <f>SingRm!N23</f>
        <v>0</v>
      </c>
      <c r="G172" s="63" t="s">
        <v>488</v>
      </c>
      <c r="H172" s="63"/>
      <c r="I172" s="63"/>
      <c r="J172" s="63"/>
      <c r="K172" s="63"/>
      <c r="L172" s="63"/>
      <c r="M172" s="63"/>
      <c r="N172" s="63" t="str">
        <f>IF($F169=0,$A169,"")</f>
        <v>Familiar Rooms</v>
      </c>
      <c r="O172" s="63" t="str">
        <f>IF($F170=0,$A170,"")</f>
        <v>Unfamiliar Rooms</v>
      </c>
      <c r="P172" s="63" t="str">
        <f>IF($F171=0,$A171,"")</f>
        <v>Seating (Rows)</v>
      </c>
      <c r="Q172" s="63" t="str">
        <f>IF($F172=0,$A172,"")</f>
        <v>Seating (Tables)</v>
      </c>
      <c r="R172" s="63" t="str">
        <f>IF($F173=0,$A173,"")</f>
        <v>Locating Dropped Objects</v>
      </c>
      <c r="S172" s="63"/>
      <c r="T172" s="63"/>
      <c r="U172" s="63"/>
      <c r="V172" s="63"/>
      <c r="W172" s="63"/>
      <c r="X172" s="63"/>
      <c r="Y172" s="63"/>
      <c r="Z172" s="63"/>
      <c r="AA172" s="63"/>
      <c r="AB172" s="63"/>
      <c r="AC172" s="63"/>
      <c r="AD172" s="63"/>
      <c r="AE172" s="63"/>
      <c r="AF172" s="63"/>
    </row>
    <row r="173" spans="1:32" ht="15.75" x14ac:dyDescent="0.25">
      <c r="A173" s="63" t="s">
        <v>408</v>
      </c>
      <c r="B173" s="63"/>
      <c r="C173" s="63"/>
      <c r="D173" s="63"/>
      <c r="E173" s="63"/>
      <c r="F173" s="63">
        <f>SingRm!N28</f>
        <v>0</v>
      </c>
      <c r="G173" s="63"/>
      <c r="H173" s="63"/>
      <c r="I173" s="63"/>
      <c r="J173" s="63"/>
      <c r="K173" s="63"/>
      <c r="L173" s="63"/>
      <c r="M173" s="63"/>
      <c r="N173" s="63"/>
      <c r="O173" s="63"/>
      <c r="P173" s="63"/>
      <c r="Q173" s="63"/>
      <c r="R173" s="63"/>
      <c r="S173" s="63"/>
      <c r="T173" s="63"/>
      <c r="U173" s="63"/>
      <c r="V173" s="63"/>
      <c r="W173" s="63"/>
      <c r="X173" s="63"/>
      <c r="Y173" s="63"/>
      <c r="Z173" s="63"/>
      <c r="AA173" s="63"/>
      <c r="AB173" s="63"/>
      <c r="AC173" s="63"/>
      <c r="AD173" s="63"/>
      <c r="AE173" s="63"/>
      <c r="AF173" s="63"/>
    </row>
    <row r="174" spans="1:32" ht="15.75" x14ac:dyDescent="0.25">
      <c r="A174" s="66" t="s">
        <v>474</v>
      </c>
      <c r="B174" s="63"/>
      <c r="C174" s="63"/>
      <c r="D174" s="63"/>
      <c r="E174" s="63"/>
      <c r="F174" s="63"/>
      <c r="G174" s="63"/>
      <c r="H174" s="63"/>
      <c r="I174" s="63"/>
      <c r="J174" s="63"/>
      <c r="K174" s="63"/>
      <c r="L174" s="63"/>
      <c r="M174" s="63"/>
      <c r="N174" s="63"/>
      <c r="O174" s="63"/>
      <c r="P174" s="63"/>
      <c r="Q174" s="63"/>
      <c r="R174" s="63"/>
      <c r="S174" s="63"/>
      <c r="T174" s="63"/>
      <c r="U174" s="63"/>
      <c r="V174" s="63"/>
      <c r="W174" s="63"/>
      <c r="X174" s="63"/>
      <c r="Y174" s="63"/>
      <c r="Z174" s="63"/>
      <c r="AA174" s="63"/>
      <c r="AB174" s="63"/>
      <c r="AC174" s="63"/>
      <c r="AD174" s="63"/>
      <c r="AE174" s="63"/>
      <c r="AF174" s="63"/>
    </row>
    <row r="175" spans="1:32" ht="15.75" x14ac:dyDescent="0.25">
      <c r="A175" s="63" t="s">
        <v>409</v>
      </c>
      <c r="B175" s="63"/>
      <c r="C175" s="63"/>
      <c r="D175" s="63"/>
      <c r="E175" s="63"/>
      <c r="F175" s="63">
        <f>Indoor!N3</f>
        <v>0</v>
      </c>
      <c r="G175" s="63" t="s">
        <v>489</v>
      </c>
      <c r="H175" s="63"/>
      <c r="I175" s="63"/>
      <c r="J175" s="63"/>
      <c r="K175" s="63"/>
      <c r="L175" s="63"/>
      <c r="M175" s="63"/>
      <c r="N175" s="70" t="str">
        <f>IF(F175&gt;3.99,A175,"")</f>
        <v/>
      </c>
      <c r="O175" s="70" t="str">
        <f>IF(F176&gt;3.99,A176,"")</f>
        <v/>
      </c>
      <c r="P175" s="70" t="str">
        <f>IF(F177&gt;3.99,A177,"")</f>
        <v/>
      </c>
      <c r="Q175" s="70" t="str">
        <f>IF(F178&gt;3.99,A178,"")</f>
        <v/>
      </c>
      <c r="R175" s="70" t="str">
        <f>IF(F179&gt;3.99,A179,"")</f>
        <v/>
      </c>
      <c r="S175" s="70" t="str">
        <f>IF(F180&gt;3.99,A180,"")</f>
        <v/>
      </c>
      <c r="T175" s="70" t="str">
        <f>IF(F181&gt;3.99,A181,"")</f>
        <v/>
      </c>
      <c r="U175" s="70" t="str">
        <f>IF(F182&gt;3.99,A182,"")</f>
        <v/>
      </c>
      <c r="V175" s="63"/>
      <c r="W175" s="63"/>
      <c r="X175" s="63"/>
      <c r="Y175" s="63"/>
      <c r="Z175" s="63"/>
      <c r="AA175" s="63"/>
      <c r="AB175" s="63"/>
      <c r="AC175" s="63"/>
      <c r="AD175" s="63"/>
      <c r="AE175" s="63"/>
      <c r="AF175" s="63"/>
    </row>
    <row r="176" spans="1:32" ht="15.75" x14ac:dyDescent="0.25">
      <c r="A176" s="63" t="s">
        <v>410</v>
      </c>
      <c r="B176" s="63"/>
      <c r="C176" s="63"/>
      <c r="D176" s="63"/>
      <c r="E176" s="63"/>
      <c r="F176" s="63">
        <f>Indoor!N6</f>
        <v>0</v>
      </c>
      <c r="G176" s="63" t="s">
        <v>486</v>
      </c>
      <c r="H176" s="63"/>
      <c r="I176" s="63"/>
      <c r="J176" s="63"/>
      <c r="K176" s="63"/>
      <c r="L176" s="63"/>
      <c r="M176" s="63"/>
      <c r="N176" s="70" t="str">
        <f>IF(AND($F175&gt;1.01,$F175&lt;3.99),$A175,"")</f>
        <v/>
      </c>
      <c r="O176" s="70" t="str">
        <f>IF(AND($F176&gt;1.01,$F176&lt;3.99),$A176,"")</f>
        <v/>
      </c>
      <c r="P176" s="70" t="str">
        <f>IF(AND($F177&gt;1.01,$F177&lt;3.99),$A177,"")</f>
        <v/>
      </c>
      <c r="Q176" s="70" t="str">
        <f>IF(AND($F178&gt;1.01,$F178&lt;3.99),$A178,"")</f>
        <v/>
      </c>
      <c r="R176" s="70" t="str">
        <f>IF(AND($F179&gt;1.01,$F179&lt;3.99),$A179,"")</f>
        <v/>
      </c>
      <c r="S176" s="70" t="str">
        <f>IF(AND($F180&gt;1.01,$F180&lt;3.99),$A180,"")</f>
        <v/>
      </c>
      <c r="T176" s="70" t="str">
        <f>IF(AND($F181&gt;1.01,$F181&lt;3.99),$A181,"")</f>
        <v/>
      </c>
      <c r="U176" s="70" t="str">
        <f>IF(AND($F182&gt;1.01,$F182&lt;3.99),$A182,"")</f>
        <v/>
      </c>
      <c r="V176" s="63"/>
      <c r="W176" s="63"/>
      <c r="X176" s="63"/>
      <c r="Y176" s="63"/>
      <c r="Z176" s="63"/>
      <c r="AA176" s="63"/>
      <c r="AB176" s="63"/>
      <c r="AC176" s="63"/>
      <c r="AD176" s="63"/>
      <c r="AE176" s="63"/>
      <c r="AF176" s="63"/>
    </row>
    <row r="177" spans="1:32" ht="15.75" x14ac:dyDescent="0.25">
      <c r="A177" s="63" t="s">
        <v>411</v>
      </c>
      <c r="B177" s="63"/>
      <c r="C177" s="63"/>
      <c r="D177" s="63"/>
      <c r="E177" s="63"/>
      <c r="F177" s="63">
        <f>Indoor!N9</f>
        <v>0</v>
      </c>
      <c r="G177" s="63" t="s">
        <v>487</v>
      </c>
      <c r="H177" s="63"/>
      <c r="I177" s="63"/>
      <c r="J177" s="63"/>
      <c r="K177" s="63"/>
      <c r="L177" s="63"/>
      <c r="M177" s="63"/>
      <c r="N177" s="70" t="str">
        <f>IF(AND($F175&gt;0.99,$F175&lt;1.000001),$A175,"")</f>
        <v/>
      </c>
      <c r="O177" s="70" t="str">
        <f>IF(AND($F176&gt;0.99,$F176&lt;1.000001),$A176,"")</f>
        <v/>
      </c>
      <c r="P177" s="70" t="str">
        <f>IF(AND($F177&gt;0.99,$F177&lt;1.000001),$A177,"")</f>
        <v/>
      </c>
      <c r="Q177" s="70" t="str">
        <f>IF(AND($F178&gt;0.99,$F178&lt;1.000001),$A178,"")</f>
        <v/>
      </c>
      <c r="R177" s="70" t="str">
        <f>IF(AND($F179&gt;0.99,$F179&lt;1.000001),$A179,"")</f>
        <v/>
      </c>
      <c r="S177" s="70" t="str">
        <f>IF(AND($F180&gt;0.99,$F180&lt;1.000001),$A180,"")</f>
        <v/>
      </c>
      <c r="T177" s="70" t="str">
        <f>IF(AND($F181&gt;0.99,$F181&lt;1.000001),$A181,"")</f>
        <v/>
      </c>
      <c r="U177" s="70" t="str">
        <f>IF(AND($F182&gt;0.99,$F182&lt;1.000001),$A182,"")</f>
        <v/>
      </c>
      <c r="V177" s="70"/>
      <c r="W177" s="63"/>
      <c r="X177" s="63"/>
      <c r="Y177" s="63"/>
      <c r="Z177" s="63"/>
      <c r="AA177" s="63"/>
      <c r="AB177" s="63"/>
      <c r="AC177" s="63"/>
      <c r="AD177" s="63"/>
      <c r="AE177" s="63"/>
      <c r="AF177" s="63"/>
    </row>
    <row r="178" spans="1:32" ht="15.75" x14ac:dyDescent="0.25">
      <c r="A178" s="63" t="s">
        <v>1019</v>
      </c>
      <c r="B178" s="63"/>
      <c r="C178" s="63"/>
      <c r="D178" s="63"/>
      <c r="E178" s="63"/>
      <c r="F178" s="63">
        <f>Indoor!N31</f>
        <v>0</v>
      </c>
      <c r="G178" s="63" t="s">
        <v>488</v>
      </c>
      <c r="H178" s="63"/>
      <c r="I178" s="63"/>
      <c r="J178" s="63"/>
      <c r="K178" s="63"/>
      <c r="L178" s="63"/>
      <c r="M178" s="63"/>
      <c r="N178" s="70" t="str">
        <f>IF($F175=0,$A175,"")</f>
        <v>Hand Trailing</v>
      </c>
      <c r="O178" s="70" t="str">
        <f>IF($F176=0,$A176,"")</f>
        <v>Navigating Open Spaces</v>
      </c>
      <c r="P178" s="70" t="str">
        <f>IF($F177=0,$A177,"")</f>
        <v>Doors</v>
      </c>
      <c r="Q178" s="70" t="str">
        <f>IF($F178=0,$A178,"")</f>
        <v>Stairs (Emergency Use Only)</v>
      </c>
      <c r="R178" s="70" t="str">
        <f>IF($F179=0,$A179,"")</f>
        <v>Elevators</v>
      </c>
      <c r="S178" s="71" t="str">
        <f>IF($F180=0,$A180,"")</f>
        <v>Moving Sidewalks</v>
      </c>
      <c r="T178" s="70" t="str">
        <f>IF($F181=0,$A181,"")</f>
        <v>Turnstiles</v>
      </c>
      <c r="U178" s="70" t="str">
        <f>IF($F182=0,$A182,"")</f>
        <v>Emergency Drills/Situations</v>
      </c>
      <c r="V178" s="63"/>
      <c r="W178" s="63"/>
      <c r="X178" s="63"/>
      <c r="Y178" s="63"/>
      <c r="Z178" s="63"/>
      <c r="AA178" s="63"/>
      <c r="AB178" s="63"/>
      <c r="AC178" s="63"/>
      <c r="AD178" s="63"/>
      <c r="AE178" s="63"/>
      <c r="AF178" s="63"/>
    </row>
    <row r="179" spans="1:32" ht="15.75" x14ac:dyDescent="0.25">
      <c r="A179" s="63" t="s">
        <v>412</v>
      </c>
      <c r="B179" s="63"/>
      <c r="C179" s="63"/>
      <c r="D179" s="63"/>
      <c r="E179" s="63"/>
      <c r="F179" s="63">
        <f>Indoor!N36</f>
        <v>0</v>
      </c>
      <c r="G179" s="63"/>
      <c r="H179" s="63"/>
      <c r="I179" s="63"/>
      <c r="J179" s="63"/>
      <c r="K179" s="63"/>
      <c r="L179" s="63"/>
      <c r="M179" s="63"/>
      <c r="N179" s="63"/>
      <c r="O179" s="63"/>
      <c r="P179" s="63"/>
      <c r="Q179" s="63"/>
      <c r="R179" s="63"/>
      <c r="S179" s="63"/>
      <c r="T179" s="63"/>
      <c r="U179" s="63"/>
      <c r="V179" s="63"/>
      <c r="W179" s="63"/>
      <c r="X179" s="63"/>
      <c r="Y179" s="63"/>
      <c r="Z179" s="63"/>
      <c r="AA179" s="63"/>
      <c r="AB179" s="63"/>
      <c r="AC179" s="63"/>
      <c r="AD179" s="63"/>
      <c r="AE179" s="63"/>
      <c r="AF179" s="63"/>
    </row>
    <row r="180" spans="1:32" ht="15.75" x14ac:dyDescent="0.25">
      <c r="A180" s="63" t="s">
        <v>413</v>
      </c>
      <c r="B180" s="63"/>
      <c r="C180" s="63"/>
      <c r="D180" s="63"/>
      <c r="E180" s="63"/>
      <c r="F180" s="63">
        <f>Indoor!N52</f>
        <v>0</v>
      </c>
      <c r="G180" s="63"/>
      <c r="H180" s="63"/>
      <c r="I180" s="63"/>
      <c r="J180" s="63"/>
      <c r="K180" s="63"/>
      <c r="L180" s="63"/>
      <c r="M180" s="63"/>
      <c r="N180" s="63"/>
      <c r="O180" s="63"/>
      <c r="P180" s="63"/>
      <c r="Q180" s="63"/>
      <c r="R180" s="63"/>
      <c r="S180" s="63"/>
      <c r="T180" s="63"/>
      <c r="U180" s="63"/>
      <c r="V180" s="63"/>
      <c r="W180" s="63"/>
      <c r="X180" s="63"/>
      <c r="Y180" s="63"/>
      <c r="Z180" s="63"/>
      <c r="AA180" s="63"/>
      <c r="AB180" s="63"/>
      <c r="AC180" s="63"/>
      <c r="AD180" s="63"/>
      <c r="AE180" s="63"/>
      <c r="AF180" s="63"/>
    </row>
    <row r="181" spans="1:32" ht="15.75" x14ac:dyDescent="0.25">
      <c r="A181" s="63" t="s">
        <v>414</v>
      </c>
      <c r="B181" s="63"/>
      <c r="C181" s="63"/>
      <c r="D181" s="63"/>
      <c r="E181" s="63"/>
      <c r="F181" s="63">
        <f>Indoor!N62</f>
        <v>0</v>
      </c>
      <c r="G181" s="63"/>
      <c r="H181" s="63"/>
      <c r="I181" s="63"/>
      <c r="J181" s="63"/>
      <c r="K181" s="63"/>
      <c r="L181" s="63"/>
      <c r="M181" s="63"/>
      <c r="N181" s="63"/>
      <c r="O181" s="63"/>
      <c r="P181" s="63"/>
      <c r="Q181" s="63"/>
      <c r="R181" s="63"/>
      <c r="S181" s="63"/>
      <c r="T181" s="63"/>
      <c r="U181" s="63"/>
      <c r="V181" s="63"/>
      <c r="W181" s="63"/>
      <c r="X181" s="63"/>
      <c r="Y181" s="63"/>
      <c r="Z181" s="63"/>
      <c r="AA181" s="63"/>
      <c r="AB181" s="63"/>
      <c r="AC181" s="63"/>
      <c r="AD181" s="63"/>
      <c r="AE181" s="63"/>
      <c r="AF181" s="63"/>
    </row>
    <row r="182" spans="1:32" ht="15.75" x14ac:dyDescent="0.25">
      <c r="A182" s="63" t="s">
        <v>1020</v>
      </c>
      <c r="B182" s="63"/>
      <c r="C182" s="63"/>
      <c r="D182" s="63"/>
      <c r="E182" s="63"/>
      <c r="F182" s="63">
        <f>Indoor!N68</f>
        <v>0</v>
      </c>
      <c r="G182" s="63"/>
      <c r="H182" s="63"/>
      <c r="I182" s="63"/>
      <c r="J182" s="63"/>
      <c r="K182" s="63"/>
      <c r="L182" s="63"/>
      <c r="M182" s="63"/>
      <c r="N182" s="63"/>
      <c r="O182" s="63"/>
      <c r="P182" s="63"/>
      <c r="Q182" s="63"/>
      <c r="R182" s="63"/>
      <c r="S182" s="63"/>
      <c r="T182" s="63"/>
      <c r="U182" s="63"/>
      <c r="V182" s="63"/>
      <c r="W182" s="63"/>
      <c r="X182" s="63"/>
      <c r="Y182" s="63"/>
      <c r="Z182" s="63"/>
      <c r="AA182" s="63"/>
      <c r="AB182" s="63"/>
      <c r="AC182" s="63"/>
      <c r="AD182" s="63"/>
      <c r="AE182" s="63"/>
      <c r="AF182" s="63"/>
    </row>
    <row r="183" spans="1:32" ht="15.75" x14ac:dyDescent="0.25">
      <c r="A183" s="66" t="s">
        <v>475</v>
      </c>
      <c r="B183" s="63"/>
      <c r="C183" s="63"/>
      <c r="D183" s="63"/>
      <c r="E183" s="63"/>
      <c r="F183" s="63"/>
      <c r="G183" s="63" t="s">
        <v>489</v>
      </c>
      <c r="H183" s="63"/>
      <c r="I183" s="63"/>
      <c r="J183" s="63"/>
      <c r="K183" s="63"/>
      <c r="L183" s="63"/>
      <c r="M183" s="63"/>
      <c r="N183" s="63" t="str">
        <f>IF(F184&gt;3.99,A184,"")</f>
        <v/>
      </c>
      <c r="O183" s="63" t="str">
        <f>IF(F185&gt;3.99,A185,"")</f>
        <v/>
      </c>
      <c r="P183" s="63" t="str">
        <f>IF(F186&gt;3.99,A186,"")</f>
        <v/>
      </c>
      <c r="Q183" s="63"/>
      <c r="R183" s="63"/>
      <c r="S183" s="63"/>
      <c r="T183" s="63"/>
      <c r="U183" s="63"/>
      <c r="V183" s="63"/>
      <c r="W183" s="63"/>
      <c r="X183" s="63"/>
      <c r="Y183" s="63"/>
      <c r="Z183" s="63"/>
      <c r="AA183" s="63"/>
      <c r="AB183" s="63"/>
      <c r="AC183" s="63"/>
      <c r="AD183" s="63"/>
      <c r="AE183" s="63"/>
      <c r="AF183" s="63"/>
    </row>
    <row r="184" spans="1:32" ht="15.75" x14ac:dyDescent="0.25">
      <c r="A184" s="63" t="s">
        <v>415</v>
      </c>
      <c r="B184" s="63"/>
      <c r="C184" s="63"/>
      <c r="D184" s="63"/>
      <c r="E184" s="63"/>
      <c r="F184" s="63">
        <f>SelfPro!N3</f>
        <v>0</v>
      </c>
      <c r="G184" s="63" t="s">
        <v>486</v>
      </c>
      <c r="H184" s="63"/>
      <c r="I184" s="63"/>
      <c r="J184" s="63"/>
      <c r="K184" s="63"/>
      <c r="L184" s="63"/>
      <c r="M184" s="63"/>
      <c r="N184" s="63" t="str">
        <f>IF(AND($F184&gt;1.01,$F184&lt;3.99),$A184,"")</f>
        <v/>
      </c>
      <c r="O184" s="63" t="str">
        <f>IF(AND($F185&gt;1.01,$F185&lt;3.99),$A185,"")</f>
        <v/>
      </c>
      <c r="P184" s="63" t="str">
        <f>IF(AND($F186&gt;1.01,$F186&lt;3.99),$A186,"")</f>
        <v/>
      </c>
      <c r="Q184" s="63"/>
      <c r="R184" s="63"/>
      <c r="S184" s="63"/>
      <c r="T184" s="63"/>
      <c r="U184" s="63"/>
      <c r="V184" s="63"/>
      <c r="W184" s="63"/>
      <c r="X184" s="63"/>
      <c r="Y184" s="63"/>
      <c r="Z184" s="63"/>
      <c r="AA184" s="63"/>
      <c r="AB184" s="63"/>
      <c r="AC184" s="63"/>
      <c r="AD184" s="63"/>
      <c r="AE184" s="63"/>
      <c r="AF184" s="63"/>
    </row>
    <row r="185" spans="1:32" ht="15.75" x14ac:dyDescent="0.25">
      <c r="A185" s="63" t="s">
        <v>416</v>
      </c>
      <c r="B185" s="63"/>
      <c r="C185" s="63"/>
      <c r="D185" s="63"/>
      <c r="E185" s="63"/>
      <c r="F185" s="63">
        <f>SelfPro!N9</f>
        <v>0</v>
      </c>
      <c r="G185" s="63" t="s">
        <v>487</v>
      </c>
      <c r="H185" s="63"/>
      <c r="I185" s="63"/>
      <c r="J185" s="63"/>
      <c r="K185" s="63"/>
      <c r="L185" s="63"/>
      <c r="M185" s="63"/>
      <c r="N185" s="70" t="str">
        <f>IF(AND($F184&gt;0.99,$F184&lt;1.000001),$A184,"")</f>
        <v/>
      </c>
      <c r="O185" s="70" t="str">
        <f>IF(AND($F185&gt;0.99,$F185&lt;1.000001),$A185,"")</f>
        <v/>
      </c>
      <c r="P185" s="70" t="str">
        <f>IF(AND($F186&gt;0.99,$F186&lt;1.000001),$A186,"")</f>
        <v/>
      </c>
      <c r="Q185" s="63"/>
      <c r="R185" s="63"/>
      <c r="S185" s="63"/>
      <c r="T185" s="63"/>
      <c r="U185" s="63"/>
      <c r="V185" s="63"/>
      <c r="W185" s="63"/>
      <c r="X185" s="63"/>
      <c r="Y185" s="63"/>
      <c r="Z185" s="63"/>
      <c r="AA185" s="63"/>
      <c r="AB185" s="63"/>
      <c r="AC185" s="63"/>
      <c r="AD185" s="63"/>
      <c r="AE185" s="63"/>
      <c r="AF185" s="63"/>
    </row>
    <row r="186" spans="1:32" ht="15.75" x14ac:dyDescent="0.25">
      <c r="A186" s="63" t="s">
        <v>417</v>
      </c>
      <c r="B186" s="63"/>
      <c r="C186" s="63"/>
      <c r="D186" s="63"/>
      <c r="E186" s="63"/>
      <c r="F186" s="63">
        <f>SelfPro!N13</f>
        <v>0</v>
      </c>
      <c r="G186" s="63" t="s">
        <v>488</v>
      </c>
      <c r="H186" s="63"/>
      <c r="I186" s="63"/>
      <c r="J186" s="63"/>
      <c r="K186" s="63"/>
      <c r="L186" s="63"/>
      <c r="M186" s="63"/>
      <c r="N186" s="63" t="str">
        <f>IF($F184=0,$A184,"")</f>
        <v>Upper Hand Protective Technique</v>
      </c>
      <c r="O186" s="63" t="str">
        <f>IF($F185=0,$A185,"")</f>
        <v>Lower Forearm Protective Technique</v>
      </c>
      <c r="P186" s="63" t="str">
        <f>IF($F186=0,$A186,"")</f>
        <v>Protective Clothing</v>
      </c>
      <c r="Q186" s="63"/>
      <c r="R186" s="63"/>
      <c r="S186" s="63"/>
      <c r="T186" s="63"/>
      <c r="U186" s="63"/>
      <c r="V186" s="63"/>
      <c r="W186" s="63"/>
      <c r="X186" s="63"/>
      <c r="Y186" s="63"/>
      <c r="Z186" s="63"/>
      <c r="AA186" s="63"/>
      <c r="AB186" s="63"/>
      <c r="AC186" s="63"/>
      <c r="AD186" s="63"/>
      <c r="AE186" s="63"/>
      <c r="AF186" s="63"/>
    </row>
    <row r="187" spans="1:32" ht="15.75" x14ac:dyDescent="0.25">
      <c r="A187" s="66" t="s">
        <v>476</v>
      </c>
      <c r="B187" s="63"/>
      <c r="C187" s="63"/>
      <c r="D187" s="63"/>
      <c r="E187" s="63"/>
      <c r="F187" s="63"/>
      <c r="G187" s="63"/>
      <c r="H187" s="63"/>
      <c r="I187" s="63"/>
      <c r="J187" s="63"/>
      <c r="K187" s="63"/>
      <c r="L187" s="63"/>
      <c r="M187" s="63"/>
      <c r="N187" s="63"/>
      <c r="O187" s="63"/>
      <c r="P187" s="63"/>
      <c r="Q187" s="63"/>
      <c r="R187" s="63"/>
      <c r="S187" s="63"/>
      <c r="T187" s="63"/>
      <c r="U187" s="63"/>
      <c r="V187" s="63"/>
      <c r="W187" s="63"/>
      <c r="X187" s="63"/>
      <c r="Y187" s="63"/>
      <c r="Z187" s="63"/>
      <c r="AA187" s="63"/>
      <c r="AB187" s="63"/>
      <c r="AC187" s="63"/>
      <c r="AD187" s="63"/>
      <c r="AE187" s="63"/>
      <c r="AF187" s="63"/>
    </row>
    <row r="188" spans="1:32" ht="15.75" x14ac:dyDescent="0.25">
      <c r="A188" s="63" t="s">
        <v>418</v>
      </c>
      <c r="B188" s="63"/>
      <c r="C188" s="63"/>
      <c r="D188" s="63"/>
      <c r="E188" s="63"/>
      <c r="F188" s="63">
        <f>Guided!N3</f>
        <v>0</v>
      </c>
      <c r="G188" s="63" t="s">
        <v>489</v>
      </c>
      <c r="H188" s="63"/>
      <c r="I188" s="63"/>
      <c r="J188" s="63"/>
      <c r="K188" s="63"/>
      <c r="L188" s="63"/>
      <c r="M188" s="63"/>
      <c r="N188" s="63" t="str">
        <f>IF(F188&gt;3.99,A188,"")</f>
        <v/>
      </c>
      <c r="O188" s="63" t="str">
        <f>IF(F189&gt;3.99,A189,"")</f>
        <v/>
      </c>
      <c r="P188" s="63" t="str">
        <f>IF(F190&gt;3.99,A190,"")</f>
        <v/>
      </c>
      <c r="Q188" s="63" t="str">
        <f>IF(F191&gt;3.99,A191,"")</f>
        <v/>
      </c>
      <c r="R188" s="63"/>
      <c r="S188" s="63"/>
      <c r="T188" s="63"/>
      <c r="U188" s="63"/>
      <c r="V188" s="63"/>
      <c r="W188" s="63"/>
      <c r="X188" s="63"/>
      <c r="Y188" s="63"/>
      <c r="Z188" s="63"/>
      <c r="AA188" s="63"/>
      <c r="AB188" s="63"/>
      <c r="AC188" s="63"/>
      <c r="AD188" s="63"/>
      <c r="AE188" s="63"/>
      <c r="AF188" s="63"/>
    </row>
    <row r="189" spans="1:32" ht="15.75" x14ac:dyDescent="0.25">
      <c r="A189" s="63" t="s">
        <v>1008</v>
      </c>
      <c r="B189" s="63"/>
      <c r="C189" s="63"/>
      <c r="D189" s="63"/>
      <c r="E189" s="63"/>
      <c r="F189" s="63">
        <f>Guided!N16</f>
        <v>0</v>
      </c>
      <c r="G189" s="63" t="s">
        <v>486</v>
      </c>
      <c r="H189" s="63"/>
      <c r="I189" s="63"/>
      <c r="J189" s="63"/>
      <c r="K189" s="63"/>
      <c r="L189" s="63"/>
      <c r="M189" s="63"/>
      <c r="N189" s="63" t="str">
        <f>IF(AND($F188&gt;1.01,$F188&lt;3.99),$A188,"")</f>
        <v/>
      </c>
      <c r="O189" s="63" t="str">
        <f>IF(AND($F189&gt;1.01,$F189&lt;3.99),$A189,"")</f>
        <v/>
      </c>
      <c r="P189" s="63" t="str">
        <f>IF(AND($F190&gt;1.01,$F190&lt;3.99),$A190,"")</f>
        <v/>
      </c>
      <c r="Q189" s="63" t="str">
        <f>IF(AND($F191&gt;1.01,$F191&lt;3.99),$A191,"")</f>
        <v/>
      </c>
      <c r="R189" s="63"/>
      <c r="S189" s="63"/>
      <c r="T189" s="63"/>
      <c r="U189" s="63"/>
      <c r="V189" s="63"/>
      <c r="W189" s="63"/>
      <c r="X189" s="63"/>
      <c r="Y189" s="63"/>
      <c r="Z189" s="63"/>
      <c r="AA189" s="63"/>
      <c r="AB189" s="63"/>
      <c r="AC189" s="63"/>
      <c r="AD189" s="63"/>
      <c r="AE189" s="63"/>
      <c r="AF189" s="63"/>
    </row>
    <row r="190" spans="1:32" ht="15.75" x14ac:dyDescent="0.25">
      <c r="A190" s="63" t="s">
        <v>419</v>
      </c>
      <c r="B190" s="63"/>
      <c r="C190" s="63"/>
      <c r="D190" s="63"/>
      <c r="E190" s="63"/>
      <c r="F190" s="63">
        <f>Guided!N21</f>
        <v>0</v>
      </c>
      <c r="G190" s="63" t="s">
        <v>487</v>
      </c>
      <c r="H190" s="63"/>
      <c r="I190" s="63"/>
      <c r="J190" s="63"/>
      <c r="K190" s="63"/>
      <c r="L190" s="63"/>
      <c r="M190" s="63"/>
      <c r="N190" s="70" t="str">
        <f>IF(AND($F188&gt;0.99,$F188&lt;1.000001),$A188,"")</f>
        <v/>
      </c>
      <c r="O190" s="70" t="str">
        <f>IF(AND($F189&gt;0.99,$F189&lt;1.000001),$A189,"")</f>
        <v/>
      </c>
      <c r="P190" s="70" t="str">
        <f>IF(AND($F190&gt;0.99,$F190&lt;1.000001),$A190,"")</f>
        <v/>
      </c>
      <c r="Q190" s="70" t="str">
        <f>IF(AND($F191&gt;0.99,$F191&lt;1.000001),$A191,"")</f>
        <v/>
      </c>
      <c r="R190" s="63"/>
      <c r="S190" s="63"/>
      <c r="T190" s="63"/>
      <c r="U190" s="63"/>
      <c r="V190" s="63"/>
      <c r="W190" s="63"/>
      <c r="X190" s="63"/>
      <c r="Y190" s="63"/>
      <c r="Z190" s="63"/>
      <c r="AA190" s="63"/>
      <c r="AB190" s="63"/>
      <c r="AC190" s="63"/>
      <c r="AD190" s="63"/>
      <c r="AE190" s="63"/>
      <c r="AF190" s="63"/>
    </row>
    <row r="191" spans="1:32" ht="15.75" x14ac:dyDescent="0.25">
      <c r="A191" s="63" t="s">
        <v>420</v>
      </c>
      <c r="B191" s="63"/>
      <c r="C191" s="63"/>
      <c r="D191" s="63"/>
      <c r="E191" s="63"/>
      <c r="F191" s="63">
        <f>Guided!N25</f>
        <v>0</v>
      </c>
      <c r="G191" s="63" t="s">
        <v>488</v>
      </c>
      <c r="H191" s="63"/>
      <c r="I191" s="63"/>
      <c r="J191" s="63"/>
      <c r="K191" s="63"/>
      <c r="L191" s="63"/>
      <c r="M191" s="63"/>
      <c r="N191" s="63" t="str">
        <f>IF($F188=0,$A188,"")</f>
        <v>Human Guide</v>
      </c>
      <c r="O191" s="63" t="str">
        <f>IF($F189=0,$A189,"")</f>
        <v>Staying With Another (No Direct Contact)</v>
      </c>
      <c r="P191" s="63" t="str">
        <f>IF($F190=0,$A190,"")</f>
        <v>Menus</v>
      </c>
      <c r="Q191" s="63" t="str">
        <f>IF($F191=0,$A191,"")</f>
        <v>Getting Rides</v>
      </c>
      <c r="R191" s="63"/>
      <c r="S191" s="63"/>
      <c r="T191" s="63"/>
      <c r="U191" s="63"/>
      <c r="V191" s="63"/>
      <c r="W191" s="63"/>
      <c r="X191" s="63"/>
      <c r="Y191" s="63"/>
      <c r="Z191" s="63"/>
      <c r="AA191" s="63"/>
      <c r="AB191" s="63"/>
      <c r="AC191" s="63"/>
      <c r="AD191" s="63"/>
      <c r="AE191" s="63"/>
      <c r="AF191" s="63"/>
    </row>
    <row r="192" spans="1:32" ht="15.75" x14ac:dyDescent="0.25">
      <c r="A192" s="66" t="s">
        <v>477</v>
      </c>
      <c r="B192" s="63"/>
      <c r="C192" s="63"/>
      <c r="D192" s="63"/>
      <c r="E192" s="63"/>
      <c r="F192" s="63"/>
      <c r="G192" s="63"/>
      <c r="H192" s="63"/>
      <c r="I192" s="63"/>
      <c r="J192" s="63"/>
      <c r="K192" s="63"/>
      <c r="L192" s="63"/>
      <c r="M192" s="63"/>
      <c r="N192" s="63"/>
      <c r="O192" s="63"/>
      <c r="P192" s="63"/>
      <c r="Q192" s="63"/>
      <c r="R192" s="63"/>
      <c r="S192" s="63"/>
      <c r="T192" s="63"/>
      <c r="U192" s="63"/>
      <c r="V192" s="63"/>
      <c r="W192" s="63"/>
      <c r="X192" s="63"/>
      <c r="Y192" s="63"/>
      <c r="Z192" s="63"/>
      <c r="AA192" s="63"/>
      <c r="AB192" s="63"/>
      <c r="AC192" s="63"/>
      <c r="AD192" s="63"/>
      <c r="AE192" s="63"/>
      <c r="AF192" s="63"/>
    </row>
    <row r="193" spans="1:32" ht="15.75" x14ac:dyDescent="0.25">
      <c r="A193" s="63" t="s">
        <v>421</v>
      </c>
      <c r="B193" s="63"/>
      <c r="C193" s="63"/>
      <c r="D193" s="63"/>
      <c r="E193" s="63"/>
      <c r="F193" s="63">
        <f>Cane!N3</f>
        <v>0</v>
      </c>
      <c r="G193" s="63" t="s">
        <v>489</v>
      </c>
      <c r="H193" s="63"/>
      <c r="I193" s="63"/>
      <c r="J193" s="63"/>
      <c r="K193" s="63"/>
      <c r="L193" s="63"/>
      <c r="M193" s="63"/>
      <c r="N193" s="70" t="str">
        <f>IF(F193&gt;3.99,A193,"")</f>
        <v/>
      </c>
      <c r="O193" s="70" t="str">
        <f>IF(F194&gt;3.99,A194,"")</f>
        <v/>
      </c>
      <c r="P193" s="70" t="str">
        <f>IF(F195&gt;3.99,A195,"")</f>
        <v/>
      </c>
      <c r="Q193" s="70" t="str">
        <f>IF(F196&gt;3.99,A196,"")</f>
        <v/>
      </c>
      <c r="R193" s="70" t="str">
        <f>IF(F197&gt;3.99,A197,"")</f>
        <v/>
      </c>
      <c r="S193" s="70" t="str">
        <f>IF(F198&gt;3.99,A198,"")</f>
        <v/>
      </c>
      <c r="T193" s="70" t="str">
        <f>IF(F199&gt;3.99,A199,"")</f>
        <v/>
      </c>
      <c r="U193" s="70" t="str">
        <f>IF(F200&gt;3.99,A200,"")</f>
        <v/>
      </c>
      <c r="V193" s="70" t="str">
        <f>IF(F201&gt;3.99,A201,"")</f>
        <v/>
      </c>
      <c r="W193" s="63"/>
      <c r="X193" s="63"/>
      <c r="Y193" s="63"/>
      <c r="Z193" s="63"/>
      <c r="AA193" s="63"/>
      <c r="AB193" s="63"/>
      <c r="AC193" s="63"/>
      <c r="AD193" s="63"/>
      <c r="AE193" s="63"/>
      <c r="AF193" s="63"/>
    </row>
    <row r="194" spans="1:32" ht="15.75" x14ac:dyDescent="0.25">
      <c r="A194" s="63" t="s">
        <v>422</v>
      </c>
      <c r="B194" s="63"/>
      <c r="C194" s="63"/>
      <c r="D194" s="63"/>
      <c r="E194" s="63"/>
      <c r="F194" s="63">
        <f>Cane!N11</f>
        <v>0</v>
      </c>
      <c r="G194" s="63" t="s">
        <v>486</v>
      </c>
      <c r="H194" s="63"/>
      <c r="I194" s="63"/>
      <c r="J194" s="63"/>
      <c r="K194" s="63"/>
      <c r="L194" s="63"/>
      <c r="M194" s="63"/>
      <c r="N194" s="70" t="str">
        <f>IF(AND($F193&gt;1.01,$F193&lt;3.99),$A193,"")</f>
        <v/>
      </c>
      <c r="O194" s="70" t="str">
        <f>IF(AND($F194&gt;1.01,$F194&lt;3.99),$A194,"")</f>
        <v/>
      </c>
      <c r="P194" s="70" t="str">
        <f>IF(AND($F195&gt;1.01,$F195&lt;3.99),$A195,"")</f>
        <v/>
      </c>
      <c r="Q194" s="70" t="str">
        <f>IF(AND($F196&gt;1.01,$F196&lt;3.99),$A196,"")</f>
        <v/>
      </c>
      <c r="R194" s="70" t="str">
        <f>IF(AND($F197&gt;1.01,$F197&lt;3.99),$A197,"")</f>
        <v/>
      </c>
      <c r="S194" s="70" t="str">
        <f>IF(AND($F198&gt;1.01,$F198&lt;3.99),$A198,"")</f>
        <v/>
      </c>
      <c r="T194" s="70" t="str">
        <f>IF(AND($F199&gt;1.01,$F199&lt;3.99),$A199,"")</f>
        <v/>
      </c>
      <c r="U194" s="70" t="str">
        <f>IF(AND($F200&gt;1.01,$F200&lt;3.99),$A200,"")</f>
        <v/>
      </c>
      <c r="V194" s="70" t="str">
        <f>IF(AND($F201&gt;1.01,$F201&lt;3.99),$A201,"")</f>
        <v/>
      </c>
      <c r="W194" s="63"/>
      <c r="X194" s="63"/>
      <c r="Y194" s="63"/>
      <c r="Z194" s="63"/>
      <c r="AA194" s="63"/>
      <c r="AB194" s="63"/>
      <c r="AC194" s="63"/>
      <c r="AD194" s="63"/>
      <c r="AE194" s="63"/>
      <c r="AF194" s="63"/>
    </row>
    <row r="195" spans="1:32" ht="15.75" x14ac:dyDescent="0.25">
      <c r="A195" s="63" t="s">
        <v>1021</v>
      </c>
      <c r="B195" s="63"/>
      <c r="C195" s="63"/>
      <c r="D195" s="63"/>
      <c r="E195" s="63"/>
      <c r="F195" s="63">
        <f>Cane!N17</f>
        <v>0</v>
      </c>
      <c r="G195" s="63" t="s">
        <v>487</v>
      </c>
      <c r="H195" s="63"/>
      <c r="I195" s="63"/>
      <c r="J195" s="63"/>
      <c r="K195" s="63"/>
      <c r="L195" s="63"/>
      <c r="M195" s="63"/>
      <c r="N195" s="70" t="str">
        <f>IF(AND($F193&gt;0.99,$F193&lt;1.000001),$A193,"")</f>
        <v/>
      </c>
      <c r="O195" s="70" t="str">
        <f>IF(AND($F194&gt;0.99,$F194&lt;1.000001),$A194,"")</f>
        <v/>
      </c>
      <c r="P195" s="70" t="str">
        <f>IF(AND($F195&gt;0.99,$F195&lt;1.000001),$A195,"")</f>
        <v/>
      </c>
      <c r="Q195" s="70" t="str">
        <f>IF(AND($F196&gt;0.99,$F196&lt;1.000001),$A196,"")</f>
        <v/>
      </c>
      <c r="R195" s="70" t="str">
        <f>IF(AND($F197&gt;0.99,$F197&lt;1.000001),$A197,"")</f>
        <v/>
      </c>
      <c r="S195" s="70" t="str">
        <f>IF(AND($F198&gt;0.99,$F198&lt;1.000001),$A198,"")</f>
        <v/>
      </c>
      <c r="T195" s="70" t="str">
        <f>IF(AND($F199&gt;0.99,$F199&lt;1.000001),$A199,"")</f>
        <v/>
      </c>
      <c r="U195" s="70" t="str">
        <f>IF(AND($F200&gt;0.99,$F200&lt;1.000001),$A200,"")</f>
        <v/>
      </c>
      <c r="V195" s="70" t="str">
        <f>IF(AND($F201&gt;0.99,$F201&lt;1.000001),$A201,"")</f>
        <v/>
      </c>
      <c r="W195" s="63"/>
      <c r="X195" s="63"/>
      <c r="Y195" s="63"/>
      <c r="Z195" s="63"/>
      <c r="AA195" s="63"/>
      <c r="AB195" s="63"/>
      <c r="AC195" s="63"/>
      <c r="AD195" s="63"/>
      <c r="AE195" s="63"/>
      <c r="AF195" s="63"/>
    </row>
    <row r="196" spans="1:32" ht="15.75" x14ac:dyDescent="0.25">
      <c r="A196" s="63" t="s">
        <v>423</v>
      </c>
      <c r="B196" s="63"/>
      <c r="C196" s="63"/>
      <c r="D196" s="63"/>
      <c r="E196" s="63"/>
      <c r="F196" s="63">
        <f>Cane!N24</f>
        <v>0</v>
      </c>
      <c r="G196" s="63" t="s">
        <v>488</v>
      </c>
      <c r="H196" s="63"/>
      <c r="I196" s="63"/>
      <c r="J196" s="63"/>
      <c r="K196" s="63"/>
      <c r="L196" s="63"/>
      <c r="M196" s="63"/>
      <c r="N196" s="70" t="str">
        <f>IF($F193=0,$A193,"")</f>
        <v>Basic Skills</v>
      </c>
      <c r="O196" s="70" t="str">
        <f>IF($F194=0,$A194,"")</f>
        <v>Types Of Grips</v>
      </c>
      <c r="P196" s="70" t="str">
        <f>IF($F195=0,$A195,"")</f>
        <v>Wheelchair Specific Cane Skills</v>
      </c>
      <c r="Q196" s="70" t="str">
        <f>IF($F196=0,$A196,"")</f>
        <v>Constant Contact</v>
      </c>
      <c r="R196" s="70" t="str">
        <f>IF($F197=0,$A197,"")</f>
        <v>Diagonal/Diagonal Trail</v>
      </c>
      <c r="S196" s="71" t="str">
        <f>IF($F198=0,$A198,"")</f>
        <v>Two Point Touch/Touch Trail</v>
      </c>
      <c r="T196" s="70" t="str">
        <f>IF($F199=0,$A199,"")</f>
        <v>Touch And Drag</v>
      </c>
      <c r="U196" s="70" t="str">
        <f>IF($F200=0,$A200,"")</f>
        <v>Three Point Touch</v>
      </c>
      <c r="V196" s="70" t="str">
        <f>IF($F201=0,$A201,"")</f>
        <v>Verification Technique</v>
      </c>
      <c r="W196" s="63"/>
      <c r="X196" s="63"/>
      <c r="Y196" s="63"/>
      <c r="Z196" s="63"/>
      <c r="AA196" s="63"/>
      <c r="AB196" s="63"/>
      <c r="AC196" s="63"/>
      <c r="AD196" s="63"/>
      <c r="AE196" s="63"/>
      <c r="AF196" s="63"/>
    </row>
    <row r="197" spans="1:32" ht="15.75" x14ac:dyDescent="0.25">
      <c r="A197" s="63" t="s">
        <v>424</v>
      </c>
      <c r="B197" s="63"/>
      <c r="C197" s="63"/>
      <c r="D197" s="63"/>
      <c r="E197" s="63"/>
      <c r="F197" s="63">
        <f>Cane!N30</f>
        <v>0</v>
      </c>
      <c r="G197" s="63"/>
      <c r="H197" s="63"/>
      <c r="I197" s="63"/>
      <c r="J197" s="63"/>
      <c r="K197" s="63"/>
      <c r="L197" s="63"/>
      <c r="M197" s="63"/>
      <c r="N197" s="63"/>
      <c r="O197" s="63"/>
      <c r="P197" s="63"/>
      <c r="Q197" s="63"/>
      <c r="R197" s="63"/>
      <c r="S197" s="63"/>
      <c r="T197" s="63"/>
      <c r="U197" s="63"/>
      <c r="V197" s="63"/>
      <c r="W197" s="63"/>
      <c r="X197" s="63"/>
      <c r="Y197" s="63"/>
      <c r="Z197" s="63"/>
      <c r="AA197" s="63"/>
      <c r="AB197" s="63"/>
      <c r="AC197" s="63"/>
      <c r="AD197" s="63"/>
      <c r="AE197" s="63"/>
      <c r="AF197" s="63"/>
    </row>
    <row r="198" spans="1:32" ht="15.75" x14ac:dyDescent="0.25">
      <c r="A198" s="63" t="s">
        <v>425</v>
      </c>
      <c r="B198" s="63"/>
      <c r="C198" s="63"/>
      <c r="D198" s="63"/>
      <c r="E198" s="63"/>
      <c r="F198" s="63">
        <f>Cane!N36</f>
        <v>0</v>
      </c>
      <c r="G198" s="63"/>
      <c r="H198" s="63"/>
      <c r="I198" s="63"/>
      <c r="J198" s="63"/>
      <c r="K198" s="63"/>
      <c r="L198" s="63"/>
      <c r="M198" s="63"/>
      <c r="N198" s="63"/>
      <c r="O198" s="63"/>
      <c r="P198" s="63"/>
      <c r="Q198" s="63"/>
      <c r="R198" s="63"/>
      <c r="S198" s="63"/>
      <c r="T198" s="63"/>
      <c r="U198" s="63"/>
      <c r="V198" s="63"/>
      <c r="W198" s="63"/>
      <c r="X198" s="63"/>
      <c r="Y198" s="63"/>
      <c r="Z198" s="63"/>
      <c r="AA198" s="63"/>
      <c r="AB198" s="63"/>
      <c r="AC198" s="63"/>
      <c r="AD198" s="63"/>
      <c r="AE198" s="63"/>
      <c r="AF198" s="63"/>
    </row>
    <row r="199" spans="1:32" ht="15.75" x14ac:dyDescent="0.25">
      <c r="A199" s="63" t="s">
        <v>426</v>
      </c>
      <c r="B199" s="63"/>
      <c r="C199" s="63"/>
      <c r="D199" s="63"/>
      <c r="E199" s="63"/>
      <c r="F199" s="63">
        <f>Cane!N43</f>
        <v>0</v>
      </c>
      <c r="G199" s="63"/>
      <c r="H199" s="63"/>
      <c r="I199" s="63"/>
      <c r="J199" s="63"/>
      <c r="K199" s="63"/>
      <c r="L199" s="63"/>
      <c r="M199" s="63"/>
      <c r="N199" s="63"/>
      <c r="O199" s="63"/>
      <c r="P199" s="63"/>
      <c r="Q199" s="63"/>
      <c r="R199" s="63"/>
      <c r="S199" s="63"/>
      <c r="T199" s="63"/>
      <c r="U199" s="63"/>
      <c r="V199" s="63"/>
      <c r="W199" s="63"/>
      <c r="X199" s="63"/>
      <c r="Y199" s="63"/>
      <c r="Z199" s="63"/>
      <c r="AA199" s="63"/>
      <c r="AB199" s="63"/>
      <c r="AC199" s="63"/>
      <c r="AD199" s="63"/>
      <c r="AE199" s="63"/>
      <c r="AF199" s="63"/>
    </row>
    <row r="200" spans="1:32" ht="15.75" x14ac:dyDescent="0.25">
      <c r="A200" s="63" t="s">
        <v>427</v>
      </c>
      <c r="B200" s="63"/>
      <c r="C200" s="63"/>
      <c r="D200" s="63"/>
      <c r="E200" s="63"/>
      <c r="F200" s="63">
        <f>Cane!N50</f>
        <v>0</v>
      </c>
      <c r="G200" s="63"/>
      <c r="H200" s="63"/>
      <c r="I200" s="63"/>
      <c r="J200" s="63"/>
      <c r="K200" s="63"/>
      <c r="L200" s="63"/>
      <c r="M200" s="63"/>
      <c r="N200" s="63"/>
      <c r="O200" s="63"/>
      <c r="P200" s="63"/>
      <c r="Q200" s="63"/>
      <c r="R200" s="63"/>
      <c r="S200" s="63"/>
      <c r="T200" s="63"/>
      <c r="U200" s="63"/>
      <c r="V200" s="63"/>
      <c r="W200" s="63"/>
      <c r="X200" s="63"/>
      <c r="Y200" s="63"/>
      <c r="Z200" s="63"/>
      <c r="AA200" s="63"/>
      <c r="AB200" s="63"/>
      <c r="AC200" s="63"/>
      <c r="AD200" s="63"/>
      <c r="AE200" s="63"/>
      <c r="AF200" s="63"/>
    </row>
    <row r="201" spans="1:32" ht="15.75" x14ac:dyDescent="0.25">
      <c r="A201" s="63" t="s">
        <v>1022</v>
      </c>
      <c r="B201" s="63"/>
      <c r="C201" s="63"/>
      <c r="D201" s="63"/>
      <c r="E201" s="63"/>
      <c r="F201" s="63">
        <f>Cane!N57</f>
        <v>0</v>
      </c>
      <c r="G201" s="63"/>
      <c r="H201" s="63"/>
      <c r="I201" s="63"/>
      <c r="J201" s="63"/>
      <c r="K201" s="63"/>
      <c r="L201" s="63"/>
      <c r="M201" s="63"/>
      <c r="N201" s="63"/>
      <c r="O201" s="63"/>
      <c r="P201" s="63"/>
      <c r="Q201" s="63"/>
      <c r="R201" s="63"/>
      <c r="S201" s="63"/>
      <c r="T201" s="63"/>
      <c r="U201" s="63"/>
      <c r="V201" s="63"/>
      <c r="W201" s="63"/>
      <c r="X201" s="63"/>
      <c r="Y201" s="63"/>
      <c r="Z201" s="63"/>
      <c r="AA201" s="63"/>
      <c r="AB201" s="63"/>
      <c r="AC201" s="63"/>
      <c r="AD201" s="63"/>
      <c r="AE201" s="63"/>
      <c r="AF201" s="63"/>
    </row>
    <row r="202" spans="1:32" ht="15.75" x14ac:dyDescent="0.25">
      <c r="A202" s="66" t="s">
        <v>478</v>
      </c>
      <c r="B202" s="63"/>
      <c r="C202" s="63"/>
      <c r="D202" s="63"/>
      <c r="E202" s="63"/>
      <c r="F202" s="63"/>
      <c r="G202" s="63" t="s">
        <v>489</v>
      </c>
      <c r="H202" s="63"/>
      <c r="I202" s="63"/>
      <c r="J202" s="63"/>
      <c r="K202" s="63"/>
      <c r="L202" s="63"/>
      <c r="M202" s="63"/>
      <c r="N202" s="63" t="str">
        <f>IF(F203&gt;3.99,A203,"")</f>
        <v/>
      </c>
      <c r="O202" s="63" t="str">
        <f>IF(F204&gt;3.99,A204,"")</f>
        <v/>
      </c>
      <c r="P202" s="63" t="str">
        <f>IF(F205&gt;3.99,A205,"")</f>
        <v/>
      </c>
      <c r="Q202" s="63" t="str">
        <f>IF(F206&gt;3.99,A206,"")</f>
        <v/>
      </c>
      <c r="R202" s="63" t="str">
        <f>IF(F207&gt;3.99,A207,"")</f>
        <v/>
      </c>
      <c r="S202" s="63"/>
      <c r="T202" s="63"/>
      <c r="U202" s="63"/>
      <c r="V202" s="63"/>
      <c r="W202" s="63"/>
      <c r="X202" s="63"/>
      <c r="Y202" s="63"/>
      <c r="Z202" s="63"/>
      <c r="AA202" s="63"/>
      <c r="AB202" s="63"/>
      <c r="AC202" s="63"/>
      <c r="AD202" s="63"/>
      <c r="AE202" s="63"/>
      <c r="AF202" s="63"/>
    </row>
    <row r="203" spans="1:32" ht="15.75" x14ac:dyDescent="0.25">
      <c r="A203" s="63" t="s">
        <v>1023</v>
      </c>
      <c r="B203" s="63"/>
      <c r="C203" s="63"/>
      <c r="D203" s="63"/>
      <c r="E203" s="63"/>
      <c r="F203" s="63">
        <f>Sidewalk!N3</f>
        <v>0</v>
      </c>
      <c r="G203" s="63" t="s">
        <v>486</v>
      </c>
      <c r="H203" s="63"/>
      <c r="I203" s="63"/>
      <c r="J203" s="63"/>
      <c r="K203" s="63"/>
      <c r="L203" s="63"/>
      <c r="M203" s="63"/>
      <c r="N203" s="63" t="str">
        <f>IF(AND($F203&gt;1.01,$F203&lt;3.99),$A203,"")</f>
        <v/>
      </c>
      <c r="O203" s="63" t="str">
        <f>IF(AND($F204&gt;1.01,$F204&lt;3.99),$A204,"")</f>
        <v/>
      </c>
      <c r="P203" s="63" t="str">
        <f>IF(AND($F205&gt;1.01,$F205&lt;3.99),$A205,"")</f>
        <v/>
      </c>
      <c r="Q203" s="63" t="str">
        <f>IF(AND($F206&gt;1.01,$F206&lt;3.99),$A206,"")</f>
        <v/>
      </c>
      <c r="R203" s="63" t="str">
        <f>IF(AND($F207&gt;1.01,$F207&lt;3.99),$A207,"")</f>
        <v/>
      </c>
      <c r="S203" s="63"/>
      <c r="T203" s="63"/>
      <c r="U203" s="63"/>
      <c r="V203" s="63"/>
      <c r="W203" s="63"/>
      <c r="X203" s="63"/>
      <c r="Y203" s="63"/>
      <c r="Z203" s="63"/>
      <c r="AA203" s="63"/>
      <c r="AB203" s="63"/>
      <c r="AC203" s="63"/>
      <c r="AD203" s="63"/>
      <c r="AE203" s="63"/>
      <c r="AF203" s="63"/>
    </row>
    <row r="204" spans="1:32" ht="15.75" x14ac:dyDescent="0.25">
      <c r="A204" s="63" t="s">
        <v>1024</v>
      </c>
      <c r="B204" s="63"/>
      <c r="C204" s="63"/>
      <c r="D204" s="63"/>
      <c r="E204" s="63"/>
      <c r="F204" s="63">
        <f>Sidewalk!N26</f>
        <v>0</v>
      </c>
      <c r="G204" s="63" t="s">
        <v>487</v>
      </c>
      <c r="H204" s="63"/>
      <c r="I204" s="63"/>
      <c r="J204" s="63"/>
      <c r="K204" s="63"/>
      <c r="L204" s="63"/>
      <c r="M204" s="63"/>
      <c r="N204" s="70" t="str">
        <f>IF(AND($F203&gt;0.99,$F203&lt;1.000001),$A203,"")</f>
        <v/>
      </c>
      <c r="O204" s="70" t="str">
        <f>IF(AND($F204&gt;0.99,$F204&lt;1.000001),$A204,"")</f>
        <v/>
      </c>
      <c r="P204" s="70" t="str">
        <f>IF(AND($F205&gt;0.99,$F205&lt;1.000001),$A205,"")</f>
        <v/>
      </c>
      <c r="Q204" s="70" t="str">
        <f>IF(AND($F206&gt;0.99,$F206&lt;1.000001),$A206,"")</f>
        <v/>
      </c>
      <c r="R204" s="70" t="str">
        <f>IF(AND($F207&gt;0.99,$F207&lt;1.000001),$A207,"")</f>
        <v/>
      </c>
      <c r="S204" s="63"/>
      <c r="T204" s="63"/>
      <c r="U204" s="63"/>
      <c r="V204" s="63"/>
      <c r="W204" s="63"/>
      <c r="X204" s="63"/>
      <c r="Y204" s="63"/>
      <c r="Z204" s="63"/>
      <c r="AA204" s="63"/>
      <c r="AB204" s="63"/>
      <c r="AC204" s="63"/>
      <c r="AD204" s="63"/>
      <c r="AE204" s="63"/>
      <c r="AF204" s="63"/>
    </row>
    <row r="205" spans="1:32" ht="15.75" x14ac:dyDescent="0.25">
      <c r="A205" s="63" t="s">
        <v>1025</v>
      </c>
      <c r="B205" s="63"/>
      <c r="C205" s="63"/>
      <c r="D205" s="63"/>
      <c r="E205" s="63"/>
      <c r="F205" s="63">
        <f>Sidewalk!N33</f>
        <v>0</v>
      </c>
      <c r="G205" s="63" t="s">
        <v>488</v>
      </c>
      <c r="H205" s="63"/>
      <c r="I205" s="63"/>
      <c r="J205" s="63"/>
      <c r="K205" s="63"/>
      <c r="L205" s="63"/>
      <c r="M205" s="63"/>
      <c r="N205" s="63" t="str">
        <f>IF($F203=0,$A203,"")</f>
        <v>Travel On Sidewalks</v>
      </c>
      <c r="O205" s="63" t="str">
        <f>IF($F204=0,$A204,"")</f>
        <v>Travel On Irregular Sidewalks</v>
      </c>
      <c r="P205" s="63" t="str">
        <f>IF($F205=0,$A205,"")</f>
        <v>Negotiating Curb Ramps</v>
      </c>
      <c r="Q205" s="63" t="str">
        <f>IF($F206=0,$A206,"")</f>
        <v>Negotiating Building Ramps</v>
      </c>
      <c r="R205" s="63" t="str">
        <f>IF($F207=0,$A207,"")</f>
        <v>Correcting for Veering On Sidewalks</v>
      </c>
      <c r="S205" s="63"/>
      <c r="T205" s="63"/>
      <c r="U205" s="63"/>
      <c r="V205" s="63"/>
      <c r="W205" s="63"/>
      <c r="X205" s="63"/>
      <c r="Y205" s="63"/>
      <c r="Z205" s="63"/>
      <c r="AA205" s="63"/>
      <c r="AB205" s="63"/>
      <c r="AC205" s="63"/>
      <c r="AD205" s="63"/>
      <c r="AE205" s="63"/>
      <c r="AF205" s="63"/>
    </row>
    <row r="206" spans="1:32" ht="15.75" x14ac:dyDescent="0.25">
      <c r="A206" s="63" t="s">
        <v>1026</v>
      </c>
      <c r="B206" s="63"/>
      <c r="C206" s="63"/>
      <c r="D206" s="63"/>
      <c r="E206" s="63"/>
      <c r="F206" s="63">
        <f>Sidewalk!N45</f>
        <v>0</v>
      </c>
      <c r="G206" s="63"/>
      <c r="H206" s="63"/>
      <c r="I206" s="63"/>
      <c r="J206" s="63"/>
      <c r="K206" s="63"/>
      <c r="L206" s="63"/>
      <c r="M206" s="63"/>
      <c r="N206" s="63"/>
      <c r="O206" s="63"/>
      <c r="P206" s="63"/>
      <c r="Q206" s="63"/>
      <c r="R206" s="63"/>
      <c r="S206" s="63"/>
      <c r="T206" s="63"/>
      <c r="U206" s="63"/>
      <c r="V206" s="63"/>
      <c r="W206" s="63"/>
      <c r="X206" s="63"/>
      <c r="Y206" s="63"/>
      <c r="Z206" s="63"/>
      <c r="AA206" s="63"/>
      <c r="AB206" s="63"/>
      <c r="AC206" s="63"/>
      <c r="AD206" s="63"/>
      <c r="AE206" s="63"/>
      <c r="AF206" s="63"/>
    </row>
    <row r="207" spans="1:32" ht="15.75" x14ac:dyDescent="0.25">
      <c r="A207" s="63" t="s">
        <v>428</v>
      </c>
      <c r="B207" s="63"/>
      <c r="C207" s="63"/>
      <c r="D207" s="63"/>
      <c r="E207" s="63"/>
      <c r="F207" s="63">
        <f>Sidewalk!N54</f>
        <v>0</v>
      </c>
      <c r="G207" s="63"/>
      <c r="H207" s="63"/>
      <c r="I207" s="63"/>
      <c r="J207" s="63"/>
      <c r="K207" s="63"/>
      <c r="L207" s="63"/>
      <c r="M207" s="63"/>
      <c r="N207" s="63"/>
      <c r="O207" s="63"/>
      <c r="P207" s="63"/>
      <c r="Q207" s="63"/>
      <c r="R207" s="63"/>
      <c r="S207" s="63"/>
      <c r="T207" s="63"/>
      <c r="U207" s="63"/>
      <c r="V207" s="63"/>
      <c r="W207" s="63"/>
      <c r="X207" s="63"/>
      <c r="Y207" s="63"/>
      <c r="Z207" s="63"/>
      <c r="AA207" s="63"/>
      <c r="AB207" s="63"/>
      <c r="AC207" s="63"/>
      <c r="AD207" s="63"/>
      <c r="AE207" s="63"/>
      <c r="AF207" s="63"/>
    </row>
    <row r="208" spans="1:32" ht="15.75" x14ac:dyDescent="0.25">
      <c r="A208" s="66" t="s">
        <v>479</v>
      </c>
      <c r="B208" s="63"/>
      <c r="C208" s="63"/>
      <c r="D208" s="63"/>
      <c r="E208" s="63"/>
      <c r="F208" s="63"/>
      <c r="G208" s="63"/>
      <c r="H208" s="63"/>
      <c r="I208" s="63"/>
      <c r="J208" s="63"/>
      <c r="K208" s="63"/>
      <c r="L208" s="63"/>
      <c r="M208" s="63"/>
      <c r="N208" s="63"/>
      <c r="O208" s="63"/>
      <c r="P208" s="63"/>
      <c r="Q208" s="63"/>
      <c r="R208" s="63"/>
      <c r="S208" s="63"/>
      <c r="T208" s="63"/>
      <c r="U208" s="63"/>
      <c r="V208" s="63"/>
      <c r="W208" s="63"/>
      <c r="X208" s="63"/>
      <c r="Y208" s="63"/>
      <c r="Z208" s="63"/>
      <c r="AA208" s="63"/>
      <c r="AB208" s="63"/>
      <c r="AC208" s="63"/>
      <c r="AD208" s="63"/>
      <c r="AE208" s="63"/>
      <c r="AF208" s="63"/>
    </row>
    <row r="209" spans="1:32" ht="15.75" x14ac:dyDescent="0.25">
      <c r="A209" s="63" t="s">
        <v>429</v>
      </c>
      <c r="B209" s="63"/>
      <c r="C209" s="63"/>
      <c r="D209" s="63"/>
      <c r="E209" s="63"/>
      <c r="F209" s="63">
        <f>StCross!N3</f>
        <v>0</v>
      </c>
      <c r="G209" s="63" t="s">
        <v>489</v>
      </c>
      <c r="H209" s="63"/>
      <c r="I209" s="63"/>
      <c r="J209" s="63"/>
      <c r="K209" s="63"/>
      <c r="L209" s="63"/>
      <c r="M209" s="63"/>
      <c r="N209" s="70" t="str">
        <f>IF(F209&gt;3.99,A209,"")</f>
        <v/>
      </c>
      <c r="O209" s="70" t="str">
        <f>IF(F210&gt;3.99,A210,"")</f>
        <v/>
      </c>
      <c r="P209" s="70" t="str">
        <f>IF(F211&gt;3.99,A211,"")</f>
        <v/>
      </c>
      <c r="Q209" s="70" t="str">
        <f>IF(F212&gt;3.99,A212,"")</f>
        <v/>
      </c>
      <c r="R209" s="70" t="str">
        <f>IF(F213&gt;3.99,A213,"")</f>
        <v/>
      </c>
      <c r="S209" s="70" t="str">
        <f>IF(F214&gt;3.99,A214,"")</f>
        <v/>
      </c>
      <c r="T209" s="70" t="str">
        <f>IF(F215&gt;3.99,A215,"")</f>
        <v/>
      </c>
      <c r="U209" s="70" t="str">
        <f>IF(F216&gt;3.99,A216,"")</f>
        <v/>
      </c>
      <c r="V209" s="70" t="str">
        <f>IF(F217&gt;3.99,A217,"")</f>
        <v/>
      </c>
      <c r="W209" s="70" t="str">
        <f>IF(F218&gt;3.99,A218,"")</f>
        <v/>
      </c>
      <c r="X209" s="70" t="str">
        <f>IF(F219&gt;3.99,A219,"")</f>
        <v/>
      </c>
      <c r="Y209" s="70" t="str">
        <f>IF(F220&gt;3.99,A220,"")</f>
        <v/>
      </c>
      <c r="Z209" s="70" t="str">
        <f>IF(F221&gt;3.99,A221,"")</f>
        <v/>
      </c>
      <c r="AA209" s="70" t="str">
        <f>IF(F222&gt;3.99,A222,"")</f>
        <v/>
      </c>
      <c r="AB209" s="70" t="str">
        <f>IF(F223&gt;3.99,A223,"")</f>
        <v/>
      </c>
      <c r="AC209" s="70" t="str">
        <f>IF(F224&gt;3.99,A224,"")</f>
        <v/>
      </c>
      <c r="AD209" s="70"/>
      <c r="AE209" s="63"/>
      <c r="AF209" s="63"/>
    </row>
    <row r="210" spans="1:32" ht="15.75" x14ac:dyDescent="0.25">
      <c r="A210" s="63" t="s">
        <v>1027</v>
      </c>
      <c r="B210" s="63"/>
      <c r="C210" s="63"/>
      <c r="D210" s="63"/>
      <c r="E210" s="63"/>
      <c r="F210" s="63">
        <f>StCross!N9</f>
        <v>0</v>
      </c>
      <c r="G210" s="63" t="s">
        <v>486</v>
      </c>
      <c r="H210" s="63"/>
      <c r="I210" s="63"/>
      <c r="J210" s="63"/>
      <c r="K210" s="63"/>
      <c r="L210" s="63"/>
      <c r="M210" s="63"/>
      <c r="N210" s="70" t="str">
        <f>IF(AND($F209&gt;1.01,$F209&lt;3.99),$A209,"")</f>
        <v/>
      </c>
      <c r="O210" s="70" t="str">
        <f>IF(AND($F210&gt;1.01,$F210&lt;3.99),$A210,"")</f>
        <v/>
      </c>
      <c r="P210" s="70" t="str">
        <f>IF(AND($F211&gt;1.01,$F211&lt;3.99),$A211,"")</f>
        <v/>
      </c>
      <c r="Q210" s="70" t="str">
        <f>IF(AND($F212&gt;1.01,$F212&lt;3.99),$A212,"")</f>
        <v/>
      </c>
      <c r="R210" s="70" t="str">
        <f>IF(AND($F213&gt;1.01,$F213&lt;3.99),$A213,"")</f>
        <v/>
      </c>
      <c r="S210" s="70" t="str">
        <f>IF(AND($F214&gt;1.01,$F214&lt;3.99),$A214,"")</f>
        <v/>
      </c>
      <c r="T210" s="70" t="str">
        <f>IF(AND($F215&gt;1.01,$F215&lt;3.99),$A215,"")</f>
        <v/>
      </c>
      <c r="U210" s="70" t="str">
        <f>IF(AND($F216&gt;1.01,$F216&lt;3.99),$A216,"")</f>
        <v/>
      </c>
      <c r="V210" s="70" t="str">
        <f>IF(AND($F217&gt;1.01,$F217&lt;3.99),$A217,"")</f>
        <v/>
      </c>
      <c r="W210" s="70" t="str">
        <f>IF(AND($F218&gt;1.01,$F218&lt;3.99),$A218,"")</f>
        <v/>
      </c>
      <c r="X210" s="70" t="str">
        <f>IF(AND($F219&gt;1.01,$F219&lt;3.99),$A219,"")</f>
        <v/>
      </c>
      <c r="Y210" s="70" t="str">
        <f>IF(AND($F220&gt;1.01,$F220&lt;3.99),$A220,"")</f>
        <v/>
      </c>
      <c r="Z210" s="70" t="str">
        <f>IF(AND($F221&gt;1.01,$F221&lt;3.99),$A221,"")</f>
        <v/>
      </c>
      <c r="AA210" s="70" t="str">
        <f>IF(AND($F222&gt;1.01,$F222&lt;3.99),$A222,"")</f>
        <v/>
      </c>
      <c r="AB210" s="70" t="str">
        <f>IF(AND($F223&gt;1.01,$F223&lt;3.99),$A223,"")</f>
        <v/>
      </c>
      <c r="AC210" s="70" t="str">
        <f>IF(AND($F224&gt;1.01,$F224&lt;3.99),$A224,"")</f>
        <v/>
      </c>
      <c r="AD210" s="70"/>
      <c r="AE210" s="63"/>
      <c r="AF210" s="63"/>
    </row>
    <row r="211" spans="1:32" ht="15.75" x14ac:dyDescent="0.25">
      <c r="A211" s="63" t="s">
        <v>1028</v>
      </c>
      <c r="B211" s="63"/>
      <c r="C211" s="63"/>
      <c r="D211" s="63"/>
      <c r="E211" s="63"/>
      <c r="F211" s="63">
        <f>StCross!N27</f>
        <v>0</v>
      </c>
      <c r="G211" s="63" t="s">
        <v>487</v>
      </c>
      <c r="H211" s="63"/>
      <c r="I211" s="63"/>
      <c r="J211" s="63"/>
      <c r="K211" s="63"/>
      <c r="L211" s="63"/>
      <c r="M211" s="63"/>
      <c r="N211" s="70" t="str">
        <f>IF(AND($F209&gt;0.99,$F209&lt;1.000001),$A209,"")</f>
        <v/>
      </c>
      <c r="O211" s="70" t="str">
        <f>IF(AND($F210&gt;0.99,$F210&lt;1.000001),$A210,"")</f>
        <v/>
      </c>
      <c r="P211" s="70" t="str">
        <f>IF(AND($F211&gt;0.99,$F211&lt;1.000001),$A211,"")</f>
        <v/>
      </c>
      <c r="Q211" s="70" t="str">
        <f>IF(AND($F212&gt;0.99,$F212&lt;1.000001),$A212,"")</f>
        <v/>
      </c>
      <c r="R211" s="70" t="str">
        <f>IF(AND($F213&gt;0.99,$F213&lt;1.000001),$A213,"")</f>
        <v/>
      </c>
      <c r="S211" s="70" t="str">
        <f>IF(AND($F214&gt;0.99,$F214&lt;1.000001),$A214,"")</f>
        <v/>
      </c>
      <c r="T211" s="70" t="str">
        <f>IF(AND($F215&gt;0.99,$F215&lt;1.000001),$A215,"")</f>
        <v/>
      </c>
      <c r="U211" s="70" t="str">
        <f>IF(AND($F216&gt;0.99,$F216&lt;1.000001),$A216,"")</f>
        <v/>
      </c>
      <c r="V211" s="70" t="str">
        <f>IF(AND($F217&gt;0.99,$F217&lt;1.000001),$A217,"")</f>
        <v/>
      </c>
      <c r="W211" s="70" t="str">
        <f>IF(AND($F218&gt;0.99,$F218&lt;1.000001),$A218,"")</f>
        <v/>
      </c>
      <c r="X211" s="70" t="str">
        <f>IF(AND($F219&gt;0.99,$F219&lt;1.000001),$A219,"")</f>
        <v/>
      </c>
      <c r="Y211" s="70" t="str">
        <f>IF(AND($F220&gt;0.99,$F220&lt;1.000001),$A220,"")</f>
        <v/>
      </c>
      <c r="Z211" s="70" t="str">
        <f>IF(AND($F221&gt;0.99,$F221&lt;1.000001),$A221,"")</f>
        <v/>
      </c>
      <c r="AA211" s="70" t="str">
        <f>IF(AND($F222&gt;0.99,$F222&lt;1.000001),$A222,"")</f>
        <v/>
      </c>
      <c r="AB211" s="70" t="str">
        <f>IF(AND($F223&gt;0.99,$F223&lt;1.000001),$A223,"")</f>
        <v/>
      </c>
      <c r="AC211" s="70" t="str">
        <f>IF(AND($F224&gt;0.99,$F224&lt;1.000001),$A224,"")</f>
        <v/>
      </c>
      <c r="AD211" s="70"/>
      <c r="AE211" s="63"/>
      <c r="AF211" s="63"/>
    </row>
    <row r="212" spans="1:32" ht="15.75" x14ac:dyDescent="0.25">
      <c r="A212" s="63" t="s">
        <v>430</v>
      </c>
      <c r="B212" s="63"/>
      <c r="C212" s="63"/>
      <c r="D212" s="63"/>
      <c r="E212" s="63"/>
      <c r="F212" s="63">
        <f>StCross!N33</f>
        <v>0</v>
      </c>
      <c r="G212" s="63" t="s">
        <v>488</v>
      </c>
      <c r="H212" s="63"/>
      <c r="I212" s="63"/>
      <c r="J212" s="63"/>
      <c r="K212" s="63"/>
      <c r="L212" s="63"/>
      <c r="M212" s="63"/>
      <c r="N212" s="70" t="str">
        <f>IF($F209=0,$A209,"")</f>
        <v>Anticipating Street Crossings</v>
      </c>
      <c r="O212" s="70" t="str">
        <f>IF($F210=0,$A210,"")</f>
        <v>Wheelchair Specific Street Crossing Skills</v>
      </c>
      <c r="P212" s="70" t="str">
        <f>IF($F211=0,$A211,"")</f>
        <v>Maintaining Line Of Travel &amp; Body Alignment</v>
      </c>
      <c r="Q212" s="70" t="str">
        <f>IF($F212=0,$A212,"")</f>
        <v>Re-establishing Body Alignment</v>
      </c>
      <c r="R212" s="70" t="str">
        <f>IF($F213=0,$A213,"")</f>
        <v>Analyzing Intersections</v>
      </c>
      <c r="S212" s="71" t="str">
        <f>IF($F214=0,$A214,"")</f>
        <v>Plus Intersections</v>
      </c>
      <c r="T212" s="70" t="str">
        <f>IF($F215=0,$A215,"")</f>
        <v>T Intersections</v>
      </c>
      <c r="U212" s="70" t="str">
        <f>IF($F216=0,$A216,"")</f>
        <v>Y Intersections</v>
      </c>
      <c r="V212" s="70" t="str">
        <f>IF($F217=0,$A217,"")</f>
        <v>Roundabouts</v>
      </c>
      <c r="W212" s="70" t="str">
        <f>IF($F218=0,$A218,"")</f>
        <v>Significantly Offset Intersections</v>
      </c>
      <c r="X212" s="70" t="str">
        <f>IF($F219=0,$A219,"")</f>
        <v>Atypical Intersections</v>
      </c>
      <c r="Y212" s="70" t="str">
        <f>IF($F220=0,$A220,"")</f>
        <v>Newly Developed Intersections</v>
      </c>
      <c r="Z212" s="70" t="str">
        <f>IF($F221=0,$A221,"")</f>
        <v>Channelized Right Turn Lanes</v>
      </c>
      <c r="AA212" s="70" t="str">
        <f>IF($F222=0,$A222,"")</f>
        <v>Veering</v>
      </c>
      <c r="AB212" s="70" t="str">
        <f>IF($F223=0,$A223,"")</f>
        <v>Understanding Drivers’ Perspectives</v>
      </c>
      <c r="AC212" s="70" t="str">
        <f>IF($F224=0,$A224,"")</f>
        <v>Pedestrian Signals</v>
      </c>
      <c r="AD212" s="70"/>
      <c r="AE212" s="63"/>
      <c r="AF212" s="63"/>
    </row>
    <row r="213" spans="1:32" ht="15.75" x14ac:dyDescent="0.25">
      <c r="A213" s="63" t="s">
        <v>431</v>
      </c>
      <c r="B213" s="63"/>
      <c r="C213" s="63"/>
      <c r="D213" s="63"/>
      <c r="E213" s="63"/>
      <c r="F213" s="63">
        <f>StCross!N38</f>
        <v>0</v>
      </c>
      <c r="G213" s="63"/>
      <c r="H213" s="63"/>
      <c r="I213" s="63"/>
      <c r="J213" s="63"/>
      <c r="K213" s="63"/>
      <c r="L213" s="63"/>
      <c r="M213" s="63"/>
      <c r="N213" s="63"/>
      <c r="O213" s="63"/>
      <c r="P213" s="63"/>
      <c r="Q213" s="63"/>
      <c r="R213" s="63"/>
      <c r="S213" s="63"/>
      <c r="T213" s="63"/>
      <c r="U213" s="63"/>
      <c r="V213" s="63"/>
      <c r="W213" s="63"/>
      <c r="X213" s="63"/>
      <c r="Y213" s="63"/>
      <c r="Z213" s="63"/>
      <c r="AA213" s="63"/>
      <c r="AB213" s="63"/>
      <c r="AC213" s="63"/>
      <c r="AD213" s="63"/>
      <c r="AE213" s="63"/>
      <c r="AF213" s="63"/>
    </row>
    <row r="214" spans="1:32" ht="15.75" x14ac:dyDescent="0.25">
      <c r="A214" s="63" t="s">
        <v>432</v>
      </c>
      <c r="B214" s="63"/>
      <c r="C214" s="63"/>
      <c r="D214" s="63"/>
      <c r="E214" s="63"/>
      <c r="F214" s="63">
        <f>StCross!N45</f>
        <v>0</v>
      </c>
      <c r="G214" s="63"/>
      <c r="H214" s="63"/>
      <c r="I214" s="63"/>
      <c r="J214" s="63"/>
      <c r="K214" s="63"/>
      <c r="L214" s="63"/>
      <c r="M214" s="63"/>
      <c r="N214" s="63"/>
      <c r="O214" s="63"/>
      <c r="P214" s="63"/>
      <c r="Q214" s="63"/>
      <c r="R214" s="63"/>
      <c r="S214" s="63"/>
      <c r="T214" s="63"/>
      <c r="U214" s="63"/>
      <c r="V214" s="63"/>
      <c r="W214" s="63"/>
      <c r="X214" s="63"/>
      <c r="Y214" s="63"/>
      <c r="Z214" s="63"/>
      <c r="AA214" s="63"/>
      <c r="AB214" s="63"/>
      <c r="AC214" s="63"/>
      <c r="AD214" s="63"/>
      <c r="AE214" s="63"/>
      <c r="AF214" s="63"/>
    </row>
    <row r="215" spans="1:32" ht="15.75" x14ac:dyDescent="0.25">
      <c r="A215" s="63" t="s">
        <v>433</v>
      </c>
      <c r="B215" s="63"/>
      <c r="C215" s="63"/>
      <c r="D215" s="63"/>
      <c r="E215" s="63"/>
      <c r="F215" s="63">
        <f>StCross!N58</f>
        <v>0</v>
      </c>
      <c r="G215" s="63"/>
      <c r="H215" s="63"/>
      <c r="I215" s="63"/>
      <c r="J215" s="63"/>
      <c r="K215" s="63"/>
      <c r="L215" s="63"/>
      <c r="M215" s="63"/>
      <c r="N215" s="63"/>
      <c r="O215" s="63"/>
      <c r="P215" s="63"/>
      <c r="Q215" s="63"/>
      <c r="R215" s="63"/>
      <c r="S215" s="63"/>
      <c r="T215" s="63"/>
      <c r="U215" s="63"/>
      <c r="V215" s="63"/>
      <c r="W215" s="63"/>
      <c r="X215" s="63"/>
      <c r="Y215" s="63"/>
      <c r="Z215" s="63"/>
      <c r="AA215" s="63"/>
      <c r="AB215" s="63"/>
      <c r="AC215" s="63"/>
      <c r="AD215" s="63"/>
      <c r="AE215" s="63"/>
      <c r="AF215" s="63"/>
    </row>
    <row r="216" spans="1:32" ht="15.75" x14ac:dyDescent="0.25">
      <c r="A216" s="63" t="s">
        <v>434</v>
      </c>
      <c r="B216" s="63"/>
      <c r="C216" s="63"/>
      <c r="D216" s="63"/>
      <c r="E216" s="63"/>
      <c r="F216" s="63">
        <f>StCross!N71</f>
        <v>0</v>
      </c>
      <c r="G216" s="63"/>
      <c r="H216" s="63"/>
      <c r="I216" s="63"/>
      <c r="J216" s="63"/>
      <c r="K216" s="63"/>
      <c r="L216" s="63"/>
      <c r="M216" s="63"/>
      <c r="N216" s="63"/>
      <c r="O216" s="63"/>
      <c r="P216" s="63"/>
      <c r="Q216" s="63"/>
      <c r="R216" s="63"/>
      <c r="S216" s="63"/>
      <c r="T216" s="63"/>
      <c r="U216" s="63"/>
      <c r="V216" s="63"/>
      <c r="W216" s="63"/>
      <c r="X216" s="63"/>
      <c r="Y216" s="63"/>
      <c r="Z216" s="63"/>
      <c r="AA216" s="63"/>
      <c r="AB216" s="63"/>
      <c r="AC216" s="63"/>
      <c r="AD216" s="63"/>
      <c r="AE216" s="63"/>
      <c r="AF216" s="63"/>
    </row>
    <row r="217" spans="1:32" ht="15.75" x14ac:dyDescent="0.25">
      <c r="A217" s="63" t="s">
        <v>435</v>
      </c>
      <c r="B217" s="63"/>
      <c r="C217" s="63"/>
      <c r="D217" s="63"/>
      <c r="E217" s="63"/>
      <c r="F217" s="63">
        <f>StCross!N84</f>
        <v>0</v>
      </c>
      <c r="G217" s="63"/>
      <c r="H217" s="63"/>
      <c r="I217" s="63"/>
      <c r="J217" s="63"/>
      <c r="K217" s="63"/>
      <c r="L217" s="63"/>
      <c r="M217" s="63"/>
      <c r="N217" s="63"/>
      <c r="O217" s="63"/>
      <c r="P217" s="63"/>
      <c r="Q217" s="63"/>
      <c r="R217" s="63"/>
      <c r="S217" s="63"/>
      <c r="T217" s="63"/>
      <c r="U217" s="63"/>
      <c r="V217" s="63"/>
      <c r="W217" s="63"/>
      <c r="X217" s="63"/>
      <c r="Y217" s="63"/>
      <c r="Z217" s="63"/>
      <c r="AA217" s="63"/>
      <c r="AB217" s="63"/>
      <c r="AC217" s="63"/>
      <c r="AD217" s="63"/>
      <c r="AE217" s="63"/>
      <c r="AF217" s="63"/>
    </row>
    <row r="218" spans="1:32" ht="15.75" x14ac:dyDescent="0.25">
      <c r="A218" s="63" t="s">
        <v>436</v>
      </c>
      <c r="B218" s="63"/>
      <c r="C218" s="63"/>
      <c r="D218" s="63"/>
      <c r="E218" s="63"/>
      <c r="F218" s="63">
        <f>StCross!N93</f>
        <v>0</v>
      </c>
      <c r="G218" s="63"/>
      <c r="H218" s="63"/>
      <c r="I218" s="63"/>
      <c r="J218" s="63"/>
      <c r="K218" s="63"/>
      <c r="L218" s="63"/>
      <c r="M218" s="63"/>
      <c r="N218" s="63"/>
      <c r="O218" s="63"/>
      <c r="P218" s="63"/>
      <c r="Q218" s="63"/>
      <c r="R218" s="63"/>
      <c r="S218" s="63"/>
      <c r="T218" s="63"/>
      <c r="U218" s="63"/>
      <c r="V218" s="63"/>
      <c r="W218" s="63"/>
      <c r="X218" s="63"/>
      <c r="Y218" s="63"/>
      <c r="Z218" s="63"/>
      <c r="AA218" s="63"/>
      <c r="AB218" s="63"/>
      <c r="AC218" s="63"/>
      <c r="AD218" s="63"/>
      <c r="AE218" s="63"/>
      <c r="AF218" s="63"/>
    </row>
    <row r="219" spans="1:32" ht="15.75" x14ac:dyDescent="0.25">
      <c r="A219" s="63" t="s">
        <v>437</v>
      </c>
      <c r="B219" s="63"/>
      <c r="C219" s="63"/>
      <c r="D219" s="63"/>
      <c r="E219" s="63"/>
      <c r="F219" s="63">
        <f>StCross!N108</f>
        <v>0</v>
      </c>
      <c r="G219" s="63"/>
      <c r="H219" s="63"/>
      <c r="I219" s="63"/>
      <c r="J219" s="63"/>
      <c r="K219" s="63"/>
      <c r="L219" s="63"/>
      <c r="M219" s="63"/>
      <c r="N219" s="63"/>
      <c r="O219" s="63"/>
      <c r="P219" s="63"/>
      <c r="Q219" s="63"/>
      <c r="R219" s="63"/>
      <c r="S219" s="63"/>
      <c r="T219" s="63"/>
      <c r="U219" s="63"/>
      <c r="V219" s="63"/>
      <c r="W219" s="63"/>
      <c r="X219" s="63"/>
      <c r="Y219" s="63"/>
      <c r="Z219" s="63"/>
      <c r="AA219" s="63"/>
      <c r="AB219" s="63"/>
      <c r="AC219" s="63"/>
      <c r="AD219" s="63"/>
      <c r="AE219" s="63"/>
      <c r="AF219" s="63"/>
    </row>
    <row r="220" spans="1:32" ht="15.75" x14ac:dyDescent="0.25">
      <c r="A220" s="63" t="s">
        <v>438</v>
      </c>
      <c r="B220" s="63"/>
      <c r="C220" s="63"/>
      <c r="D220" s="63"/>
      <c r="E220" s="63"/>
      <c r="F220" s="63">
        <f>StCross!N116</f>
        <v>0</v>
      </c>
      <c r="G220" s="63"/>
      <c r="H220" s="63"/>
      <c r="I220" s="63"/>
      <c r="J220" s="63"/>
      <c r="K220" s="63"/>
      <c r="L220" s="63"/>
      <c r="M220" s="63"/>
      <c r="N220" s="63"/>
      <c r="O220" s="63"/>
      <c r="P220" s="63"/>
      <c r="Q220" s="63"/>
      <c r="R220" s="63"/>
      <c r="S220" s="63"/>
      <c r="T220" s="63"/>
      <c r="U220" s="63"/>
      <c r="V220" s="63"/>
      <c r="W220" s="63"/>
      <c r="X220" s="63"/>
      <c r="Y220" s="63"/>
      <c r="Z220" s="63"/>
      <c r="AA220" s="63"/>
      <c r="AB220" s="63"/>
      <c r="AC220" s="63"/>
      <c r="AD220" s="63"/>
      <c r="AE220" s="63"/>
      <c r="AF220" s="63"/>
    </row>
    <row r="221" spans="1:32" ht="15.75" x14ac:dyDescent="0.25">
      <c r="A221" s="63" t="s">
        <v>439</v>
      </c>
      <c r="B221" s="63"/>
      <c r="C221" s="63"/>
      <c r="D221" s="63"/>
      <c r="E221" s="63"/>
      <c r="F221" s="63">
        <f>StCross!N122</f>
        <v>0</v>
      </c>
      <c r="G221" s="63"/>
      <c r="H221" s="63"/>
      <c r="I221" s="63"/>
      <c r="J221" s="63"/>
      <c r="K221" s="63"/>
      <c r="L221" s="63"/>
      <c r="M221" s="63"/>
      <c r="N221" s="63"/>
      <c r="O221" s="63"/>
      <c r="P221" s="63"/>
      <c r="Q221" s="63"/>
      <c r="R221" s="63"/>
      <c r="S221" s="63"/>
      <c r="T221" s="63"/>
      <c r="U221" s="63"/>
      <c r="V221" s="63"/>
      <c r="W221" s="63"/>
      <c r="X221" s="63"/>
      <c r="Y221" s="63"/>
      <c r="Z221" s="63"/>
      <c r="AA221" s="63"/>
      <c r="AB221" s="63"/>
      <c r="AC221" s="63"/>
      <c r="AD221" s="63"/>
      <c r="AE221" s="63"/>
      <c r="AF221" s="63"/>
    </row>
    <row r="222" spans="1:32" ht="15.75" x14ac:dyDescent="0.25">
      <c r="A222" s="63" t="s">
        <v>440</v>
      </c>
      <c r="B222" s="63"/>
      <c r="C222" s="63"/>
      <c r="D222" s="63"/>
      <c r="E222" s="63"/>
      <c r="F222" s="63">
        <f>StCross!N128</f>
        <v>0</v>
      </c>
      <c r="G222" s="63"/>
      <c r="H222" s="63"/>
      <c r="I222" s="63"/>
      <c r="J222" s="63"/>
      <c r="K222" s="63"/>
      <c r="L222" s="63"/>
      <c r="M222" s="63"/>
      <c r="N222" s="63"/>
      <c r="O222" s="63"/>
      <c r="P222" s="63"/>
      <c r="Q222" s="63"/>
      <c r="R222" s="63"/>
      <c r="S222" s="63"/>
      <c r="T222" s="63"/>
      <c r="U222" s="63"/>
      <c r="V222" s="63"/>
      <c r="W222" s="63"/>
      <c r="X222" s="63"/>
      <c r="Y222" s="63"/>
      <c r="Z222" s="63"/>
      <c r="AA222" s="63"/>
      <c r="AB222" s="63"/>
      <c r="AC222" s="63"/>
      <c r="AD222" s="63"/>
      <c r="AE222" s="63"/>
      <c r="AF222" s="63"/>
    </row>
    <row r="223" spans="1:32" ht="15.75" x14ac:dyDescent="0.25">
      <c r="A223" s="63" t="s">
        <v>441</v>
      </c>
      <c r="B223" s="63"/>
      <c r="C223" s="63"/>
      <c r="D223" s="63"/>
      <c r="E223" s="63"/>
      <c r="F223" s="63">
        <f>StCross!N145</f>
        <v>0</v>
      </c>
      <c r="G223" s="63"/>
      <c r="H223" s="63"/>
      <c r="I223" s="63"/>
      <c r="J223" s="63"/>
      <c r="K223" s="63"/>
      <c r="L223" s="63"/>
      <c r="M223" s="63"/>
      <c r="N223" s="63"/>
      <c r="O223" s="63"/>
      <c r="P223" s="63"/>
      <c r="Q223" s="63"/>
      <c r="R223" s="63"/>
      <c r="S223" s="63"/>
      <c r="T223" s="63"/>
      <c r="U223" s="63"/>
      <c r="V223" s="63"/>
      <c r="W223" s="63"/>
      <c r="X223" s="63"/>
      <c r="Y223" s="63"/>
      <c r="Z223" s="63"/>
      <c r="AA223" s="63"/>
      <c r="AB223" s="63"/>
      <c r="AC223" s="63"/>
      <c r="AD223" s="63"/>
      <c r="AE223" s="63"/>
      <c r="AF223" s="63"/>
    </row>
    <row r="224" spans="1:32" ht="15.75" x14ac:dyDescent="0.25">
      <c r="A224" s="63" t="s">
        <v>442</v>
      </c>
      <c r="B224" s="63"/>
      <c r="C224" s="63"/>
      <c r="D224" s="63"/>
      <c r="E224" s="63"/>
      <c r="F224" s="63">
        <f>StCross!N154</f>
        <v>0</v>
      </c>
      <c r="G224" s="63"/>
      <c r="H224" s="63"/>
      <c r="I224" s="63"/>
      <c r="J224" s="63"/>
      <c r="K224" s="63"/>
      <c r="L224" s="63"/>
      <c r="M224" s="63"/>
      <c r="N224" s="63"/>
      <c r="O224" s="63"/>
      <c r="P224" s="63"/>
      <c r="Q224" s="63"/>
      <c r="R224" s="63"/>
      <c r="S224" s="63"/>
      <c r="T224" s="63"/>
      <c r="U224" s="63"/>
      <c r="V224" s="63"/>
      <c r="W224" s="63"/>
      <c r="X224" s="63"/>
      <c r="Y224" s="63"/>
      <c r="Z224" s="63"/>
      <c r="AA224" s="63"/>
      <c r="AB224" s="63"/>
      <c r="AC224" s="63"/>
      <c r="AD224" s="63"/>
      <c r="AE224" s="63"/>
      <c r="AF224" s="63"/>
    </row>
    <row r="225" spans="1:32" ht="15.75" x14ac:dyDescent="0.25">
      <c r="A225" s="114"/>
      <c r="B225" s="63"/>
      <c r="C225" s="63"/>
      <c r="D225" s="63"/>
      <c r="E225" s="63"/>
      <c r="F225" s="63"/>
      <c r="G225" s="63"/>
      <c r="H225" s="63"/>
      <c r="I225" s="63"/>
      <c r="J225" s="63"/>
      <c r="K225" s="63"/>
      <c r="L225" s="63"/>
      <c r="M225" s="63"/>
      <c r="N225" s="63"/>
      <c r="O225" s="63"/>
      <c r="P225" s="63"/>
      <c r="Q225" s="63"/>
      <c r="R225" s="63"/>
      <c r="S225" s="63"/>
      <c r="T225" s="63"/>
      <c r="U225" s="63"/>
      <c r="V225" s="63"/>
      <c r="W225" s="63"/>
      <c r="X225" s="63"/>
      <c r="Y225" s="63"/>
      <c r="Z225" s="63"/>
      <c r="AA225" s="63"/>
      <c r="AB225" s="63"/>
      <c r="AC225" s="63"/>
      <c r="AD225" s="63"/>
      <c r="AE225" s="63"/>
      <c r="AF225" s="63"/>
    </row>
    <row r="226" spans="1:32" ht="15.75" x14ac:dyDescent="0.25">
      <c r="A226" s="66" t="s">
        <v>480</v>
      </c>
      <c r="B226" s="63"/>
      <c r="C226" s="63"/>
      <c r="D226" s="63"/>
      <c r="E226" s="63"/>
      <c r="F226" s="63"/>
      <c r="G226" s="63"/>
      <c r="H226" s="63"/>
      <c r="I226" s="63"/>
      <c r="J226" s="63"/>
      <c r="K226" s="63"/>
      <c r="L226" s="63"/>
      <c r="M226" s="63"/>
      <c r="N226" s="63"/>
      <c r="O226" s="63"/>
      <c r="P226" s="63"/>
      <c r="Q226" s="63"/>
      <c r="R226" s="63"/>
      <c r="S226" s="63"/>
      <c r="T226" s="63"/>
      <c r="U226" s="63"/>
      <c r="V226" s="63"/>
      <c r="W226" s="63"/>
      <c r="X226" s="63"/>
      <c r="Y226" s="63"/>
      <c r="Z226" s="63"/>
      <c r="AA226" s="63"/>
      <c r="AB226" s="63"/>
      <c r="AC226" s="63"/>
      <c r="AD226" s="63"/>
      <c r="AE226" s="63"/>
      <c r="AF226" s="63"/>
    </row>
    <row r="227" spans="1:32" ht="15.75" x14ac:dyDescent="0.25">
      <c r="A227" s="63" t="s">
        <v>443</v>
      </c>
      <c r="B227" s="63"/>
      <c r="C227" s="63"/>
      <c r="D227" s="63"/>
      <c r="E227" s="63"/>
      <c r="F227" s="63">
        <f>Orient!N3</f>
        <v>0</v>
      </c>
      <c r="G227" s="63" t="s">
        <v>489</v>
      </c>
      <c r="H227" s="63"/>
      <c r="I227" s="63"/>
      <c r="J227" s="63"/>
      <c r="K227" s="63"/>
      <c r="L227" s="63"/>
      <c r="M227" s="63"/>
      <c r="N227" s="70" t="str">
        <f>IF(F227&gt;3.99,A227,"")</f>
        <v/>
      </c>
      <c r="O227" s="70" t="str">
        <f>IF(F228&gt;3.99,A228,"")</f>
        <v/>
      </c>
      <c r="P227" s="70" t="str">
        <f>IF(F229&gt;3.99,A229,"")</f>
        <v/>
      </c>
      <c r="Q227" s="70" t="str">
        <f>IF(F230&gt;3.99,A230,"")</f>
        <v/>
      </c>
      <c r="R227" s="70" t="str">
        <f>IF(F231&gt;3.99,A231,"")</f>
        <v/>
      </c>
      <c r="S227" s="70" t="str">
        <f>IF(F232&gt;3.99,A232,"")</f>
        <v/>
      </c>
      <c r="T227" s="70" t="str">
        <f>IF(F233&gt;3.99,A233,"")</f>
        <v/>
      </c>
      <c r="U227" s="70" t="str">
        <f>IF(F234&gt;3.99,A234,"")</f>
        <v/>
      </c>
      <c r="V227" s="70" t="str">
        <f>IF(F235&gt;3.99,A235,"")</f>
        <v/>
      </c>
      <c r="W227" s="70" t="str">
        <f>IF(F236&gt;3.99,A236,"")</f>
        <v/>
      </c>
      <c r="X227" s="70" t="str">
        <f>IF(F237&gt;3.99,A237,"")</f>
        <v/>
      </c>
      <c r="Y227" s="63"/>
      <c r="Z227" s="63"/>
      <c r="AA227" s="63"/>
      <c r="AB227" s="63"/>
      <c r="AC227" s="63"/>
      <c r="AD227" s="63"/>
      <c r="AE227" s="63"/>
      <c r="AF227" s="63"/>
    </row>
    <row r="228" spans="1:32" ht="15.75" x14ac:dyDescent="0.25">
      <c r="A228" s="63" t="s">
        <v>445</v>
      </c>
      <c r="B228" s="63"/>
      <c r="C228" s="63"/>
      <c r="D228" s="63"/>
      <c r="E228" s="63"/>
      <c r="F228" s="63">
        <f>Orient!N19</f>
        <v>0</v>
      </c>
      <c r="G228" s="63" t="s">
        <v>486</v>
      </c>
      <c r="H228" s="63"/>
      <c r="I228" s="63"/>
      <c r="J228" s="63"/>
      <c r="K228" s="63"/>
      <c r="L228" s="63"/>
      <c r="M228" s="63"/>
      <c r="N228" s="70" t="str">
        <f>IF(AND($F227&gt;1.01,$F227&lt;3.99),$A227,"")</f>
        <v/>
      </c>
      <c r="O228" s="70" t="str">
        <f>IF(AND($F228&gt;1.01,$F228&lt;3.99),$A228,"")</f>
        <v/>
      </c>
      <c r="P228" s="70" t="str">
        <f>IF(AND($F229&gt;1.01,$F229&lt;3.99),$A229,"")</f>
        <v/>
      </c>
      <c r="Q228" s="70" t="str">
        <f>IF(AND($F230&gt;1.01,$F230&lt;3.99),$A230,"")</f>
        <v/>
      </c>
      <c r="R228" s="70" t="str">
        <f>IF(AND($F231&gt;1.01,$F231&lt;3.99),$A231,"")</f>
        <v/>
      </c>
      <c r="S228" s="70" t="str">
        <f>IF(AND($F232&gt;1.01,$F232&lt;3.99),$A232,"")</f>
        <v/>
      </c>
      <c r="T228" s="70" t="str">
        <f>IF(AND($F233&gt;1.01,$F233&lt;3.99),$A233,"")</f>
        <v/>
      </c>
      <c r="U228" s="70" t="str">
        <f>IF(AND($F234&gt;1.01,$F234&lt;3.99),$A234,"")</f>
        <v/>
      </c>
      <c r="V228" s="70" t="str">
        <f>IF(AND($F235&gt;1.01,$F235&lt;3.99),$A235,"")</f>
        <v/>
      </c>
      <c r="W228" s="70" t="str">
        <f>IF(AND($F236&gt;1.01,$F236&lt;3.99),$A236,"")</f>
        <v/>
      </c>
      <c r="X228" s="70" t="str">
        <f>IF(AND($F237&gt;1.01,$F237&lt;3.99),$A237,"")</f>
        <v/>
      </c>
      <c r="Y228" s="63"/>
      <c r="Z228" s="63"/>
      <c r="AA228" s="63"/>
      <c r="AB228" s="63"/>
      <c r="AC228" s="63"/>
      <c r="AD228" s="63"/>
      <c r="AE228" s="63"/>
      <c r="AF228" s="63"/>
    </row>
    <row r="229" spans="1:32" ht="15.75" x14ac:dyDescent="0.25">
      <c r="A229" s="63" t="s">
        <v>444</v>
      </c>
      <c r="B229" s="63"/>
      <c r="C229" s="63"/>
      <c r="D229" s="63"/>
      <c r="E229" s="63"/>
      <c r="F229" s="63">
        <f>Orient!N25</f>
        <v>0</v>
      </c>
      <c r="G229" s="63" t="s">
        <v>487</v>
      </c>
      <c r="H229" s="63"/>
      <c r="I229" s="63"/>
      <c r="J229" s="63"/>
      <c r="K229" s="63"/>
      <c r="L229" s="63"/>
      <c r="M229" s="63"/>
      <c r="N229" s="70" t="str">
        <f>IF(AND($F227&gt;0.99,$F227&lt;1.000001),$A227,"")</f>
        <v/>
      </c>
      <c r="O229" s="70" t="str">
        <f>IF(AND($F228&gt;0.99,$F228&lt;1.000001),$A228,"")</f>
        <v/>
      </c>
      <c r="P229" s="70" t="str">
        <f>IF(AND($F229&gt;0.99,$F229&lt;1.000001),$A229,"")</f>
        <v/>
      </c>
      <c r="Q229" s="70" t="str">
        <f>IF(AND($F230&gt;0.99,$F230&lt;1.000001),$A230,"")</f>
        <v/>
      </c>
      <c r="R229" s="70" t="str">
        <f>IF(AND($F231&gt;0.99,$F231&lt;1.000001),$A231,"")</f>
        <v/>
      </c>
      <c r="S229" s="70" t="str">
        <f>IF(AND($F232&gt;0.99,$F232&lt;1.000001),$A232,"")</f>
        <v/>
      </c>
      <c r="T229" s="70" t="str">
        <f>IF(AND($F233&gt;0.99,$F233&lt;1.000001),$A233,"")</f>
        <v/>
      </c>
      <c r="U229" s="70" t="str">
        <f>IF(AND($F234&gt;0.99,$F234&lt;1.000001),$A234,"")</f>
        <v/>
      </c>
      <c r="V229" s="70" t="str">
        <f>IF(AND($F235&gt;0.99,$F235&lt;1.000001),$A235,"")</f>
        <v/>
      </c>
      <c r="W229" s="70" t="str">
        <f>IF(AND($F236&gt;0.99,$F236&lt;1.000001),$A236,"")</f>
        <v/>
      </c>
      <c r="X229" s="70" t="str">
        <f>IF(AND($F237&gt;0.99,$F237&lt;1.000001),$A237,"")</f>
        <v/>
      </c>
      <c r="Y229" s="63"/>
      <c r="Z229" s="63"/>
      <c r="AA229" s="63"/>
      <c r="AB229" s="63"/>
      <c r="AC229" s="63"/>
      <c r="AD229" s="63"/>
      <c r="AE229" s="63"/>
      <c r="AF229" s="63"/>
    </row>
    <row r="230" spans="1:32" ht="15.75" x14ac:dyDescent="0.25">
      <c r="A230" s="63" t="s">
        <v>446</v>
      </c>
      <c r="B230" s="63"/>
      <c r="C230" s="63"/>
      <c r="D230" s="63"/>
      <c r="E230" s="63"/>
      <c r="F230" s="63">
        <f>Orient!N31</f>
        <v>0</v>
      </c>
      <c r="G230" s="63" t="s">
        <v>488</v>
      </c>
      <c r="H230" s="63"/>
      <c r="I230" s="63"/>
      <c r="J230" s="63"/>
      <c r="K230" s="63"/>
      <c r="L230" s="63"/>
      <c r="M230" s="63"/>
      <c r="N230" s="70" t="str">
        <f>IF($F227=0,$A227,"")</f>
        <v>Cardinality</v>
      </c>
      <c r="O230" s="70" t="str">
        <f>IF($F228=0,$A228,"")</f>
        <v>Landmarks</v>
      </c>
      <c r="P230" s="70" t="str">
        <f>IF($F229=0,$A229,"")</f>
        <v>Clues</v>
      </c>
      <c r="Q230" s="70" t="str">
        <f>IF($F230=0,$A230,"")</f>
        <v>Indoor Numbering Systems</v>
      </c>
      <c r="R230" s="70" t="str">
        <f>IF($F231=0,$A231,"")</f>
        <v>Outdoor Numbering Systems</v>
      </c>
      <c r="S230" s="71" t="str">
        <f>IF($F232=0,$A232,"")</f>
        <v>Route Creation</v>
      </c>
      <c r="T230" s="70" t="str">
        <f>IF($F233=0,$A233,"")</f>
        <v>Grid System</v>
      </c>
      <c r="U230" s="70" t="str">
        <f>IF($F234=0,$A234,"")</f>
        <v>Divisors And Block Numbering</v>
      </c>
      <c r="V230" s="70" t="str">
        <f>IF($F235=0,$A235,"")</f>
        <v>Transferability</v>
      </c>
      <c r="W230" s="70" t="str">
        <f>IF($F236=0,$A236,"")</f>
        <v>GPS</v>
      </c>
      <c r="X230" s="70" t="str">
        <f>IF($F237=0,$A237,"")</f>
        <v>Maps</v>
      </c>
      <c r="Y230" s="63"/>
      <c r="Z230" s="63"/>
      <c r="AA230" s="63"/>
      <c r="AB230" s="63"/>
      <c r="AC230" s="63"/>
      <c r="AD230" s="63"/>
      <c r="AE230" s="63"/>
      <c r="AF230" s="63"/>
    </row>
    <row r="231" spans="1:32" ht="15.75" x14ac:dyDescent="0.25">
      <c r="A231" s="63" t="s">
        <v>447</v>
      </c>
      <c r="B231" s="63"/>
      <c r="C231" s="63"/>
      <c r="D231" s="63"/>
      <c r="E231" s="63"/>
      <c r="F231" s="63">
        <f>Orient!N37</f>
        <v>0</v>
      </c>
      <c r="G231" s="63"/>
      <c r="H231" s="63"/>
      <c r="I231" s="63"/>
      <c r="J231" s="63"/>
      <c r="K231" s="63"/>
      <c r="L231" s="63"/>
      <c r="M231" s="63"/>
      <c r="N231" s="63"/>
      <c r="O231" s="63"/>
      <c r="P231" s="63"/>
      <c r="Q231" s="63"/>
      <c r="R231" s="63"/>
      <c r="S231" s="63"/>
      <c r="T231" s="63"/>
      <c r="U231" s="63"/>
      <c r="V231" s="63"/>
      <c r="W231" s="63"/>
      <c r="X231" s="63"/>
      <c r="Y231" s="63"/>
      <c r="Z231" s="63"/>
      <c r="AA231" s="63"/>
      <c r="AB231" s="63"/>
      <c r="AC231" s="63"/>
      <c r="AD231" s="63"/>
      <c r="AE231" s="63"/>
      <c r="AF231" s="63"/>
    </row>
    <row r="232" spans="1:32" ht="15.75" x14ac:dyDescent="0.25">
      <c r="A232" s="63" t="s">
        <v>1029</v>
      </c>
      <c r="B232" s="63"/>
      <c r="C232" s="63"/>
      <c r="D232" s="63"/>
      <c r="E232" s="63"/>
      <c r="F232" s="63">
        <f>Orient!N43</f>
        <v>0</v>
      </c>
      <c r="G232" s="63"/>
      <c r="H232" s="63"/>
      <c r="I232" s="63"/>
      <c r="J232" s="63"/>
      <c r="K232" s="63"/>
      <c r="L232" s="63"/>
      <c r="M232" s="63"/>
      <c r="N232" s="63"/>
      <c r="O232" s="63"/>
      <c r="P232" s="63"/>
      <c r="Q232" s="63"/>
      <c r="R232" s="63"/>
      <c r="S232" s="63"/>
      <c r="T232" s="63"/>
      <c r="U232" s="63"/>
      <c r="V232" s="63"/>
      <c r="W232" s="63"/>
      <c r="X232" s="63"/>
      <c r="Y232" s="63"/>
      <c r="Z232" s="63"/>
      <c r="AA232" s="63"/>
      <c r="AB232" s="63"/>
      <c r="AC232" s="63"/>
      <c r="AD232" s="63"/>
      <c r="AE232" s="63"/>
      <c r="AF232" s="63"/>
    </row>
    <row r="233" spans="1:32" ht="15.75" x14ac:dyDescent="0.25">
      <c r="A233" s="63" t="s">
        <v>448</v>
      </c>
      <c r="B233" s="63"/>
      <c r="C233" s="63"/>
      <c r="D233" s="63"/>
      <c r="E233" s="63"/>
      <c r="F233" s="63">
        <f>Orient!N50</f>
        <v>0</v>
      </c>
      <c r="G233" s="63"/>
      <c r="H233" s="63"/>
      <c r="I233" s="63"/>
      <c r="J233" s="63"/>
      <c r="K233" s="63"/>
      <c r="L233" s="63"/>
      <c r="M233" s="63"/>
      <c r="N233" s="63"/>
      <c r="O233" s="63"/>
      <c r="P233" s="63"/>
      <c r="Q233" s="63"/>
      <c r="R233" s="63"/>
      <c r="S233" s="63"/>
      <c r="T233" s="63"/>
      <c r="U233" s="63"/>
      <c r="V233" s="63"/>
      <c r="W233" s="63"/>
      <c r="X233" s="63"/>
      <c r="Y233" s="63"/>
      <c r="Z233" s="63"/>
      <c r="AA233" s="63"/>
      <c r="AB233" s="63"/>
      <c r="AC233" s="63"/>
      <c r="AD233" s="63"/>
      <c r="AE233" s="63"/>
      <c r="AF233" s="63"/>
    </row>
    <row r="234" spans="1:32" ht="15.75" x14ac:dyDescent="0.25">
      <c r="A234" s="63" t="s">
        <v>449</v>
      </c>
      <c r="B234" s="63"/>
      <c r="C234" s="63"/>
      <c r="D234" s="63"/>
      <c r="E234" s="63"/>
      <c r="F234" s="63">
        <f>Orient!N61</f>
        <v>0</v>
      </c>
      <c r="G234" s="63"/>
      <c r="H234" s="63"/>
      <c r="I234" s="63"/>
      <c r="J234" s="63"/>
      <c r="K234" s="63"/>
      <c r="L234" s="63"/>
      <c r="M234" s="63"/>
      <c r="N234" s="63"/>
      <c r="O234" s="63"/>
      <c r="P234" s="63"/>
      <c r="Q234" s="63"/>
      <c r="R234" s="63"/>
      <c r="S234" s="63"/>
      <c r="T234" s="63"/>
      <c r="U234" s="63"/>
      <c r="V234" s="63"/>
      <c r="W234" s="63"/>
      <c r="X234" s="63"/>
      <c r="Y234" s="63"/>
      <c r="Z234" s="63"/>
      <c r="AA234" s="63"/>
      <c r="AB234" s="63"/>
      <c r="AC234" s="63"/>
      <c r="AD234" s="63"/>
      <c r="AE234" s="63"/>
      <c r="AF234" s="63"/>
    </row>
    <row r="235" spans="1:32" ht="15.75" x14ac:dyDescent="0.25">
      <c r="A235" s="63" t="s">
        <v>450</v>
      </c>
      <c r="B235" s="63"/>
      <c r="C235" s="63"/>
      <c r="D235" s="63"/>
      <c r="E235" s="63"/>
      <c r="F235" s="63">
        <f>Orient!N69</f>
        <v>0</v>
      </c>
      <c r="G235" s="63"/>
      <c r="H235" s="63"/>
      <c r="I235" s="63"/>
      <c r="J235" s="63"/>
      <c r="K235" s="63"/>
      <c r="L235" s="63"/>
      <c r="M235" s="63"/>
      <c r="N235" s="63"/>
      <c r="O235" s="63"/>
      <c r="P235" s="63"/>
      <c r="Q235" s="63"/>
      <c r="R235" s="63"/>
      <c r="S235" s="63"/>
      <c r="T235" s="63"/>
      <c r="U235" s="63"/>
      <c r="V235" s="63"/>
      <c r="W235" s="63"/>
      <c r="X235" s="63"/>
      <c r="Y235" s="63"/>
      <c r="Z235" s="63"/>
      <c r="AA235" s="63"/>
      <c r="AB235" s="63"/>
      <c r="AC235" s="63"/>
      <c r="AD235" s="63"/>
      <c r="AE235" s="63"/>
      <c r="AF235" s="63"/>
    </row>
    <row r="236" spans="1:32" ht="15.75" x14ac:dyDescent="0.25">
      <c r="A236" s="63" t="s">
        <v>451</v>
      </c>
      <c r="B236" s="63"/>
      <c r="C236" s="63"/>
      <c r="D236" s="63"/>
      <c r="E236" s="63"/>
      <c r="F236" s="63">
        <f>Orient!N73</f>
        <v>0</v>
      </c>
      <c r="G236" s="63"/>
      <c r="H236" s="63"/>
      <c r="I236" s="63"/>
      <c r="J236" s="63"/>
      <c r="K236" s="63"/>
      <c r="L236" s="63"/>
      <c r="M236" s="63"/>
      <c r="N236" s="63"/>
      <c r="O236" s="63"/>
      <c r="P236" s="63"/>
      <c r="Q236" s="63"/>
      <c r="R236" s="63"/>
      <c r="S236" s="63"/>
      <c r="T236" s="63"/>
      <c r="U236" s="63"/>
      <c r="V236" s="63"/>
      <c r="W236" s="63"/>
      <c r="X236" s="63"/>
      <c r="Y236" s="63"/>
      <c r="Z236" s="63"/>
      <c r="AA236" s="63"/>
      <c r="AB236" s="63"/>
      <c r="AC236" s="63"/>
      <c r="AD236" s="63"/>
      <c r="AE236" s="63"/>
      <c r="AF236" s="63"/>
    </row>
    <row r="237" spans="1:32" ht="15.75" x14ac:dyDescent="0.25">
      <c r="A237" s="63" t="s">
        <v>492</v>
      </c>
      <c r="B237" s="63"/>
      <c r="C237" s="63"/>
      <c r="D237" s="63"/>
      <c r="E237" s="63"/>
      <c r="F237" s="63">
        <f>Orient!N87</f>
        <v>0</v>
      </c>
      <c r="G237" s="63"/>
      <c r="H237" s="63"/>
      <c r="I237" s="63"/>
      <c r="J237" s="63"/>
      <c r="K237" s="63"/>
      <c r="L237" s="63"/>
      <c r="M237" s="63"/>
      <c r="N237" s="63"/>
      <c r="O237" s="63"/>
      <c r="P237" s="63"/>
      <c r="Q237" s="63"/>
      <c r="R237" s="63"/>
      <c r="S237" s="63"/>
      <c r="T237" s="63"/>
      <c r="U237" s="63"/>
      <c r="V237" s="63"/>
      <c r="W237" s="63"/>
      <c r="X237" s="63"/>
      <c r="Y237" s="63"/>
      <c r="Z237" s="63"/>
      <c r="AA237" s="63"/>
      <c r="AB237" s="63"/>
      <c r="AC237" s="63"/>
      <c r="AD237" s="63"/>
      <c r="AE237" s="63"/>
      <c r="AF237" s="63"/>
    </row>
    <row r="238" spans="1:32" ht="15.75" x14ac:dyDescent="0.25">
      <c r="A238" s="66" t="s">
        <v>481</v>
      </c>
      <c r="B238" s="63"/>
      <c r="C238" s="63"/>
      <c r="D238" s="63"/>
      <c r="E238" s="63"/>
      <c r="F238" s="63"/>
      <c r="G238" s="63"/>
      <c r="H238" s="63"/>
      <c r="I238" s="63"/>
      <c r="J238" s="63"/>
      <c r="K238" s="63"/>
      <c r="L238" s="63"/>
      <c r="M238" s="63"/>
      <c r="N238" s="63"/>
      <c r="O238" s="63"/>
      <c r="P238" s="63"/>
      <c r="Q238" s="63"/>
      <c r="R238" s="63"/>
      <c r="S238" s="63"/>
      <c r="T238" s="63"/>
      <c r="U238" s="63"/>
      <c r="V238" s="63"/>
      <c r="W238" s="63"/>
      <c r="X238" s="63"/>
      <c r="Y238" s="63"/>
      <c r="Z238" s="63"/>
      <c r="AA238" s="63"/>
      <c r="AB238" s="63"/>
      <c r="AC238" s="63"/>
      <c r="AD238" s="63"/>
      <c r="AE238" s="63"/>
      <c r="AF238" s="63"/>
    </row>
    <row r="239" spans="1:32" ht="15.75" x14ac:dyDescent="0.25">
      <c r="A239" s="63" t="s">
        <v>452</v>
      </c>
      <c r="B239" s="63"/>
      <c r="C239" s="63"/>
      <c r="D239" s="63"/>
      <c r="E239" s="63"/>
      <c r="F239" s="63">
        <f>PubTran!N3</f>
        <v>0</v>
      </c>
      <c r="G239" s="63" t="s">
        <v>489</v>
      </c>
      <c r="H239" s="63"/>
      <c r="I239" s="63"/>
      <c r="J239" s="63"/>
      <c r="K239" s="63"/>
      <c r="L239" s="63"/>
      <c r="M239" s="63"/>
      <c r="N239" s="70" t="str">
        <f>IF(F239&gt;3.99,A239,"")</f>
        <v/>
      </c>
      <c r="O239" s="70" t="str">
        <f>IF(F240&gt;3.99,A240,"")</f>
        <v/>
      </c>
      <c r="P239" s="70" t="str">
        <f>IF(F241&gt;3.99,A241,"")</f>
        <v/>
      </c>
      <c r="Q239" s="70" t="str">
        <f>IF(F242&gt;3.99,A242,"")</f>
        <v/>
      </c>
      <c r="R239" s="70" t="str">
        <f>IF(F243&gt;3.99,A243,"")</f>
        <v/>
      </c>
      <c r="S239" s="70" t="str">
        <f>IF(F244&gt;3.99,A244,"")</f>
        <v/>
      </c>
      <c r="T239" s="70" t="str">
        <f>IF(F245&gt;3.99,A245,"")</f>
        <v/>
      </c>
      <c r="U239" s="70" t="str">
        <f>IF(F246&gt;3.99,A246,"")</f>
        <v/>
      </c>
      <c r="V239" s="63"/>
      <c r="W239" s="63"/>
      <c r="X239" s="63"/>
      <c r="Y239" s="63"/>
      <c r="Z239" s="63"/>
      <c r="AA239" s="63"/>
      <c r="AB239" s="63"/>
      <c r="AC239" s="63"/>
      <c r="AD239" s="63"/>
      <c r="AE239" s="63"/>
      <c r="AF239" s="63"/>
    </row>
    <row r="240" spans="1:32" ht="15.75" x14ac:dyDescent="0.25">
      <c r="A240" s="63" t="s">
        <v>1031</v>
      </c>
      <c r="B240" s="63"/>
      <c r="C240" s="63"/>
      <c r="D240" s="63"/>
      <c r="E240" s="63"/>
      <c r="F240" s="63">
        <f>PubTran!N4</f>
        <v>0</v>
      </c>
      <c r="G240" s="63" t="s">
        <v>486</v>
      </c>
      <c r="H240" s="63"/>
      <c r="I240" s="63"/>
      <c r="J240" s="63"/>
      <c r="K240" s="63"/>
      <c r="L240" s="63"/>
      <c r="M240" s="63"/>
      <c r="N240" s="70" t="str">
        <f>IF(AND($F239&gt;1.01,$F239&lt;3.99),$A239,"")</f>
        <v/>
      </c>
      <c r="O240" s="70" t="str">
        <f>IF(AND($F240&gt;1.01,$F240&lt;3.99),$A240,"")</f>
        <v/>
      </c>
      <c r="P240" s="70" t="str">
        <f>IF(AND($F241&gt;1.01,$F241&lt;3.99),$A241,"")</f>
        <v/>
      </c>
      <c r="Q240" s="70" t="str">
        <f>IF(AND($F242&gt;1.01,$F242&lt;3.99),$A242,"")</f>
        <v/>
      </c>
      <c r="R240" s="70" t="str">
        <f>IF(AND($F243&gt;1.01,$F243&lt;3.99),$A243,"")</f>
        <v/>
      </c>
      <c r="S240" s="70" t="str">
        <f>IF(AND($F244&gt;1.01,$F244&lt;3.99),$A244,"")</f>
        <v/>
      </c>
      <c r="T240" s="70" t="str">
        <f>IF(AND($F245&gt;1.01,$F245&lt;3.99),$A245,"")</f>
        <v/>
      </c>
      <c r="U240" s="70" t="str">
        <f>IF(AND($F246&gt;1.01,$F246&lt;3.99),$A246,"")</f>
        <v/>
      </c>
      <c r="V240" s="63"/>
      <c r="W240" s="63"/>
      <c r="X240" s="63"/>
      <c r="Y240" s="63"/>
      <c r="Z240" s="63"/>
      <c r="AA240" s="63"/>
      <c r="AB240" s="63"/>
      <c r="AC240" s="63"/>
      <c r="AD240" s="63"/>
      <c r="AE240" s="63"/>
      <c r="AF240" s="63"/>
    </row>
    <row r="241" spans="1:32" ht="15.75" x14ac:dyDescent="0.25">
      <c r="A241" s="63" t="s">
        <v>453</v>
      </c>
      <c r="B241" s="63"/>
      <c r="C241" s="63"/>
      <c r="D241" s="63"/>
      <c r="E241" s="63"/>
      <c r="F241" s="63">
        <f>PubTran!N10</f>
        <v>0</v>
      </c>
      <c r="G241" s="63" t="s">
        <v>487</v>
      </c>
      <c r="H241" s="63"/>
      <c r="I241" s="63"/>
      <c r="J241" s="63"/>
      <c r="K241" s="63"/>
      <c r="L241" s="63"/>
      <c r="M241" s="63"/>
      <c r="N241" s="70" t="str">
        <f>IF(AND($F239&gt;0.99,$F239&lt;1.000001),$A239,"")</f>
        <v/>
      </c>
      <c r="O241" s="70" t="str">
        <f>IF(AND($F240&gt;0.99,$F240&lt;1.000001),$A240,"")</f>
        <v/>
      </c>
      <c r="P241" s="70" t="str">
        <f>IF(AND($F241&gt;0.99,$F241&lt;1.000001),$A241,"")</f>
        <v/>
      </c>
      <c r="Q241" s="70" t="str">
        <f>IF(AND($F242&gt;0.99,$F242&lt;1.000001),$A242,"")</f>
        <v/>
      </c>
      <c r="R241" s="70" t="str">
        <f>IF(AND($F243&gt;0.99,$F243&lt;1.000001),$A243,"")</f>
        <v/>
      </c>
      <c r="S241" s="70" t="str">
        <f>IF(AND($F244&gt;0.99,$F244&lt;1.000001),$A244,"")</f>
        <v/>
      </c>
      <c r="T241" s="70" t="str">
        <f>IF(AND($F245&gt;0.99,$F245&lt;1.000001),$A245,"")</f>
        <v/>
      </c>
      <c r="U241" s="70" t="str">
        <f>IF(AND($F246&gt;0.99,$F246&lt;1.000001),$A246,"")</f>
        <v/>
      </c>
      <c r="V241" s="63"/>
      <c r="W241" s="63"/>
      <c r="X241" s="63"/>
      <c r="Y241" s="63"/>
      <c r="Z241" s="63"/>
      <c r="AA241" s="63"/>
      <c r="AB241" s="63"/>
      <c r="AC241" s="63"/>
      <c r="AD241" s="63"/>
      <c r="AE241" s="63"/>
      <c r="AF241" s="63"/>
    </row>
    <row r="242" spans="1:32" ht="15.75" x14ac:dyDescent="0.25">
      <c r="A242" s="63" t="s">
        <v>454</v>
      </c>
      <c r="B242" s="63"/>
      <c r="C242" s="63"/>
      <c r="D242" s="63"/>
      <c r="E242" s="63"/>
      <c r="F242" s="63">
        <f>PubTran!N34</f>
        <v>0</v>
      </c>
      <c r="G242" s="63" t="s">
        <v>488</v>
      </c>
      <c r="H242" s="63"/>
      <c r="I242" s="63"/>
      <c r="J242" s="63"/>
      <c r="K242" s="63"/>
      <c r="L242" s="63"/>
      <c r="M242" s="63"/>
      <c r="N242" s="70" t="str">
        <f>IF($F239=0,$A239,"")</f>
        <v>Identifying Common Public Transportation Options</v>
      </c>
      <c r="O242" s="70" t="str">
        <f>IF($F240=0,$A240,"")</f>
        <v>Lifts (vehicle, stage/porch)</v>
      </c>
      <c r="P242" s="70" t="str">
        <f>IF($F241=0,$A241,"")</f>
        <v>Intra-City Bus Travel</v>
      </c>
      <c r="Q242" s="70" t="str">
        <f>IF($F242=0,$A242,"")</f>
        <v>Inter-City Bus Travel</v>
      </c>
      <c r="R242" s="70" t="str">
        <f>IF($F243=0,$A243,"")</f>
        <v>Taxi/Ride Service</v>
      </c>
      <c r="S242" s="71" t="str">
        <f>IF($F244=0,$A244,"")</f>
        <v>Para Transit</v>
      </c>
      <c r="T242" s="70" t="str">
        <f>IF($F245=0,$A245,"")</f>
        <v>Air Travel</v>
      </c>
      <c r="U242" s="70" t="str">
        <f>IF($F246=0,$A246,"")</f>
        <v>Subway/Light Rail</v>
      </c>
      <c r="V242" s="63"/>
      <c r="W242" s="63"/>
      <c r="X242" s="63"/>
      <c r="Y242" s="63"/>
      <c r="Z242" s="63"/>
      <c r="AA242" s="63"/>
      <c r="AB242" s="63"/>
      <c r="AC242" s="63"/>
      <c r="AD242" s="63"/>
      <c r="AE242" s="63"/>
      <c r="AF242" s="63"/>
    </row>
    <row r="243" spans="1:32" ht="15.75" x14ac:dyDescent="0.25">
      <c r="A243" s="63" t="s">
        <v>455</v>
      </c>
      <c r="B243" s="63"/>
      <c r="C243" s="63"/>
      <c r="D243" s="63"/>
      <c r="E243" s="63"/>
      <c r="F243" s="63">
        <f>PubTran!N60</f>
        <v>0</v>
      </c>
      <c r="G243" s="63"/>
      <c r="H243" s="63"/>
      <c r="I243" s="63"/>
      <c r="J243" s="63"/>
      <c r="K243" s="63"/>
      <c r="L243" s="63"/>
      <c r="M243" s="63"/>
      <c r="N243" s="63"/>
      <c r="O243" s="63"/>
      <c r="P243" s="63"/>
      <c r="Q243" s="63"/>
      <c r="R243" s="63"/>
      <c r="S243" s="63"/>
      <c r="T243" s="63"/>
      <c r="U243" s="63"/>
      <c r="V243" s="63"/>
      <c r="W243" s="63"/>
      <c r="X243" s="63"/>
      <c r="Y243" s="63"/>
      <c r="Z243" s="63"/>
      <c r="AA243" s="63"/>
      <c r="AB243" s="63"/>
      <c r="AC243" s="63"/>
      <c r="AD243" s="63"/>
      <c r="AE243" s="63"/>
      <c r="AF243" s="63"/>
    </row>
    <row r="244" spans="1:32" ht="15.75" x14ac:dyDescent="0.25">
      <c r="A244" s="63" t="s">
        <v>1030</v>
      </c>
      <c r="B244" s="63"/>
      <c r="C244" s="63"/>
      <c r="D244" s="63"/>
      <c r="E244" s="63"/>
      <c r="F244" s="63">
        <f>PubTran!N70</f>
        <v>0</v>
      </c>
      <c r="G244" s="63"/>
      <c r="H244" s="63"/>
      <c r="I244" s="63"/>
      <c r="J244" s="63"/>
      <c r="K244" s="63"/>
      <c r="L244" s="63"/>
      <c r="M244" s="63"/>
      <c r="N244" s="63"/>
      <c r="O244" s="63"/>
      <c r="P244" s="63"/>
      <c r="Q244" s="63"/>
      <c r="R244" s="63"/>
      <c r="S244" s="63"/>
      <c r="T244" s="63"/>
      <c r="U244" s="63"/>
      <c r="V244" s="63"/>
      <c r="W244" s="63"/>
      <c r="X244" s="63"/>
      <c r="Y244" s="63"/>
      <c r="Z244" s="63"/>
      <c r="AA244" s="63"/>
      <c r="AB244" s="63"/>
      <c r="AC244" s="63"/>
      <c r="AD244" s="63"/>
      <c r="AE244" s="63"/>
      <c r="AF244" s="63"/>
    </row>
    <row r="245" spans="1:32" ht="15.75" x14ac:dyDescent="0.25">
      <c r="A245" s="63" t="s">
        <v>456</v>
      </c>
      <c r="B245" s="63"/>
      <c r="C245" s="63"/>
      <c r="D245" s="63"/>
      <c r="E245" s="63"/>
      <c r="F245" s="63">
        <f>PubTran!N74</f>
        <v>0</v>
      </c>
      <c r="G245" s="63"/>
      <c r="H245" s="63"/>
      <c r="I245" s="63"/>
      <c r="J245" s="63"/>
      <c r="K245" s="63"/>
      <c r="L245" s="63"/>
      <c r="M245" s="63"/>
      <c r="N245" s="63"/>
      <c r="O245" s="63"/>
      <c r="P245" s="63"/>
      <c r="Q245" s="63"/>
      <c r="R245" s="63"/>
      <c r="S245" s="63"/>
      <c r="T245" s="63"/>
      <c r="U245" s="63"/>
      <c r="V245" s="63"/>
      <c r="W245" s="63"/>
      <c r="X245" s="63"/>
      <c r="Y245" s="63"/>
      <c r="Z245" s="63"/>
      <c r="AA245" s="63"/>
      <c r="AB245" s="63"/>
      <c r="AC245" s="63"/>
      <c r="AD245" s="63"/>
      <c r="AE245" s="63"/>
      <c r="AF245" s="63"/>
    </row>
    <row r="246" spans="1:32" ht="15.75" x14ac:dyDescent="0.25">
      <c r="A246" s="63" t="s">
        <v>457</v>
      </c>
      <c r="B246" s="63"/>
      <c r="C246" s="63"/>
      <c r="D246" s="63"/>
      <c r="E246" s="63"/>
      <c r="F246" s="63">
        <f>PubTran!N92</f>
        <v>0</v>
      </c>
      <c r="G246" s="63"/>
      <c r="H246" s="63"/>
      <c r="I246" s="63"/>
      <c r="J246" s="63"/>
      <c r="K246" s="63"/>
      <c r="L246" s="63"/>
      <c r="M246" s="63"/>
      <c r="N246" s="63"/>
      <c r="O246" s="63"/>
      <c r="P246" s="63"/>
      <c r="Q246" s="63"/>
      <c r="R246" s="63"/>
      <c r="S246" s="63"/>
      <c r="T246" s="63"/>
      <c r="U246" s="63"/>
      <c r="V246" s="63"/>
      <c r="W246" s="63"/>
      <c r="X246" s="63"/>
      <c r="Y246" s="63"/>
      <c r="Z246" s="63"/>
      <c r="AA246" s="63"/>
      <c r="AB246" s="63"/>
      <c r="AC246" s="63"/>
      <c r="AD246" s="63"/>
      <c r="AE246" s="63"/>
      <c r="AF246" s="63"/>
    </row>
    <row r="247" spans="1:32" ht="15.75" x14ac:dyDescent="0.25">
      <c r="A247" s="66" t="s">
        <v>482</v>
      </c>
      <c r="B247" s="63"/>
      <c r="C247" s="63"/>
      <c r="D247" s="63"/>
      <c r="E247" s="63"/>
      <c r="F247" s="63"/>
      <c r="G247" s="63"/>
      <c r="H247" s="63"/>
      <c r="I247" s="63"/>
      <c r="J247" s="63"/>
      <c r="K247" s="63"/>
      <c r="L247" s="63"/>
      <c r="M247" s="63"/>
      <c r="N247" s="63"/>
      <c r="O247" s="63"/>
      <c r="P247" s="63"/>
      <c r="Q247" s="63"/>
      <c r="R247" s="63"/>
      <c r="S247" s="63"/>
      <c r="T247" s="63"/>
      <c r="U247" s="63"/>
      <c r="V247" s="63"/>
      <c r="W247" s="63"/>
      <c r="X247" s="63"/>
      <c r="Y247" s="63"/>
      <c r="Z247" s="63"/>
      <c r="AA247" s="63"/>
      <c r="AB247" s="63"/>
      <c r="AC247" s="63"/>
      <c r="AD247" s="63"/>
      <c r="AE247" s="63"/>
      <c r="AF247" s="63"/>
    </row>
    <row r="248" spans="1:32" ht="15.75" x14ac:dyDescent="0.25">
      <c r="A248" s="63" t="s">
        <v>458</v>
      </c>
      <c r="B248" s="63"/>
      <c r="C248" s="63"/>
      <c r="D248" s="63"/>
      <c r="E248" s="63"/>
      <c r="F248" s="63">
        <f>Atyp!N3</f>
        <v>0</v>
      </c>
      <c r="G248" s="63" t="s">
        <v>489</v>
      </c>
      <c r="H248" s="63"/>
      <c r="I248" s="63"/>
      <c r="J248" s="63"/>
      <c r="K248" s="63"/>
      <c r="L248" s="63"/>
      <c r="M248" s="63"/>
      <c r="N248" s="70" t="str">
        <f>IF(F248&gt;3.99,A248,"")</f>
        <v/>
      </c>
      <c r="O248" s="70" t="str">
        <f>IF(F249&gt;3.99,A249,"")</f>
        <v/>
      </c>
      <c r="P248" s="70" t="str">
        <f>IF(F250&gt;3.99,A250,"")</f>
        <v/>
      </c>
      <c r="Q248" s="70" t="str">
        <f>IF(F251&gt;3.99,A251,"")</f>
        <v/>
      </c>
      <c r="R248" s="70" t="str">
        <f>IF(F252&gt;3.99,A252,"")</f>
        <v/>
      </c>
      <c r="S248" s="63"/>
      <c r="T248" s="63"/>
      <c r="U248" s="63"/>
      <c r="V248" s="63"/>
      <c r="W248" s="63"/>
      <c r="X248" s="63"/>
      <c r="Y248" s="63"/>
      <c r="Z248" s="63"/>
      <c r="AA248" s="63"/>
      <c r="AB248" s="63"/>
      <c r="AC248" s="63"/>
      <c r="AD248" s="63"/>
      <c r="AE248" s="63"/>
      <c r="AF248" s="63"/>
    </row>
    <row r="249" spans="1:32" ht="15.75" x14ac:dyDescent="0.25">
      <c r="A249" s="63" t="s">
        <v>459</v>
      </c>
      <c r="B249" s="63"/>
      <c r="C249" s="63"/>
      <c r="D249" s="63"/>
      <c r="E249" s="63"/>
      <c r="F249" s="63">
        <f>Atyp!N8</f>
        <v>0</v>
      </c>
      <c r="G249" s="63" t="s">
        <v>486</v>
      </c>
      <c r="H249" s="63"/>
      <c r="I249" s="63"/>
      <c r="J249" s="63"/>
      <c r="K249" s="63"/>
      <c r="L249" s="63"/>
      <c r="M249" s="63"/>
      <c r="N249" s="70" t="str">
        <f>IF(AND($F248&gt;1.01,$F248&lt;3.99),$A248,"")</f>
        <v/>
      </c>
      <c r="O249" s="70" t="str">
        <f>IF(AND($F249&gt;1.01,$F249&lt;3.99),$A249,"")</f>
        <v/>
      </c>
      <c r="P249" s="70" t="str">
        <f>IF(AND($F250&gt;1.01,$F250&lt;3.99),$A250,"")</f>
        <v/>
      </c>
      <c r="Q249" s="70" t="str">
        <f>IF(AND($F251&gt;1.01,$F251&lt;3.99),$A251,"")</f>
        <v/>
      </c>
      <c r="R249" s="70" t="str">
        <f>IF(AND($F252&gt;1.01,$F252&lt;3.99),$A252,"")</f>
        <v/>
      </c>
      <c r="S249" s="63"/>
      <c r="T249" s="63"/>
      <c r="U249" s="63"/>
      <c r="V249" s="63"/>
      <c r="W249" s="63"/>
      <c r="X249" s="63"/>
      <c r="Y249" s="63"/>
      <c r="Z249" s="63"/>
      <c r="AA249" s="63"/>
      <c r="AB249" s="63"/>
      <c r="AC249" s="63"/>
      <c r="AD249" s="63"/>
      <c r="AE249" s="63"/>
      <c r="AF249" s="63"/>
    </row>
    <row r="250" spans="1:32" ht="15.75" x14ac:dyDescent="0.25">
      <c r="A250" s="63" t="s">
        <v>460</v>
      </c>
      <c r="B250" s="63"/>
      <c r="C250" s="63"/>
      <c r="D250" s="63"/>
      <c r="E250" s="63"/>
      <c r="F250" s="63">
        <f>Atyp!N17</f>
        <v>0</v>
      </c>
      <c r="G250" s="63" t="s">
        <v>487</v>
      </c>
      <c r="H250" s="63"/>
      <c r="I250" s="63"/>
      <c r="J250" s="63"/>
      <c r="K250" s="63"/>
      <c r="L250" s="63"/>
      <c r="M250" s="63"/>
      <c r="N250" s="70" t="str">
        <f>IF(AND($F248&gt;0.99,$F248&lt;1.000001),$A248,"")</f>
        <v/>
      </c>
      <c r="O250" s="70" t="str">
        <f>IF(AND($F249&gt;0.99,$F249&lt;1.000001),$A249,"")</f>
        <v/>
      </c>
      <c r="P250" s="70" t="str">
        <f>IF(AND($F250&gt;0.99,$F250&lt;1.000001),$A250,"")</f>
        <v/>
      </c>
      <c r="Q250" s="70" t="str">
        <f>IF(AND($F251&gt;0.99,$F251&lt;1.000001),$A251,"")</f>
        <v/>
      </c>
      <c r="R250" s="70" t="str">
        <f>IF(AND($F252&gt;0.99,$F252&lt;1.000001),$A252,"")</f>
        <v/>
      </c>
      <c r="S250" s="63"/>
      <c r="T250" s="63"/>
      <c r="U250" s="63"/>
      <c r="V250" s="63"/>
      <c r="W250" s="63"/>
      <c r="X250" s="63"/>
      <c r="Y250" s="63"/>
      <c r="Z250" s="63"/>
      <c r="AA250" s="63"/>
      <c r="AB250" s="63"/>
      <c r="AC250" s="63"/>
      <c r="AD250" s="63"/>
      <c r="AE250" s="63"/>
      <c r="AF250" s="63"/>
    </row>
    <row r="251" spans="1:32" ht="15.75" x14ac:dyDescent="0.25">
      <c r="A251" s="63" t="s">
        <v>1032</v>
      </c>
      <c r="B251" s="63"/>
      <c r="C251" s="63"/>
      <c r="D251" s="63"/>
      <c r="E251" s="63"/>
      <c r="F251" s="63">
        <f>Atyp!N28</f>
        <v>0</v>
      </c>
      <c r="G251" s="63" t="s">
        <v>488</v>
      </c>
      <c r="H251" s="63"/>
      <c r="I251" s="63"/>
      <c r="J251" s="63"/>
      <c r="K251" s="63"/>
      <c r="L251" s="63"/>
      <c r="M251" s="63"/>
      <c r="N251" s="70" t="str">
        <f>IF($F248=0,$A248,"")</f>
        <v>Fences</v>
      </c>
      <c r="O251" s="70" t="str">
        <f>IF($F249=0,$A249,"")</f>
        <v>Fields (Urban)</v>
      </c>
      <c r="P251" s="70" t="str">
        <f>IF($F250=0,$A250,"")</f>
        <v>Parks/Playgrounds</v>
      </c>
      <c r="Q251" s="70" t="str">
        <f>IF($F251=0,$A251,"")</f>
        <v>Outdoor Recreation</v>
      </c>
      <c r="R251" s="70" t="str">
        <f>IF($F252=0,$A252,"")</f>
        <v>Inclement Weather</v>
      </c>
      <c r="S251" s="63"/>
      <c r="T251" s="63"/>
      <c r="U251" s="63"/>
      <c r="V251" s="63"/>
      <c r="W251" s="63"/>
      <c r="X251" s="63"/>
      <c r="Y251" s="63"/>
      <c r="Z251" s="63"/>
      <c r="AA251" s="63"/>
      <c r="AB251" s="63"/>
      <c r="AC251" s="63"/>
      <c r="AD251" s="63"/>
      <c r="AE251" s="63"/>
      <c r="AF251" s="63"/>
    </row>
    <row r="252" spans="1:32" ht="15.75" x14ac:dyDescent="0.25">
      <c r="A252" s="63" t="s">
        <v>461</v>
      </c>
      <c r="B252" s="63"/>
      <c r="C252" s="63"/>
      <c r="D252" s="63"/>
      <c r="E252" s="63"/>
      <c r="F252" s="63">
        <f>Atyp!N34</f>
        <v>0</v>
      </c>
      <c r="G252" s="63"/>
      <c r="H252" s="63"/>
      <c r="I252" s="63"/>
      <c r="J252" s="63"/>
      <c r="K252" s="63"/>
      <c r="L252" s="63"/>
      <c r="M252" s="63"/>
      <c r="N252" s="70"/>
      <c r="O252" s="70"/>
      <c r="P252" s="70"/>
      <c r="Q252" s="70"/>
      <c r="R252" s="63"/>
      <c r="S252" s="63"/>
      <c r="T252" s="63"/>
      <c r="U252" s="63"/>
      <c r="V252" s="63"/>
      <c r="W252" s="63"/>
      <c r="X252" s="63"/>
      <c r="Y252" s="63"/>
      <c r="Z252" s="63"/>
      <c r="AA252" s="63"/>
      <c r="AB252" s="63"/>
      <c r="AC252" s="63"/>
      <c r="AD252" s="63"/>
      <c r="AE252" s="63"/>
      <c r="AF252" s="63"/>
    </row>
    <row r="253" spans="1:32" ht="15.75" x14ac:dyDescent="0.25">
      <c r="A253" s="66" t="s">
        <v>483</v>
      </c>
      <c r="B253" s="63"/>
      <c r="C253" s="63"/>
      <c r="D253" s="63"/>
      <c r="E253" s="63"/>
      <c r="F253" s="63"/>
      <c r="G253" s="63"/>
      <c r="H253" s="63"/>
      <c r="I253" s="63"/>
      <c r="J253" s="63"/>
      <c r="K253" s="63"/>
      <c r="L253" s="63"/>
      <c r="M253" s="63"/>
      <c r="N253" s="63"/>
      <c r="O253" s="63"/>
      <c r="P253" s="63"/>
      <c r="Q253" s="63"/>
      <c r="R253" s="63"/>
      <c r="S253" s="63"/>
      <c r="T253" s="63"/>
      <c r="U253" s="63"/>
      <c r="V253" s="63"/>
      <c r="W253" s="63"/>
      <c r="X253" s="63"/>
      <c r="Y253" s="63"/>
      <c r="Z253" s="63"/>
      <c r="AA253" s="63"/>
      <c r="AB253" s="63"/>
      <c r="AC253" s="63"/>
      <c r="AD253" s="63"/>
      <c r="AE253" s="63"/>
      <c r="AF253" s="63"/>
    </row>
    <row r="254" spans="1:32" ht="15.75" x14ac:dyDescent="0.25">
      <c r="A254" s="63" t="s">
        <v>462</v>
      </c>
      <c r="B254" s="63"/>
      <c r="C254" s="63"/>
      <c r="D254" s="63"/>
      <c r="E254" s="63"/>
      <c r="F254" s="63">
        <f>Rural!N3</f>
        <v>0</v>
      </c>
      <c r="G254" s="63" t="s">
        <v>489</v>
      </c>
      <c r="H254" s="63"/>
      <c r="I254" s="63"/>
      <c r="J254" s="63"/>
      <c r="K254" s="63"/>
      <c r="L254" s="63"/>
      <c r="M254" s="63"/>
      <c r="N254" s="70" t="str">
        <f>IF(F254&gt;3.99,A254,"")</f>
        <v/>
      </c>
      <c r="O254" s="70" t="str">
        <f>IF(F255&gt;3.99,A255,"")</f>
        <v/>
      </c>
      <c r="P254" s="70" t="str">
        <f>IF(F256&gt;3.99,A256,"")</f>
        <v/>
      </c>
      <c r="Q254" s="70" t="str">
        <f>IF(F257&gt;3.99,A257,"")</f>
        <v/>
      </c>
      <c r="R254" s="70" t="str">
        <f>IF(F258&gt;3.99,A258,"")</f>
        <v/>
      </c>
      <c r="S254" s="63"/>
      <c r="T254" s="63"/>
      <c r="U254" s="63"/>
      <c r="V254" s="63"/>
      <c r="W254" s="63"/>
      <c r="X254" s="63"/>
      <c r="Y254" s="63"/>
      <c r="Z254" s="63"/>
      <c r="AA254" s="63"/>
      <c r="AB254" s="63"/>
      <c r="AC254" s="63"/>
      <c r="AD254" s="63"/>
      <c r="AE254" s="63"/>
      <c r="AF254" s="63"/>
    </row>
    <row r="255" spans="1:32" ht="15.75" x14ac:dyDescent="0.25">
      <c r="A255" s="63" t="s">
        <v>1033</v>
      </c>
      <c r="B255" s="63"/>
      <c r="C255" s="63"/>
      <c r="D255" s="63"/>
      <c r="E255" s="63"/>
      <c r="F255" s="63">
        <f>Rural!N10</f>
        <v>0</v>
      </c>
      <c r="G255" s="63" t="s">
        <v>486</v>
      </c>
      <c r="H255" s="63"/>
      <c r="I255" s="63"/>
      <c r="J255" s="63"/>
      <c r="K255" s="63"/>
      <c r="L255" s="63"/>
      <c r="M255" s="63"/>
      <c r="N255" s="70" t="str">
        <f>IF(AND($F254&gt;1.01,$F254&lt;3.99),$A254,"")</f>
        <v/>
      </c>
      <c r="O255" s="70" t="str">
        <f>IF(AND($F255&gt;1.01,$F255&lt;3.99),$A255,"")</f>
        <v/>
      </c>
      <c r="P255" s="70" t="str">
        <f>IF(AND($F256&gt;1.01,$F256&lt;3.99),$A256,"")</f>
        <v/>
      </c>
      <c r="Q255" s="70" t="str">
        <f>IF(AND($F257&gt;1.01,$F257&lt;3.99),$A257,"")</f>
        <v/>
      </c>
      <c r="R255" s="70" t="str">
        <f>IF(AND($F258&gt;1.01,$F258&lt;3.99),$A258,"")</f>
        <v/>
      </c>
      <c r="S255" s="63"/>
      <c r="T255" s="63"/>
      <c r="U255" s="63"/>
      <c r="V255" s="63"/>
      <c r="W255" s="63"/>
      <c r="X255" s="63"/>
      <c r="Y255" s="63"/>
      <c r="Z255" s="63"/>
      <c r="AA255" s="63"/>
      <c r="AB255" s="63"/>
      <c r="AC255" s="63"/>
      <c r="AD255" s="63"/>
      <c r="AE255" s="63"/>
      <c r="AF255" s="63"/>
    </row>
    <row r="256" spans="1:32" ht="15.75" x14ac:dyDescent="0.25">
      <c r="A256" s="63" t="s">
        <v>1034</v>
      </c>
      <c r="B256" s="63"/>
      <c r="C256" s="63"/>
      <c r="D256" s="63"/>
      <c r="E256" s="63"/>
      <c r="F256" s="63">
        <f>Rural!N20</f>
        <v>0</v>
      </c>
      <c r="G256" s="63" t="s">
        <v>487</v>
      </c>
      <c r="H256" s="63"/>
      <c r="I256" s="63"/>
      <c r="J256" s="63"/>
      <c r="K256" s="63"/>
      <c r="L256" s="63"/>
      <c r="M256" s="63"/>
      <c r="N256" s="70" t="str">
        <f>IF(AND($F254&gt;0.99,$F254&lt;1.000001),$A254,"")</f>
        <v/>
      </c>
      <c r="O256" s="70" t="str">
        <f>IF(AND($F255&gt;0.99,$F255&lt;1.000001),$A255,"")</f>
        <v/>
      </c>
      <c r="P256" s="70" t="str">
        <f>IF(AND($F256&gt;0.99,$F256&lt;1.000001),$A256,"")</f>
        <v/>
      </c>
      <c r="Q256" s="70" t="str">
        <f>IF(AND($F257&gt;0.99,$F257&lt;1.000001),$A257,"")</f>
        <v/>
      </c>
      <c r="R256" s="70" t="str">
        <f>IF(AND($F258&gt;0.99,$F258&lt;1.000001),$A258,"")</f>
        <v/>
      </c>
      <c r="S256" s="63"/>
      <c r="T256" s="63"/>
      <c r="U256" s="63"/>
      <c r="V256" s="63"/>
      <c r="W256" s="63"/>
      <c r="X256" s="63"/>
      <c r="Y256" s="63"/>
      <c r="Z256" s="63"/>
      <c r="AA256" s="63"/>
      <c r="AB256" s="63"/>
      <c r="AC256" s="63"/>
      <c r="AD256" s="63"/>
      <c r="AE256" s="63"/>
      <c r="AF256" s="63"/>
    </row>
    <row r="257" spans="1:32" ht="15.75" x14ac:dyDescent="0.25">
      <c r="A257" s="63" t="s">
        <v>463</v>
      </c>
      <c r="B257" s="63"/>
      <c r="C257" s="63"/>
      <c r="D257" s="63"/>
      <c r="E257" s="63"/>
      <c r="F257" s="63">
        <f>Rural!N27</f>
        <v>0</v>
      </c>
      <c r="G257" s="63" t="s">
        <v>488</v>
      </c>
      <c r="H257" s="63"/>
      <c r="I257" s="63"/>
      <c r="J257" s="63"/>
      <c r="K257" s="63"/>
      <c r="L257" s="63"/>
      <c r="M257" s="63"/>
      <c r="N257" s="70" t="str">
        <f>IF($F254=0,$A254,"")</f>
        <v>Understanding Unique Dangers Related To Rural Travel</v>
      </c>
      <c r="O257" s="70" t="str">
        <f>IF($F255=0,$A255,"")</f>
        <v>Travel Along Rural Roads</v>
      </c>
      <c r="P257" s="70" t="str">
        <f>IF($F256=0,$A256,"")</f>
        <v>Environmental Factors</v>
      </c>
      <c r="Q257" s="70" t="str">
        <f>IF($F257=0,$A257,"")</f>
        <v>Identifying And Going Around Items In Rural Areas</v>
      </c>
      <c r="R257" s="70" t="str">
        <f>IF($F258=0,$A258,"")</f>
        <v>Rural Street Crossings</v>
      </c>
      <c r="S257" s="63"/>
      <c r="T257" s="63"/>
      <c r="U257" s="63"/>
      <c r="V257" s="63"/>
      <c r="W257" s="63"/>
      <c r="X257" s="63"/>
      <c r="Y257" s="63"/>
      <c r="Z257" s="63"/>
      <c r="AA257" s="63"/>
      <c r="AB257" s="63"/>
      <c r="AC257" s="63"/>
      <c r="AD257" s="63"/>
      <c r="AE257" s="63"/>
      <c r="AF257" s="63"/>
    </row>
    <row r="258" spans="1:32" ht="15.75" x14ac:dyDescent="0.25">
      <c r="A258" s="63" t="s">
        <v>464</v>
      </c>
      <c r="B258" s="63"/>
      <c r="C258" s="63"/>
      <c r="D258" s="63"/>
      <c r="E258" s="63"/>
      <c r="F258" s="63">
        <f>Rural!N34</f>
        <v>0</v>
      </c>
      <c r="G258" s="63"/>
      <c r="H258" s="63"/>
      <c r="I258" s="63"/>
      <c r="J258" s="63"/>
      <c r="K258" s="63"/>
      <c r="L258" s="63"/>
      <c r="M258" s="63"/>
      <c r="N258" s="63"/>
      <c r="O258" s="63"/>
      <c r="P258" s="63"/>
      <c r="Q258" s="63"/>
      <c r="R258" s="63"/>
      <c r="S258" s="63"/>
      <c r="T258" s="63"/>
      <c r="U258" s="63"/>
      <c r="V258" s="63"/>
      <c r="W258" s="63"/>
      <c r="X258" s="63"/>
      <c r="Y258" s="63"/>
      <c r="Z258" s="63"/>
      <c r="AA258" s="63"/>
      <c r="AB258" s="63"/>
      <c r="AC258" s="63"/>
      <c r="AD258" s="63"/>
      <c r="AE258" s="63"/>
      <c r="AF258" s="63"/>
    </row>
    <row r="259" spans="1:32" ht="15.75" x14ac:dyDescent="0.25">
      <c r="A259" s="66" t="s">
        <v>484</v>
      </c>
      <c r="B259" s="63"/>
      <c r="C259" s="63"/>
      <c r="D259" s="63"/>
      <c r="E259" s="63"/>
      <c r="F259" s="63"/>
      <c r="G259" s="63"/>
      <c r="H259" s="63"/>
      <c r="I259" s="63"/>
      <c r="J259" s="63"/>
      <c r="K259" s="63"/>
      <c r="L259" s="63"/>
      <c r="M259" s="63"/>
      <c r="N259" s="63"/>
      <c r="O259" s="63"/>
      <c r="P259" s="63"/>
      <c r="Q259" s="63"/>
      <c r="R259" s="63"/>
      <c r="S259" s="63"/>
      <c r="T259" s="63"/>
      <c r="U259" s="63"/>
      <c r="V259" s="63"/>
      <c r="W259" s="63"/>
      <c r="X259" s="63"/>
      <c r="Y259" s="63"/>
      <c r="Z259" s="63"/>
      <c r="AA259" s="63"/>
      <c r="AB259" s="63"/>
      <c r="AC259" s="63"/>
      <c r="AD259" s="63"/>
      <c r="AE259" s="63"/>
      <c r="AF259" s="63"/>
    </row>
    <row r="260" spans="1:32" ht="15.75" x14ac:dyDescent="0.25">
      <c r="A260" s="63" t="s">
        <v>465</v>
      </c>
      <c r="B260" s="63"/>
      <c r="C260" s="63"/>
      <c r="D260" s="63"/>
      <c r="E260" s="63"/>
      <c r="F260" s="63">
        <f>VisSpec!N3</f>
        <v>0</v>
      </c>
      <c r="G260" s="63" t="s">
        <v>489</v>
      </c>
      <c r="H260" s="63"/>
      <c r="I260" s="63"/>
      <c r="J260" s="63"/>
      <c r="K260" s="63"/>
      <c r="L260" s="63"/>
      <c r="M260" s="63"/>
      <c r="N260" s="70" t="str">
        <f>IF(F260&gt;3.99,A260,"")</f>
        <v/>
      </c>
      <c r="O260" s="70" t="str">
        <f>IF(F261&gt;3.99,A261,"")</f>
        <v/>
      </c>
      <c r="P260" s="70" t="str">
        <f>IF(F262&gt;3.99,A262,"")</f>
        <v/>
      </c>
      <c r="Q260" s="70" t="str">
        <f>IF(F263&gt;3.99,A263,"")</f>
        <v/>
      </c>
      <c r="R260" s="70" t="str">
        <f>IF(F264&gt;3.99,A264,"")</f>
        <v/>
      </c>
      <c r="S260" s="63"/>
      <c r="T260" s="63"/>
      <c r="U260" s="63"/>
      <c r="V260" s="63"/>
      <c r="W260" s="63"/>
      <c r="X260" s="63"/>
      <c r="Y260" s="63"/>
      <c r="Z260" s="63"/>
      <c r="AA260" s="63"/>
      <c r="AB260" s="63"/>
      <c r="AC260" s="63"/>
      <c r="AD260" s="63"/>
      <c r="AE260" s="63"/>
      <c r="AF260" s="63"/>
    </row>
    <row r="261" spans="1:32" ht="15.75" x14ac:dyDescent="0.25">
      <c r="A261" s="63" t="s">
        <v>466</v>
      </c>
      <c r="B261" s="63"/>
      <c r="C261" s="63"/>
      <c r="D261" s="63"/>
      <c r="E261" s="63"/>
      <c r="F261" s="63">
        <f>VisSpec!N9</f>
        <v>0</v>
      </c>
      <c r="G261" s="63" t="s">
        <v>486</v>
      </c>
      <c r="H261" s="63"/>
      <c r="I261" s="63"/>
      <c r="J261" s="63"/>
      <c r="K261" s="63"/>
      <c r="L261" s="63"/>
      <c r="M261" s="63"/>
      <c r="N261" s="70" t="str">
        <f>IF(AND($F260&gt;1.01,$F260&lt;3.99),$A260,"")</f>
        <v/>
      </c>
      <c r="O261" s="70" t="str">
        <f>IF(AND($F261&gt;1.01,$F261&lt;3.99),$A261,"")</f>
        <v/>
      </c>
      <c r="P261" s="70" t="str">
        <f>IF(AND($F262&gt;1.01,$F262&lt;3.99),$A262,"")</f>
        <v/>
      </c>
      <c r="Q261" s="70" t="str">
        <f>IF(AND($F263&gt;1.01,$F263&lt;3.99),$A263,"")</f>
        <v/>
      </c>
      <c r="R261" s="70" t="str">
        <f>IF(AND($F264&gt;1.01,$F264&lt;3.99),$A264,"")</f>
        <v/>
      </c>
      <c r="S261" s="63"/>
      <c r="T261" s="63"/>
      <c r="U261" s="63"/>
      <c r="V261" s="63"/>
      <c r="W261" s="63"/>
      <c r="X261" s="63"/>
      <c r="Y261" s="63"/>
      <c r="Z261" s="63"/>
      <c r="AA261" s="63"/>
      <c r="AB261" s="63"/>
      <c r="AC261" s="63"/>
      <c r="AD261" s="63"/>
      <c r="AE261" s="63"/>
      <c r="AF261" s="63"/>
    </row>
    <row r="262" spans="1:32" ht="15.75" x14ac:dyDescent="0.25">
      <c r="A262" s="63" t="s">
        <v>1036</v>
      </c>
      <c r="B262" s="63"/>
      <c r="C262" s="63"/>
      <c r="D262" s="63"/>
      <c r="E262" s="63"/>
      <c r="F262" s="63">
        <f>VisSpec!N18</f>
        <v>0</v>
      </c>
      <c r="G262" s="63" t="s">
        <v>487</v>
      </c>
      <c r="H262" s="63"/>
      <c r="I262" s="63"/>
      <c r="J262" s="63"/>
      <c r="K262" s="63"/>
      <c r="L262" s="63"/>
      <c r="M262" s="63"/>
      <c r="N262" s="70" t="str">
        <f>IF(AND($F260&gt;0.99,$F260&lt;1.000001),$A260,"")</f>
        <v/>
      </c>
      <c r="O262" s="70" t="str">
        <f>IF(AND($F261&gt;0.99,$F261&lt;1.000001),$A261,"")</f>
        <v/>
      </c>
      <c r="P262" s="70" t="str">
        <f>IF(AND($F262&gt;0.99,$F262&lt;1.000001),$A262,"")</f>
        <v/>
      </c>
      <c r="Q262" s="70" t="str">
        <f>IF(AND($F263&gt;0.99,$F263&lt;1.000001),$A263,"")</f>
        <v/>
      </c>
      <c r="R262" s="70" t="str">
        <f>IF(AND($F264&gt;0.99,$F264&lt;1.000001),$A264,"")</f>
        <v/>
      </c>
      <c r="S262" s="63"/>
      <c r="T262" s="63"/>
      <c r="U262" s="63"/>
      <c r="V262" s="63"/>
      <c r="W262" s="63"/>
      <c r="X262" s="63"/>
      <c r="Y262" s="63"/>
      <c r="Z262" s="63"/>
      <c r="AA262" s="63"/>
      <c r="AB262" s="63"/>
      <c r="AC262" s="63"/>
      <c r="AD262" s="63"/>
      <c r="AE262" s="63"/>
      <c r="AF262" s="63"/>
    </row>
    <row r="263" spans="1:32" ht="15.75" x14ac:dyDescent="0.25">
      <c r="A263" s="63" t="s">
        <v>1037</v>
      </c>
      <c r="B263" s="63"/>
      <c r="C263" s="63"/>
      <c r="D263" s="63"/>
      <c r="E263" s="63"/>
      <c r="F263" s="63">
        <f>VisSpec!N22</f>
        <v>0</v>
      </c>
      <c r="G263" s="63" t="s">
        <v>488</v>
      </c>
      <c r="H263" s="63"/>
      <c r="I263" s="63"/>
      <c r="J263" s="63"/>
      <c r="K263" s="63"/>
      <c r="L263" s="63"/>
      <c r="M263" s="63"/>
      <c r="N263" s="70" t="str">
        <f>IF($F260=0,$A260,"")</f>
        <v>Scanning Materials</v>
      </c>
      <c r="O263" s="70" t="str">
        <f>IF($F261=0,$A261,"")</f>
        <v>Scanning Environments</v>
      </c>
      <c r="P263" s="70" t="str">
        <f>IF($F262=0,$A262,"")</f>
        <v>Near Point Magnification</v>
      </c>
      <c r="Q263" s="70" t="str">
        <f>IF($F263=0,$A263,"")</f>
        <v>Distance Magnification</v>
      </c>
      <c r="R263" s="70" t="str">
        <f>IF($F264=0,$A264,"")</f>
        <v>Visual Traveling</v>
      </c>
      <c r="S263" s="63"/>
      <c r="T263" s="63"/>
      <c r="U263" s="63"/>
      <c r="V263" s="63"/>
      <c r="W263" s="63"/>
      <c r="X263" s="63"/>
      <c r="Y263" s="63"/>
      <c r="Z263" s="63"/>
      <c r="AA263" s="63"/>
      <c r="AB263" s="63"/>
      <c r="AC263" s="63"/>
      <c r="AD263" s="63"/>
      <c r="AE263" s="63"/>
      <c r="AF263" s="63"/>
    </row>
    <row r="264" spans="1:32" ht="15.75" x14ac:dyDescent="0.25">
      <c r="A264" s="63" t="s">
        <v>467</v>
      </c>
      <c r="B264" s="63"/>
      <c r="C264" s="63"/>
      <c r="D264" s="63"/>
      <c r="E264" s="63"/>
      <c r="F264" s="63">
        <f>VisSpec!N30</f>
        <v>0</v>
      </c>
      <c r="G264" s="63"/>
      <c r="H264" s="63"/>
      <c r="I264" s="63"/>
      <c r="J264" s="63"/>
      <c r="K264" s="63"/>
      <c r="L264" s="63"/>
      <c r="M264" s="63"/>
      <c r="N264" s="63"/>
      <c r="O264" s="63"/>
      <c r="P264" s="63"/>
      <c r="Q264" s="63"/>
      <c r="R264" s="63"/>
      <c r="S264" s="63"/>
      <c r="T264" s="63"/>
      <c r="U264" s="63"/>
      <c r="V264" s="63"/>
      <c r="W264" s="63"/>
      <c r="X264" s="63"/>
      <c r="Y264" s="63"/>
      <c r="Z264" s="63"/>
      <c r="AA264" s="63"/>
      <c r="AB264" s="63"/>
      <c r="AC264" s="63"/>
      <c r="AD264" s="63"/>
      <c r="AE264" s="63"/>
      <c r="AF264" s="63"/>
    </row>
    <row r="265" spans="1:32" ht="15.75" x14ac:dyDescent="0.25">
      <c r="A265" s="66" t="s">
        <v>485</v>
      </c>
      <c r="B265" s="63"/>
      <c r="C265" s="63"/>
      <c r="D265" s="63"/>
      <c r="E265" s="63"/>
      <c r="F265" s="63"/>
      <c r="G265" s="63"/>
      <c r="H265" s="63"/>
      <c r="I265" s="63"/>
      <c r="J265" s="63"/>
      <c r="K265" s="63"/>
      <c r="L265" s="63"/>
      <c r="M265" s="63"/>
      <c r="N265" s="63"/>
      <c r="O265" s="63"/>
      <c r="P265" s="63"/>
      <c r="Q265" s="63"/>
      <c r="R265" s="63"/>
      <c r="S265" s="63"/>
      <c r="T265" s="63"/>
      <c r="U265" s="63"/>
      <c r="V265" s="63"/>
      <c r="W265" s="63"/>
      <c r="X265" s="63"/>
      <c r="Y265" s="63"/>
      <c r="Z265" s="63"/>
      <c r="AA265" s="63"/>
      <c r="AB265" s="63"/>
      <c r="AC265" s="63"/>
      <c r="AD265" s="63"/>
      <c r="AE265" s="63"/>
      <c r="AF265" s="63"/>
    </row>
    <row r="266" spans="1:32" ht="15.75" x14ac:dyDescent="0.25">
      <c r="A266" s="63" t="s">
        <v>468</v>
      </c>
      <c r="B266" s="63"/>
      <c r="C266" s="63"/>
      <c r="D266" s="63"/>
      <c r="E266" s="63"/>
      <c r="F266" s="63">
        <f>Commun!N3</f>
        <v>0</v>
      </c>
      <c r="G266" s="63" t="s">
        <v>489</v>
      </c>
      <c r="H266" s="63"/>
      <c r="I266" s="63"/>
      <c r="J266" s="63"/>
      <c r="K266" s="63"/>
      <c r="L266" s="63"/>
      <c r="M266" s="63"/>
      <c r="N266" s="70" t="str">
        <f>IF(F266&gt;3.99,A266,"")</f>
        <v/>
      </c>
      <c r="O266" s="70" t="str">
        <f>IF(F267&gt;3.99,A267,"")</f>
        <v/>
      </c>
      <c r="P266" s="70" t="str">
        <f>IF(F268&gt;3.99,A268,"")</f>
        <v/>
      </c>
      <c r="Q266" s="70" t="str">
        <f>IF(F269&gt;3.99,A269,"")</f>
        <v/>
      </c>
      <c r="R266" s="70" t="str">
        <f>IF(F270&gt;3.99,A270,"")</f>
        <v/>
      </c>
      <c r="S266" s="70" t="str">
        <f>IF(F271&gt;3.99,A271,"")</f>
        <v/>
      </c>
      <c r="T266" s="63"/>
      <c r="U266" s="63"/>
      <c r="V266" s="63"/>
      <c r="W266" s="63"/>
      <c r="X266" s="63"/>
      <c r="Y266" s="63"/>
      <c r="Z266" s="63"/>
      <c r="AA266" s="63"/>
      <c r="AB266" s="63"/>
      <c r="AC266" s="63"/>
      <c r="AD266" s="63"/>
      <c r="AE266" s="63"/>
      <c r="AF266" s="63"/>
    </row>
    <row r="267" spans="1:32" ht="15.75" x14ac:dyDescent="0.25">
      <c r="A267" s="63" t="s">
        <v>469</v>
      </c>
      <c r="B267" s="63"/>
      <c r="C267" s="63"/>
      <c r="D267" s="63"/>
      <c r="E267" s="63"/>
      <c r="F267" s="63">
        <f>Commun!N7</f>
        <v>0</v>
      </c>
      <c r="G267" s="63" t="s">
        <v>486</v>
      </c>
      <c r="H267" s="63"/>
      <c r="I267" s="63"/>
      <c r="J267" s="63"/>
      <c r="K267" s="63"/>
      <c r="L267" s="63"/>
      <c r="M267" s="63"/>
      <c r="N267" s="70" t="str">
        <f>IF(AND($F266&gt;1.01,$F266&lt;3.99),$A266,"")</f>
        <v/>
      </c>
      <c r="O267" s="70" t="str">
        <f>IF(AND($F267&gt;1.01,$F267&lt;3.99),$A267,"")</f>
        <v/>
      </c>
      <c r="P267" s="70" t="str">
        <f>IF(AND($F268&gt;1.01,$F268&lt;3.99),$A268,"")</f>
        <v/>
      </c>
      <c r="Q267" s="70" t="str">
        <f>IF(AND($F269&gt;1.01,$F269&lt;3.99),$A269,"")</f>
        <v/>
      </c>
      <c r="R267" s="70" t="str">
        <f>IF(AND($F270&gt;1.01,$F270&lt;3.99),$A270,"")</f>
        <v/>
      </c>
      <c r="S267" s="70" t="str">
        <f>IF(AND($F271&gt;1.01,$F271&lt;3.99),$A271,"")</f>
        <v/>
      </c>
      <c r="T267" s="63"/>
      <c r="U267" s="63"/>
      <c r="V267" s="63"/>
      <c r="W267" s="63"/>
      <c r="X267" s="63"/>
      <c r="Y267" s="63"/>
      <c r="Z267" s="63"/>
      <c r="AA267" s="63"/>
      <c r="AB267" s="63"/>
      <c r="AC267" s="63"/>
      <c r="AD267" s="63"/>
      <c r="AE267" s="63"/>
      <c r="AF267" s="63"/>
    </row>
    <row r="268" spans="1:32" ht="15.75" x14ac:dyDescent="0.25">
      <c r="A268" s="63" t="s">
        <v>470</v>
      </c>
      <c r="B268" s="63"/>
      <c r="C268" s="63"/>
      <c r="D268" s="63"/>
      <c r="E268" s="63"/>
      <c r="F268" s="63">
        <f>Commun!N25</f>
        <v>0</v>
      </c>
      <c r="G268" s="63" t="s">
        <v>487</v>
      </c>
      <c r="H268" s="63"/>
      <c r="I268" s="63"/>
      <c r="J268" s="63"/>
      <c r="K268" s="63"/>
      <c r="L268" s="63"/>
      <c r="M268" s="63"/>
      <c r="N268" s="70" t="str">
        <f>IF(AND($F266&gt;0.99,$F266&lt;1.000001),$A266,"")</f>
        <v/>
      </c>
      <c r="O268" s="70" t="str">
        <f>IF(AND($F267&gt;0.99,$F267&lt;1.000001),$A267,"")</f>
        <v/>
      </c>
      <c r="P268" s="70" t="str">
        <f>IF(AND($F268&gt;0.99,$F268&lt;1.000001),$A268,"")</f>
        <v/>
      </c>
      <c r="Q268" s="70" t="str">
        <f>IF(AND($F269&gt;0.99,$F269&lt;1.000001),$A269,"")</f>
        <v/>
      </c>
      <c r="R268" s="70" t="str">
        <f>IF(AND($F270&gt;0.99,$F270&lt;1.000001),$A270,"")</f>
        <v/>
      </c>
      <c r="S268" s="70" t="str">
        <f>IF(AND($F271&gt;0.99,$F271&lt;1.000001),$A271,"")</f>
        <v/>
      </c>
      <c r="T268" s="63"/>
      <c r="U268" s="63"/>
      <c r="V268" s="63"/>
      <c r="W268" s="63"/>
      <c r="X268" s="63"/>
      <c r="Y268" s="63"/>
      <c r="Z268" s="63"/>
      <c r="AA268" s="63"/>
      <c r="AB268" s="63"/>
      <c r="AC268" s="63"/>
      <c r="AD268" s="63"/>
      <c r="AE268" s="63"/>
      <c r="AF268" s="63"/>
    </row>
    <row r="269" spans="1:32" ht="15.75" x14ac:dyDescent="0.25">
      <c r="A269" s="63" t="s">
        <v>471</v>
      </c>
      <c r="B269" s="63"/>
      <c r="C269" s="63"/>
      <c r="D269" s="63"/>
      <c r="E269" s="63"/>
      <c r="F269" s="63">
        <f>Commun!N37</f>
        <v>0</v>
      </c>
      <c r="G269" s="63" t="s">
        <v>488</v>
      </c>
      <c r="H269" s="63"/>
      <c r="I269" s="63"/>
      <c r="J269" s="63"/>
      <c r="K269" s="63"/>
      <c r="L269" s="63"/>
      <c r="M269" s="63"/>
      <c r="N269" s="70" t="str">
        <f>IF($F266=0,$A266,"")</f>
        <v>Comparison Shopping From Home</v>
      </c>
      <c r="O269" s="70" t="str">
        <f>IF($F267=0,$A267,"")</f>
        <v>Stores</v>
      </c>
      <c r="P269" s="70" t="str">
        <f>IF($F268=0,$A268,"")</f>
        <v>Fast Food Restaurants</v>
      </c>
      <c r="Q269" s="70" t="str">
        <f>IF($F269=0,$A269,"")</f>
        <v>Cafeteria Restaurants</v>
      </c>
      <c r="R269" s="70" t="str">
        <f>IF($F270=0,$A270,"")</f>
        <v>Sit Down Restaurants</v>
      </c>
      <c r="S269" s="71" t="str">
        <f>IF($F271=0,$A271,"")</f>
        <v>Public Toilets</v>
      </c>
      <c r="T269" s="63"/>
      <c r="U269" s="63"/>
      <c r="V269" s="63"/>
      <c r="W269" s="63"/>
      <c r="X269" s="63"/>
      <c r="Y269" s="63"/>
      <c r="Z269" s="63"/>
      <c r="AA269" s="63"/>
      <c r="AB269" s="63"/>
      <c r="AC269" s="63"/>
      <c r="AD269" s="63"/>
      <c r="AE269" s="63"/>
      <c r="AF269" s="63"/>
    </row>
    <row r="270" spans="1:32" ht="15.75" x14ac:dyDescent="0.25">
      <c r="A270" s="63" t="s">
        <v>472</v>
      </c>
      <c r="B270" s="63"/>
      <c r="C270" s="63"/>
      <c r="D270" s="63"/>
      <c r="E270" s="63"/>
      <c r="F270" s="63">
        <f>Commun!N51</f>
        <v>0</v>
      </c>
      <c r="G270" s="63"/>
      <c r="H270" s="63"/>
      <c r="I270" s="63"/>
      <c r="J270" s="63"/>
      <c r="K270" s="63"/>
      <c r="L270" s="63"/>
      <c r="M270" s="63"/>
      <c r="N270" s="63"/>
      <c r="O270" s="63"/>
      <c r="P270" s="63"/>
      <c r="Q270" s="63"/>
      <c r="R270" s="63"/>
      <c r="S270" s="63"/>
      <c r="T270" s="63"/>
      <c r="U270" s="63"/>
      <c r="V270" s="63"/>
      <c r="W270" s="63"/>
      <c r="X270" s="63"/>
      <c r="Y270" s="63"/>
      <c r="Z270" s="63"/>
      <c r="AA270" s="63"/>
      <c r="AB270" s="63"/>
      <c r="AC270" s="63"/>
      <c r="AD270" s="63"/>
      <c r="AE270" s="63"/>
      <c r="AF270" s="63"/>
    </row>
    <row r="271" spans="1:32" ht="15.75" x14ac:dyDescent="0.25">
      <c r="A271" s="63" t="s">
        <v>1035</v>
      </c>
      <c r="B271" s="63"/>
      <c r="C271" s="63"/>
      <c r="D271" s="63"/>
      <c r="E271" s="63"/>
      <c r="F271" s="63">
        <f>Commun!N58</f>
        <v>0</v>
      </c>
      <c r="G271" s="63"/>
      <c r="H271" s="63"/>
      <c r="I271" s="63"/>
      <c r="J271" s="63"/>
      <c r="K271" s="63"/>
      <c r="L271" s="63"/>
      <c r="M271" s="63"/>
      <c r="N271" s="63"/>
      <c r="O271" s="63"/>
      <c r="P271" s="63"/>
      <c r="Q271" s="63"/>
      <c r="R271" s="63"/>
      <c r="S271" s="63"/>
      <c r="T271" s="63"/>
      <c r="U271" s="63"/>
      <c r="V271" s="63"/>
      <c r="W271" s="63"/>
      <c r="X271" s="63"/>
      <c r="Y271" s="63"/>
      <c r="Z271" s="63"/>
      <c r="AA271" s="63"/>
      <c r="AB271" s="63"/>
      <c r="AC271" s="63"/>
      <c r="AD271" s="63"/>
      <c r="AE271" s="63"/>
      <c r="AF271" s="63"/>
    </row>
    <row r="272" spans="1:32" ht="15.75" x14ac:dyDescent="0.25">
      <c r="A272" s="63"/>
      <c r="B272" s="63"/>
      <c r="C272" s="63"/>
      <c r="D272" s="63"/>
      <c r="E272" s="63"/>
      <c r="F272" s="63"/>
      <c r="G272" s="63"/>
      <c r="H272" s="63"/>
      <c r="I272" s="63"/>
      <c r="J272" s="63"/>
      <c r="K272" s="63"/>
      <c r="L272" s="63"/>
      <c r="M272" s="63"/>
      <c r="N272" s="63"/>
      <c r="O272" s="63"/>
      <c r="P272" s="63"/>
      <c r="Q272" s="63"/>
      <c r="R272" s="63"/>
      <c r="S272" s="63"/>
      <c r="T272" s="63"/>
      <c r="U272" s="63"/>
      <c r="V272" s="63"/>
      <c r="W272" s="63"/>
      <c r="X272" s="63"/>
      <c r="Y272" s="63"/>
      <c r="Z272" s="63"/>
      <c r="AA272" s="63"/>
      <c r="AB272" s="63"/>
      <c r="AC272" s="63"/>
      <c r="AD272" s="63"/>
      <c r="AE272" s="63"/>
      <c r="AF272" s="63"/>
    </row>
    <row r="273" spans="1:32" ht="15.75" x14ac:dyDescent="0.25">
      <c r="A273" s="63"/>
      <c r="B273" s="63"/>
      <c r="C273" s="63"/>
      <c r="D273" s="63"/>
      <c r="E273" s="63"/>
      <c r="F273" s="63"/>
      <c r="G273" s="63"/>
      <c r="H273" s="63"/>
      <c r="I273" s="63"/>
      <c r="J273" s="63"/>
      <c r="K273" s="63"/>
      <c r="L273" s="63"/>
      <c r="M273" s="63"/>
      <c r="N273" s="63"/>
      <c r="O273" s="63"/>
      <c r="P273" s="63"/>
      <c r="Q273" s="63"/>
      <c r="R273" s="63"/>
      <c r="S273" s="63"/>
      <c r="T273" s="63"/>
      <c r="U273" s="63"/>
      <c r="V273" s="63"/>
      <c r="W273" s="63"/>
      <c r="X273" s="63"/>
      <c r="Y273" s="63"/>
      <c r="Z273" s="63"/>
      <c r="AA273" s="63"/>
      <c r="AB273" s="63"/>
      <c r="AC273" s="63"/>
      <c r="AD273" s="63"/>
      <c r="AE273" s="63"/>
      <c r="AF273" s="63"/>
    </row>
    <row r="274" spans="1:32" ht="15.75" x14ac:dyDescent="0.25">
      <c r="A274" s="63"/>
      <c r="B274" s="63"/>
      <c r="C274" s="63"/>
      <c r="D274" s="63"/>
      <c r="E274" s="63"/>
      <c r="F274" s="63"/>
      <c r="G274" s="63"/>
      <c r="H274" s="63"/>
      <c r="I274" s="63"/>
      <c r="J274" s="63"/>
      <c r="K274" s="63"/>
      <c r="L274" s="63"/>
      <c r="M274" s="63"/>
      <c r="N274" s="63"/>
      <c r="O274" s="63"/>
      <c r="P274" s="63"/>
      <c r="Q274" s="63"/>
      <c r="R274" s="63"/>
      <c r="S274" s="63"/>
      <c r="T274" s="63"/>
      <c r="U274" s="63"/>
      <c r="V274" s="63"/>
      <c r="W274" s="63"/>
      <c r="X274" s="63"/>
      <c r="Y274" s="63"/>
      <c r="Z274" s="63"/>
      <c r="AA274" s="63"/>
      <c r="AB274" s="63"/>
      <c r="AC274" s="63"/>
      <c r="AD274" s="63"/>
      <c r="AE274" s="63"/>
      <c r="AF274" s="63"/>
    </row>
    <row r="275" spans="1:32" ht="15.75" x14ac:dyDescent="0.25">
      <c r="A275" s="63"/>
      <c r="B275" s="63"/>
      <c r="C275" s="63"/>
      <c r="D275" s="63"/>
      <c r="E275" s="63"/>
      <c r="F275" s="63"/>
      <c r="G275" s="63"/>
      <c r="H275" s="63"/>
      <c r="I275" s="63"/>
      <c r="J275" s="63"/>
      <c r="K275" s="63"/>
      <c r="L275" s="63"/>
      <c r="M275" s="63"/>
      <c r="N275" s="63"/>
      <c r="O275" s="63"/>
      <c r="P275" s="63"/>
      <c r="Q275" s="63"/>
      <c r="R275" s="63"/>
      <c r="S275" s="63"/>
      <c r="T275" s="63"/>
      <c r="U275" s="63"/>
      <c r="V275" s="63"/>
      <c r="W275" s="63"/>
      <c r="X275" s="63"/>
      <c r="Y275" s="63"/>
      <c r="Z275" s="63"/>
      <c r="AA275" s="63"/>
      <c r="AB275" s="63"/>
      <c r="AC275" s="63"/>
      <c r="AD275" s="63"/>
      <c r="AE275" s="63"/>
      <c r="AF275" s="63"/>
    </row>
    <row r="276" spans="1:32" ht="15.75" x14ac:dyDescent="0.25">
      <c r="A276" s="63"/>
      <c r="B276" s="63"/>
      <c r="C276" s="63"/>
      <c r="D276" s="63"/>
      <c r="E276" s="63"/>
      <c r="F276" s="63"/>
      <c r="G276" s="63" t="s">
        <v>494</v>
      </c>
      <c r="H276" s="63" t="s">
        <v>495</v>
      </c>
      <c r="I276" s="63"/>
      <c r="J276" s="63"/>
      <c r="K276" s="63"/>
      <c r="L276" s="63"/>
      <c r="M276" s="63"/>
      <c r="N276" s="63"/>
      <c r="O276" s="63"/>
      <c r="P276" s="63"/>
      <c r="Q276" s="63"/>
      <c r="R276" s="63"/>
      <c r="S276" s="63"/>
      <c r="T276" s="63"/>
      <c r="U276" s="63"/>
      <c r="V276" s="63"/>
      <c r="W276" s="63"/>
      <c r="X276" s="63"/>
      <c r="Y276" s="63"/>
      <c r="Z276" s="63"/>
      <c r="AA276" s="63"/>
      <c r="AB276" s="63"/>
      <c r="AC276" s="63"/>
      <c r="AD276" s="63"/>
      <c r="AE276" s="63"/>
      <c r="AF276" s="63"/>
    </row>
    <row r="277" spans="1:32" ht="15.75" x14ac:dyDescent="0.25">
      <c r="A277" s="64">
        <f>G5</f>
        <v>0</v>
      </c>
      <c r="B277" s="61" t="s">
        <v>17</v>
      </c>
      <c r="C277" s="63"/>
      <c r="D277" s="63"/>
      <c r="E277" s="63"/>
      <c r="F277" s="63"/>
      <c r="G277" s="63" t="s">
        <v>524</v>
      </c>
      <c r="H277" s="63"/>
      <c r="I277" s="63"/>
      <c r="J277" s="63"/>
      <c r="K277" s="63"/>
      <c r="L277" s="63"/>
      <c r="M277" s="63"/>
      <c r="N277" s="70" t="str">
        <f>IF(A277&gt;79.999,B277,"")</f>
        <v/>
      </c>
      <c r="O277" s="70" t="str">
        <f>IF(A278&gt;79.999,B278,"")</f>
        <v/>
      </c>
      <c r="P277" s="70" t="str">
        <f>IF(A279&gt;79.999,B279,"")</f>
        <v/>
      </c>
      <c r="Q277" s="70" t="str">
        <f>IF(A280&gt;79.999,B280,"")</f>
        <v/>
      </c>
      <c r="R277" s="70" t="str">
        <f>IF(A281&gt;79.999,B281,"")</f>
        <v/>
      </c>
      <c r="S277" s="70" t="str">
        <f>IF(A282&gt;79.999,B282,"")</f>
        <v/>
      </c>
      <c r="T277" s="70" t="str">
        <f>IF(A283&gt;79.999,B283,"")</f>
        <v/>
      </c>
      <c r="U277" s="70" t="str">
        <f>IF(A284&gt;79.999,B284,"")</f>
        <v/>
      </c>
      <c r="V277" s="70" t="str">
        <f>IF(A285&gt;79.999,B285,"")</f>
        <v/>
      </c>
      <c r="W277" s="70" t="str">
        <f>IF(A286&gt;79.999,B286,"")</f>
        <v/>
      </c>
      <c r="X277" s="70" t="str">
        <f>IF(A287&gt;79.999,B287,"")</f>
        <v/>
      </c>
      <c r="Y277" s="70" t="str">
        <f>IF(A288&gt;79.999,B288,"")</f>
        <v/>
      </c>
      <c r="Z277" s="70" t="str">
        <f>IF(A289&gt;79.999,B289,"")</f>
        <v/>
      </c>
      <c r="AA277" s="70" t="str">
        <f>IF(A290&gt;79.999,B290,"")</f>
        <v/>
      </c>
      <c r="AB277" s="70" t="str">
        <f>IF(A291&gt;79.999,B291,"")</f>
        <v/>
      </c>
      <c r="AC277" s="63"/>
      <c r="AD277" s="63"/>
      <c r="AE277" s="63"/>
      <c r="AF277" s="63"/>
    </row>
    <row r="278" spans="1:32" ht="15.75" x14ac:dyDescent="0.25">
      <c r="A278" s="64">
        <f>G11</f>
        <v>0</v>
      </c>
      <c r="B278" s="61" t="s">
        <v>16</v>
      </c>
      <c r="C278" s="63"/>
      <c r="D278" s="63"/>
      <c r="E278" s="63"/>
      <c r="F278" s="63"/>
      <c r="G278" s="63" t="s">
        <v>525</v>
      </c>
      <c r="H278" s="63"/>
      <c r="I278" s="63"/>
      <c r="J278" s="63"/>
      <c r="K278" s="63"/>
      <c r="L278" s="63"/>
      <c r="M278" s="63"/>
      <c r="N278" s="70" t="str">
        <f>IF(AND(A277&gt;20.000001,A277&lt;79.999998),B277,"")</f>
        <v/>
      </c>
      <c r="O278" s="70" t="str">
        <f>IF(AND($A278&gt;20.000001,$A278&lt;79.999998),$B278,"")</f>
        <v/>
      </c>
      <c r="P278" s="70" t="str">
        <f>IF(AND($A279&gt;20.000001,$A279&lt;79.999998),$B279,"")</f>
        <v/>
      </c>
      <c r="Q278" s="70" t="str">
        <f>IF(AND($A280&gt;20.000001,$A280&lt;79.999998),$B280,"")</f>
        <v/>
      </c>
      <c r="R278" s="70" t="str">
        <f>IF(AND($A281&gt;20.000001,$A281&lt;79.999998),$B281,"")</f>
        <v/>
      </c>
      <c r="S278" s="70" t="str">
        <f>IF(AND($A282&gt;20.000001,$A282&lt;79.999998),$B282,"")</f>
        <v/>
      </c>
      <c r="T278" s="70" t="str">
        <f>IF(AND($A283&gt;20.000001,$A283&lt;79.999998),$B283,"")</f>
        <v/>
      </c>
      <c r="U278" s="70" t="str">
        <f>IF(AND($A284&gt;20.000001,$A284&lt;79.999998),$B284,"")</f>
        <v/>
      </c>
      <c r="V278" s="70" t="str">
        <f>IF(AND($A285&gt;20.000001,$A285&lt;79.999998),$B285,"")</f>
        <v/>
      </c>
      <c r="W278" s="70" t="str">
        <f>IF(AND($A286&gt;20.000001,$A286&lt;79.999998),$B286,"")</f>
        <v/>
      </c>
      <c r="X278" s="70" t="str">
        <f>IF(AND($A287&gt;20.000001,$A287&lt;79.999998),$B287,"")</f>
        <v/>
      </c>
      <c r="Y278" s="70" t="str">
        <f>IF(AND($A288&gt;20.000001,$A288&lt;79.999998),$B288,"")</f>
        <v/>
      </c>
      <c r="Z278" s="70" t="str">
        <f>IF(AND($A289&gt;20.000001,$A289&lt;79.999998),$B289,"")</f>
        <v/>
      </c>
      <c r="AA278" s="70" t="str">
        <f>IF(AND($A290&gt;20.000001,$A290&lt;79.999998),$B290,"")</f>
        <v/>
      </c>
      <c r="AB278" s="70" t="str">
        <f>IF(AND($A291&gt;20.000001,$A291&lt;79.999998),$B291,"")</f>
        <v/>
      </c>
      <c r="AC278" s="63"/>
      <c r="AD278" s="63"/>
      <c r="AE278" s="63"/>
      <c r="AF278" s="63"/>
    </row>
    <row r="279" spans="1:32" ht="15.75" x14ac:dyDescent="0.25">
      <c r="A279" s="64">
        <f>G17</f>
        <v>0</v>
      </c>
      <c r="B279" s="61" t="s">
        <v>15</v>
      </c>
      <c r="C279" s="63"/>
      <c r="D279" s="63"/>
      <c r="E279" s="63"/>
      <c r="F279" s="63"/>
      <c r="G279" s="63" t="s">
        <v>526</v>
      </c>
      <c r="H279" s="63"/>
      <c r="I279" s="63"/>
      <c r="J279" s="63"/>
      <c r="K279" s="63"/>
      <c r="L279" s="63"/>
      <c r="M279" s="63"/>
      <c r="N279" s="63" t="str">
        <f>IF(AND($A277&gt;19.9,$A277&lt;20.1),$B277,"")</f>
        <v/>
      </c>
      <c r="O279" s="63" t="str">
        <f>IF(AND($A278&gt;19.9,$A278&lt;20.1),$B278,"")</f>
        <v/>
      </c>
      <c r="P279" s="63" t="str">
        <f>IF(AND($A279&gt;19.9,$A279&lt;20.1),$B279,"")</f>
        <v/>
      </c>
      <c r="Q279" s="63" t="str">
        <f>IF(AND($A280&gt;19.9,$A280&lt;20.1),$B280,"")</f>
        <v/>
      </c>
      <c r="R279" s="63" t="str">
        <f>IF(AND($A281&gt;19.9,$A281&lt;20.1),$B281,"")</f>
        <v/>
      </c>
      <c r="S279" s="63" t="str">
        <f>IF(AND($A282&gt;19.9,$A282&lt;20.1),$B282,"")</f>
        <v/>
      </c>
      <c r="T279" s="63" t="str">
        <f>IF(AND($A283&gt;19.9,$A283&lt;20.1),$B283,"")</f>
        <v/>
      </c>
      <c r="U279" s="63" t="str">
        <f>IF(AND($A284&gt;19.9,$A284&lt;20.1),$B284,"")</f>
        <v/>
      </c>
      <c r="V279" s="63" t="str">
        <f>IF(AND($A285&gt;19.9,$A285&lt;20.1),$B285,"")</f>
        <v/>
      </c>
      <c r="W279" s="63" t="str">
        <f>IF(AND($A286&gt;19.9,$A286&lt;20.1),$B286,"")</f>
        <v/>
      </c>
      <c r="X279" s="63" t="str">
        <f>IF(AND($A287&gt;19.9,$A287&lt;20.1),$B287,"")</f>
        <v/>
      </c>
      <c r="Y279" s="63" t="str">
        <f>IF(AND($A288&gt;19.9,$A288&lt;20.1),$B288,"")</f>
        <v/>
      </c>
      <c r="Z279" s="63" t="str">
        <f>IF(AND($A289&gt;19.9,$A289&lt;20.1),$B289,"")</f>
        <v/>
      </c>
      <c r="AA279" s="63" t="str">
        <f>IF(AND($A290&gt;19.9,$A290&lt;20.1),$B290,"")</f>
        <v/>
      </c>
      <c r="AB279" s="63" t="str">
        <f>IF(AND($A291&gt;19.9,$A291&lt;20.1),$B291,"")</f>
        <v/>
      </c>
      <c r="AC279" s="63"/>
      <c r="AD279" s="63"/>
      <c r="AE279" s="63"/>
      <c r="AF279" s="63"/>
    </row>
    <row r="280" spans="1:32" ht="15.75" x14ac:dyDescent="0.25">
      <c r="A280" s="64">
        <f>G23</f>
        <v>0</v>
      </c>
      <c r="B280" s="61" t="s">
        <v>14</v>
      </c>
      <c r="C280" s="63"/>
      <c r="D280" s="63"/>
      <c r="E280" s="63"/>
      <c r="F280" s="63"/>
      <c r="G280" s="63" t="s">
        <v>527</v>
      </c>
      <c r="H280" s="63"/>
      <c r="I280" s="63"/>
      <c r="J280" s="63"/>
      <c r="K280" s="63"/>
      <c r="L280" s="63"/>
      <c r="M280" s="63"/>
      <c r="N280" s="70" t="str">
        <f>IF($A277=0,$B277,"")</f>
        <v>Concepts</v>
      </c>
      <c r="O280" s="70" t="str">
        <f>IF($A278=0,$B278,"")</f>
        <v>Movement</v>
      </c>
      <c r="P280" s="70" t="str">
        <f>IF($A279=0,$B279,"")</f>
        <v>Single Room O&amp;M</v>
      </c>
      <c r="Q280" s="70" t="str">
        <f>IF($A280=0,$B280,"")</f>
        <v>Indoor O&amp;M</v>
      </c>
      <c r="R280" s="70" t="str">
        <f>IF($A281=0,$B281,"")</f>
        <v>Self Protection</v>
      </c>
      <c r="S280" s="70" t="str">
        <f>IF($A282=0,$B282,"")</f>
        <v>Guided Travel</v>
      </c>
      <c r="T280" s="70" t="str">
        <f>IF($A283=0,$B283,"")</f>
        <v>Cane Skills</v>
      </c>
      <c r="U280" s="70" t="str">
        <f>IF($A284=0,$B284,"")</f>
        <v>Sidewalk Travel</v>
      </c>
      <c r="V280" s="70" t="str">
        <f>IF($A285=0,$B285,"")</f>
        <v>Street Crossings</v>
      </c>
      <c r="W280" s="70" t="str">
        <f>IF($A286=0,$B286,"")</f>
        <v>Orientation Skills &amp; GPS</v>
      </c>
      <c r="X280" s="70" t="str">
        <f>IF($A287=0,$B287,"")</f>
        <v>Public Transportation</v>
      </c>
      <c r="Y280" s="70" t="str">
        <f>IF($A288=0,$B288,"")</f>
        <v>Atypical O&amp;M</v>
      </c>
      <c r="Z280" s="70" t="str">
        <f>IF($A289=0,$B289,"")</f>
        <v>Rural Travel</v>
      </c>
      <c r="AA280" s="70" t="str">
        <f>IF($A290=0,$B290,"")</f>
        <v>Vision Specific O&amp;M Skills</v>
      </c>
      <c r="AB280" s="70" t="str">
        <f>IF($A291=0,$B291,"")</f>
        <v xml:space="preserve">Community </v>
      </c>
      <c r="AC280" s="63"/>
      <c r="AD280" s="63"/>
      <c r="AE280" s="63"/>
      <c r="AF280" s="63"/>
    </row>
    <row r="281" spans="1:32" ht="15.75" x14ac:dyDescent="0.25">
      <c r="A281" s="64">
        <f>G29</f>
        <v>0</v>
      </c>
      <c r="B281" s="61" t="s">
        <v>13</v>
      </c>
      <c r="C281" s="63"/>
      <c r="D281" s="63"/>
      <c r="E281" s="63"/>
      <c r="F281" s="63"/>
      <c r="G281" s="63"/>
      <c r="H281" s="63"/>
      <c r="I281" s="63"/>
      <c r="J281" s="63"/>
      <c r="K281" s="63"/>
      <c r="L281" s="63"/>
      <c r="M281" s="63"/>
      <c r="N281" s="63"/>
      <c r="O281" s="63"/>
      <c r="P281" s="63"/>
      <c r="Q281" s="63"/>
      <c r="R281" s="63"/>
      <c r="S281" s="63"/>
      <c r="T281" s="63"/>
      <c r="U281" s="63"/>
      <c r="V281" s="63"/>
      <c r="W281" s="63"/>
      <c r="X281" s="63"/>
      <c r="Y281" s="63"/>
      <c r="Z281" s="63"/>
      <c r="AA281" s="63"/>
      <c r="AB281" s="63"/>
      <c r="AC281" s="63"/>
      <c r="AD281" s="63"/>
      <c r="AE281" s="63"/>
      <c r="AF281" s="63"/>
    </row>
    <row r="282" spans="1:32" ht="15.75" x14ac:dyDescent="0.25">
      <c r="A282" s="64">
        <f>G35</f>
        <v>0</v>
      </c>
      <c r="B282" s="61" t="s">
        <v>12</v>
      </c>
      <c r="C282" s="63"/>
      <c r="D282" s="63"/>
      <c r="E282" s="63"/>
      <c r="F282" s="63"/>
      <c r="G282" s="63"/>
      <c r="H282" s="63"/>
      <c r="I282" s="63"/>
      <c r="J282" s="63"/>
      <c r="K282" s="63"/>
      <c r="L282" s="63"/>
      <c r="M282" s="63"/>
      <c r="N282" s="63"/>
      <c r="O282" s="63"/>
      <c r="P282" s="63"/>
      <c r="Q282" s="63"/>
      <c r="R282" s="63"/>
      <c r="S282" s="63"/>
      <c r="T282" s="63"/>
      <c r="U282" s="63"/>
      <c r="V282" s="63"/>
      <c r="W282" s="63"/>
      <c r="X282" s="63"/>
      <c r="Y282" s="63"/>
      <c r="Z282" s="63"/>
      <c r="AA282" s="63"/>
      <c r="AB282" s="63"/>
      <c r="AC282" s="63"/>
      <c r="AD282" s="63"/>
      <c r="AE282" s="63"/>
      <c r="AF282" s="63"/>
    </row>
    <row r="283" spans="1:32" ht="15.75" x14ac:dyDescent="0.25">
      <c r="A283" s="64">
        <f>G41</f>
        <v>0</v>
      </c>
      <c r="B283" s="61" t="s">
        <v>11</v>
      </c>
      <c r="C283" s="63"/>
      <c r="D283" s="63"/>
      <c r="E283" s="63"/>
      <c r="F283" s="63"/>
      <c r="G283" s="63"/>
      <c r="H283" s="63"/>
      <c r="I283" s="63"/>
      <c r="J283" s="63"/>
      <c r="K283" s="63"/>
      <c r="L283" s="63"/>
      <c r="M283" s="63"/>
      <c r="N283" s="63"/>
      <c r="O283" s="63"/>
      <c r="P283" s="63"/>
      <c r="Q283" s="63"/>
      <c r="R283" s="63"/>
      <c r="S283" s="63"/>
      <c r="T283" s="63"/>
      <c r="U283" s="63"/>
      <c r="V283" s="63"/>
      <c r="W283" s="63"/>
      <c r="X283" s="63"/>
      <c r="Y283" s="63"/>
      <c r="Z283" s="63"/>
      <c r="AA283" s="63"/>
      <c r="AB283" s="63"/>
      <c r="AC283" s="63"/>
      <c r="AD283" s="63"/>
      <c r="AE283" s="63"/>
      <c r="AF283" s="63"/>
    </row>
    <row r="284" spans="1:32" ht="15.75" x14ac:dyDescent="0.25">
      <c r="A284" s="64">
        <f>G47</f>
        <v>0</v>
      </c>
      <c r="B284" s="61" t="s">
        <v>523</v>
      </c>
      <c r="C284" s="63"/>
      <c r="D284" s="63"/>
      <c r="E284" s="63"/>
      <c r="F284" s="63"/>
      <c r="G284" s="63"/>
      <c r="H284" s="63"/>
      <c r="I284" s="63"/>
      <c r="J284" s="63"/>
      <c r="K284" s="63"/>
      <c r="L284" s="63"/>
      <c r="M284" s="63"/>
      <c r="N284" s="63"/>
      <c r="O284" s="63"/>
      <c r="P284" s="63"/>
      <c r="Q284" s="63"/>
      <c r="R284" s="63"/>
      <c r="S284" s="63"/>
      <c r="T284" s="63"/>
      <c r="U284" s="63"/>
      <c r="V284" s="63"/>
      <c r="W284" s="63"/>
      <c r="X284" s="63"/>
      <c r="Y284" s="63"/>
      <c r="Z284" s="63"/>
      <c r="AA284" s="63"/>
      <c r="AB284" s="63"/>
      <c r="AC284" s="63"/>
      <c r="AD284" s="63"/>
      <c r="AE284" s="63"/>
      <c r="AF284" s="63"/>
    </row>
    <row r="285" spans="1:32" ht="15.75" x14ac:dyDescent="0.25">
      <c r="A285" s="64">
        <f>G53</f>
        <v>0</v>
      </c>
      <c r="B285" s="61" t="s">
        <v>10</v>
      </c>
      <c r="C285" s="63"/>
      <c r="D285" s="63"/>
      <c r="E285" s="63"/>
      <c r="F285" s="63"/>
      <c r="G285" s="63"/>
      <c r="H285" s="63"/>
      <c r="I285" s="63"/>
      <c r="J285" s="63"/>
      <c r="K285" s="63"/>
      <c r="L285" s="63"/>
      <c r="M285" s="63"/>
      <c r="N285" s="63"/>
      <c r="O285" s="63"/>
      <c r="P285" s="63"/>
      <c r="Q285" s="63"/>
      <c r="R285" s="63"/>
      <c r="S285" s="63"/>
      <c r="T285" s="63"/>
      <c r="U285" s="63"/>
      <c r="V285" s="63"/>
      <c r="W285" s="63"/>
      <c r="X285" s="63"/>
      <c r="Y285" s="63"/>
      <c r="Z285" s="63"/>
      <c r="AA285" s="63"/>
      <c r="AB285" s="63"/>
      <c r="AC285" s="63"/>
      <c r="AD285" s="63"/>
      <c r="AE285" s="63"/>
      <c r="AF285" s="63"/>
    </row>
    <row r="286" spans="1:32" ht="15.75" x14ac:dyDescent="0.25">
      <c r="A286" s="64">
        <f>G59</f>
        <v>0</v>
      </c>
      <c r="B286" s="61" t="s">
        <v>4</v>
      </c>
      <c r="C286" s="63"/>
      <c r="D286" s="63"/>
      <c r="E286" s="63"/>
      <c r="F286" s="63"/>
      <c r="G286" s="63"/>
      <c r="H286" s="63"/>
      <c r="I286" s="63"/>
      <c r="J286" s="63"/>
      <c r="K286" s="63"/>
      <c r="L286" s="63"/>
      <c r="M286" s="63"/>
      <c r="N286" s="63"/>
      <c r="O286" s="63"/>
      <c r="P286" s="63"/>
      <c r="Q286" s="63"/>
      <c r="R286" s="63"/>
      <c r="S286" s="63"/>
      <c r="T286" s="63"/>
      <c r="U286" s="63"/>
      <c r="V286" s="63"/>
      <c r="W286" s="63"/>
      <c r="X286" s="63"/>
      <c r="Y286" s="63"/>
      <c r="Z286" s="63"/>
      <c r="AA286" s="63"/>
      <c r="AB286" s="63"/>
      <c r="AC286" s="63"/>
      <c r="AD286" s="63"/>
      <c r="AE286" s="63"/>
      <c r="AF286" s="63"/>
    </row>
    <row r="287" spans="1:32" ht="15.75" x14ac:dyDescent="0.25">
      <c r="A287" s="64">
        <f>G65</f>
        <v>0</v>
      </c>
      <c r="B287" s="61" t="s">
        <v>5</v>
      </c>
      <c r="C287" s="63"/>
      <c r="D287" s="63"/>
      <c r="E287" s="63"/>
      <c r="F287" s="63"/>
      <c r="G287" s="63"/>
      <c r="H287" s="63"/>
      <c r="I287" s="63"/>
      <c r="J287" s="63"/>
      <c r="K287" s="63"/>
      <c r="L287" s="63"/>
      <c r="M287" s="63"/>
      <c r="N287" s="63"/>
      <c r="O287" s="63"/>
      <c r="P287" s="63"/>
      <c r="Q287" s="63"/>
      <c r="R287" s="63"/>
      <c r="S287" s="63"/>
      <c r="T287" s="63"/>
      <c r="U287" s="63"/>
      <c r="V287" s="63"/>
      <c r="W287" s="63"/>
      <c r="X287" s="63"/>
      <c r="Y287" s="63"/>
      <c r="Z287" s="63"/>
      <c r="AA287" s="63"/>
      <c r="AB287" s="63"/>
      <c r="AC287" s="63"/>
      <c r="AD287" s="63"/>
      <c r="AE287" s="63"/>
      <c r="AF287" s="63"/>
    </row>
    <row r="288" spans="1:32" ht="15.75" x14ac:dyDescent="0.25">
      <c r="A288" s="64">
        <f>G71</f>
        <v>0</v>
      </c>
      <c r="B288" s="61" t="s">
        <v>6</v>
      </c>
      <c r="C288" s="63"/>
      <c r="D288" s="63"/>
      <c r="E288" s="63"/>
      <c r="F288" s="63"/>
      <c r="G288" s="63"/>
      <c r="H288" s="63"/>
      <c r="I288" s="63"/>
      <c r="J288" s="63"/>
      <c r="K288" s="63"/>
      <c r="L288" s="63"/>
      <c r="M288" s="63"/>
      <c r="N288" s="63"/>
      <c r="O288" s="63"/>
      <c r="P288" s="63"/>
      <c r="Q288" s="63"/>
      <c r="R288" s="63"/>
      <c r="S288" s="63"/>
      <c r="T288" s="63"/>
      <c r="U288" s="63"/>
      <c r="V288" s="63"/>
      <c r="W288" s="63"/>
      <c r="X288" s="63"/>
      <c r="Y288" s="63"/>
      <c r="Z288" s="63"/>
      <c r="AA288" s="63"/>
      <c r="AB288" s="63"/>
      <c r="AC288" s="63"/>
      <c r="AD288" s="63"/>
      <c r="AE288" s="63"/>
      <c r="AF288" s="63"/>
    </row>
    <row r="289" spans="1:32" ht="15.75" x14ac:dyDescent="0.25">
      <c r="A289" s="64">
        <f>G77</f>
        <v>0</v>
      </c>
      <c r="B289" s="61" t="s">
        <v>7</v>
      </c>
      <c r="C289" s="63"/>
      <c r="D289" s="63"/>
      <c r="E289" s="63"/>
      <c r="F289" s="63"/>
      <c r="G289" s="63"/>
      <c r="H289" s="63"/>
      <c r="I289" s="63"/>
      <c r="J289" s="63"/>
      <c r="K289" s="63"/>
      <c r="L289" s="63"/>
      <c r="M289" s="63"/>
      <c r="N289" s="63"/>
      <c r="O289" s="63"/>
      <c r="P289" s="63"/>
      <c r="Q289" s="63"/>
      <c r="R289" s="63"/>
      <c r="S289" s="63"/>
      <c r="T289" s="63"/>
      <c r="U289" s="63"/>
      <c r="V289" s="63"/>
      <c r="W289" s="63"/>
      <c r="X289" s="63"/>
      <c r="Y289" s="63"/>
      <c r="Z289" s="63"/>
      <c r="AA289" s="63"/>
      <c r="AB289" s="63"/>
      <c r="AC289" s="63"/>
      <c r="AD289" s="63"/>
      <c r="AE289" s="63"/>
      <c r="AF289" s="63"/>
    </row>
    <row r="290" spans="1:32" ht="15.75" x14ac:dyDescent="0.25">
      <c r="A290" s="64">
        <f>G83</f>
        <v>0</v>
      </c>
      <c r="B290" s="61" t="s">
        <v>8</v>
      </c>
      <c r="C290" s="63"/>
      <c r="D290" s="63"/>
      <c r="E290" s="63"/>
      <c r="F290" s="63"/>
      <c r="G290" s="63"/>
      <c r="H290" s="63"/>
      <c r="I290" s="63"/>
      <c r="J290" s="63"/>
      <c r="K290" s="63"/>
      <c r="L290" s="63"/>
      <c r="M290" s="63"/>
      <c r="N290" s="63"/>
      <c r="O290" s="63"/>
      <c r="P290" s="63"/>
      <c r="Q290" s="63"/>
      <c r="R290" s="63"/>
      <c r="S290" s="63"/>
      <c r="T290" s="63"/>
      <c r="U290" s="63"/>
      <c r="V290" s="63"/>
      <c r="W290" s="63"/>
      <c r="X290" s="63"/>
      <c r="Y290" s="63"/>
      <c r="Z290" s="63"/>
      <c r="AA290" s="63"/>
      <c r="AB290" s="63"/>
      <c r="AC290" s="63"/>
      <c r="AD290" s="63"/>
      <c r="AE290" s="63"/>
      <c r="AF290" s="63"/>
    </row>
    <row r="291" spans="1:32" ht="15.75" x14ac:dyDescent="0.25">
      <c r="A291" s="64">
        <f>G89</f>
        <v>0</v>
      </c>
      <c r="B291" s="61" t="s">
        <v>9</v>
      </c>
      <c r="C291" s="63"/>
      <c r="D291" s="63"/>
      <c r="E291" s="63"/>
      <c r="F291" s="63"/>
      <c r="G291" s="63"/>
      <c r="H291" s="63"/>
      <c r="I291" s="63"/>
      <c r="J291" s="63"/>
      <c r="K291" s="63"/>
      <c r="L291" s="63"/>
      <c r="M291" s="63"/>
      <c r="N291" s="63"/>
      <c r="O291" s="63"/>
      <c r="P291" s="63"/>
      <c r="Q291" s="63"/>
      <c r="R291" s="63"/>
      <c r="S291" s="63"/>
      <c r="T291" s="63"/>
      <c r="U291" s="63"/>
      <c r="V291" s="63"/>
      <c r="W291" s="63"/>
      <c r="X291" s="63"/>
      <c r="Y291" s="63"/>
      <c r="Z291" s="63"/>
      <c r="AA291" s="63"/>
      <c r="AB291" s="63"/>
      <c r="AC291" s="63"/>
      <c r="AD291" s="63"/>
      <c r="AE291" s="63"/>
      <c r="AF291" s="63"/>
    </row>
    <row r="292" spans="1:32" ht="15.75" x14ac:dyDescent="0.25">
      <c r="A292" s="63"/>
      <c r="B292" s="63"/>
      <c r="C292" s="63"/>
      <c r="D292" s="63"/>
      <c r="E292" s="63"/>
      <c r="F292" s="63"/>
      <c r="G292" s="63"/>
      <c r="H292" s="63"/>
      <c r="I292" s="63"/>
      <c r="J292" s="63"/>
      <c r="K292" s="63"/>
      <c r="L292" s="63"/>
      <c r="M292" s="63"/>
      <c r="N292" s="63"/>
      <c r="O292" s="63"/>
      <c r="P292" s="63"/>
      <c r="Q292" s="63"/>
      <c r="R292" s="63"/>
      <c r="S292" s="63"/>
      <c r="T292" s="63"/>
      <c r="U292" s="63"/>
      <c r="V292" s="63"/>
      <c r="W292" s="63"/>
      <c r="X292" s="63"/>
      <c r="Y292" s="63"/>
      <c r="Z292" s="63"/>
      <c r="AA292" s="63"/>
      <c r="AB292" s="63"/>
      <c r="AC292" s="63"/>
      <c r="AD292" s="63"/>
      <c r="AE292" s="63"/>
      <c r="AF292" s="63"/>
    </row>
    <row r="293" spans="1:32" ht="15.75" x14ac:dyDescent="0.25">
      <c r="A293" s="63" t="s">
        <v>499</v>
      </c>
      <c r="B293" s="63"/>
      <c r="C293" s="63"/>
      <c r="D293" s="63"/>
      <c r="E293" s="63"/>
      <c r="F293" s="63"/>
      <c r="G293" s="63"/>
      <c r="H293" s="63"/>
      <c r="I293" s="63"/>
      <c r="J293" s="63"/>
      <c r="K293" s="63"/>
      <c r="L293" s="63"/>
      <c r="M293" s="63"/>
      <c r="N293" s="63"/>
      <c r="O293" s="63"/>
      <c r="P293" s="63"/>
      <c r="Q293" s="63"/>
      <c r="R293" s="63"/>
      <c r="S293" s="63"/>
      <c r="T293" s="63"/>
      <c r="U293" s="63"/>
      <c r="V293" s="63"/>
      <c r="W293" s="63"/>
      <c r="X293" s="63"/>
      <c r="Y293" s="63"/>
      <c r="Z293" s="63"/>
      <c r="AA293" s="63"/>
      <c r="AB293" s="63"/>
      <c r="AC293" s="63"/>
      <c r="AD293" s="63"/>
      <c r="AE293" s="63"/>
      <c r="AF293" s="63"/>
    </row>
    <row r="294" spans="1:32" ht="15.75" x14ac:dyDescent="0.25">
      <c r="A294" s="63" t="s">
        <v>500</v>
      </c>
      <c r="B294" s="63"/>
      <c r="C294" s="63"/>
      <c r="D294" s="63"/>
      <c r="E294" s="63"/>
      <c r="F294" s="63"/>
      <c r="G294" s="63"/>
      <c r="H294" s="63"/>
      <c r="I294" s="63"/>
      <c r="J294" s="63"/>
      <c r="K294" s="63"/>
      <c r="L294" s="63"/>
      <c r="M294" s="63"/>
      <c r="N294" s="63"/>
      <c r="O294" s="63"/>
      <c r="P294" s="63"/>
      <c r="Q294" s="63"/>
      <c r="R294" s="63"/>
      <c r="S294" s="63"/>
      <c r="T294" s="63"/>
      <c r="U294" s="63"/>
      <c r="V294" s="63"/>
      <c r="W294" s="63"/>
      <c r="X294" s="63"/>
      <c r="Y294" s="63"/>
      <c r="Z294" s="63"/>
      <c r="AA294" s="63"/>
      <c r="AB294" s="63"/>
      <c r="AC294" s="63"/>
      <c r="AD294" s="63"/>
      <c r="AE294" s="63"/>
      <c r="AF294" s="63"/>
    </row>
    <row r="295" spans="1:32" ht="15.75" x14ac:dyDescent="0.25">
      <c r="A295" s="63" t="s">
        <v>501</v>
      </c>
      <c r="B295" s="63"/>
      <c r="C295" s="63"/>
      <c r="D295" s="63"/>
      <c r="E295" s="63"/>
      <c r="F295" s="63"/>
      <c r="G295" s="63"/>
      <c r="H295" s="63"/>
      <c r="I295" s="63"/>
      <c r="J295" s="63"/>
      <c r="K295" s="63"/>
      <c r="L295" s="63"/>
      <c r="M295" s="63"/>
      <c r="N295" s="63"/>
      <c r="O295" s="63"/>
      <c r="P295" s="63"/>
      <c r="Q295" s="63"/>
      <c r="R295" s="63"/>
      <c r="S295" s="63"/>
      <c r="T295" s="63"/>
      <c r="U295" s="63"/>
      <c r="V295" s="63"/>
      <c r="W295" s="63"/>
      <c r="X295" s="63"/>
      <c r="Y295" s="63"/>
      <c r="Z295" s="63"/>
      <c r="AA295" s="63"/>
      <c r="AB295" s="63"/>
      <c r="AC295" s="63"/>
      <c r="AD295" s="63"/>
      <c r="AE295" s="63"/>
      <c r="AF295" s="63"/>
    </row>
    <row r="296" spans="1:32" ht="15.75" x14ac:dyDescent="0.25">
      <c r="A296" s="63" t="s">
        <v>512</v>
      </c>
      <c r="B296" s="63"/>
      <c r="C296" s="63"/>
      <c r="D296" s="63"/>
      <c r="E296" s="63"/>
      <c r="F296" s="63"/>
      <c r="G296" s="63"/>
      <c r="H296" s="63"/>
      <c r="I296" s="63"/>
      <c r="J296" s="63"/>
      <c r="K296" s="63"/>
      <c r="L296" s="63"/>
      <c r="M296" s="63"/>
      <c r="N296" s="63"/>
      <c r="O296" s="63"/>
      <c r="P296" s="63"/>
      <c r="Q296" s="63"/>
      <c r="R296" s="63"/>
      <c r="S296" s="63"/>
      <c r="T296" s="63"/>
      <c r="U296" s="63"/>
      <c r="V296" s="63"/>
      <c r="W296" s="63"/>
      <c r="X296" s="63"/>
      <c r="Y296" s="63"/>
      <c r="Z296" s="63"/>
      <c r="AA296" s="63"/>
      <c r="AB296" s="63"/>
      <c r="AC296" s="63"/>
      <c r="AD296" s="63"/>
      <c r="AE296" s="63"/>
      <c r="AF296" s="63"/>
    </row>
    <row r="297" spans="1:32" ht="15.75" x14ac:dyDescent="0.25">
      <c r="A297" s="63" t="s">
        <v>503</v>
      </c>
      <c r="B297" s="63"/>
      <c r="C297" s="63"/>
      <c r="D297" s="63"/>
      <c r="E297" s="63"/>
      <c r="F297" s="63"/>
      <c r="G297" s="63"/>
      <c r="H297" s="63"/>
      <c r="I297" s="63"/>
      <c r="J297" s="63"/>
      <c r="K297" s="63"/>
      <c r="L297" s="63"/>
      <c r="M297" s="63"/>
      <c r="N297" s="63"/>
      <c r="O297" s="63"/>
      <c r="P297" s="63"/>
      <c r="Q297" s="63"/>
      <c r="R297" s="63"/>
      <c r="S297" s="63"/>
      <c r="T297" s="63"/>
      <c r="U297" s="63"/>
      <c r="V297" s="63"/>
      <c r="W297" s="63"/>
      <c r="X297" s="63"/>
      <c r="Y297" s="63"/>
      <c r="Z297" s="63"/>
      <c r="AA297" s="63"/>
      <c r="AB297" s="63"/>
      <c r="AC297" s="63"/>
      <c r="AD297" s="63"/>
      <c r="AE297" s="63"/>
      <c r="AF297" s="63"/>
    </row>
    <row r="298" spans="1:32" ht="15.75" x14ac:dyDescent="0.25">
      <c r="A298" s="63" t="s">
        <v>504</v>
      </c>
      <c r="B298" s="63"/>
      <c r="C298" s="63"/>
      <c r="D298" s="63"/>
      <c r="E298" s="63"/>
      <c r="F298" s="63"/>
      <c r="G298" s="63"/>
      <c r="H298" s="63"/>
      <c r="I298" s="63"/>
      <c r="J298" s="63"/>
      <c r="K298" s="63"/>
      <c r="L298" s="63"/>
      <c r="M298" s="63"/>
      <c r="N298" s="63"/>
      <c r="O298" s="63"/>
      <c r="P298" s="63"/>
      <c r="Q298" s="63"/>
      <c r="R298" s="63"/>
      <c r="S298" s="63"/>
      <c r="T298" s="63"/>
      <c r="U298" s="63"/>
      <c r="V298" s="63"/>
      <c r="W298" s="63"/>
      <c r="X298" s="63"/>
      <c r="Y298" s="63"/>
      <c r="Z298" s="63"/>
      <c r="AA298" s="63"/>
      <c r="AB298" s="63"/>
      <c r="AC298" s="63"/>
      <c r="AD298" s="63"/>
      <c r="AE298" s="63"/>
      <c r="AF298" s="63"/>
    </row>
    <row r="299" spans="1:32" ht="15.75" x14ac:dyDescent="0.25">
      <c r="A299" s="63" t="s">
        <v>505</v>
      </c>
      <c r="B299" s="63"/>
      <c r="C299" s="63"/>
      <c r="D299" s="63"/>
      <c r="E299" s="63"/>
      <c r="F299" s="63"/>
      <c r="G299" s="63"/>
      <c r="H299" s="63"/>
      <c r="I299" s="63"/>
      <c r="J299" s="63"/>
      <c r="K299" s="63"/>
      <c r="L299" s="63"/>
      <c r="M299" s="63"/>
      <c r="N299" s="63"/>
      <c r="O299" s="63"/>
      <c r="P299" s="63"/>
      <c r="Q299" s="63"/>
      <c r="R299" s="63"/>
      <c r="S299" s="63"/>
      <c r="T299" s="63"/>
      <c r="U299" s="63"/>
      <c r="V299" s="63"/>
      <c r="W299" s="63"/>
      <c r="X299" s="63"/>
      <c r="Y299" s="63"/>
      <c r="Z299" s="63"/>
      <c r="AA299" s="63"/>
      <c r="AB299" s="63"/>
      <c r="AC299" s="63"/>
      <c r="AD299" s="63"/>
      <c r="AE299" s="63"/>
      <c r="AF299" s="63"/>
    </row>
    <row r="300" spans="1:32" ht="15.75" x14ac:dyDescent="0.25">
      <c r="A300" s="63" t="s">
        <v>506</v>
      </c>
      <c r="B300" s="63"/>
      <c r="C300" s="63"/>
      <c r="D300" s="63"/>
      <c r="E300" s="63"/>
      <c r="F300" s="63"/>
      <c r="G300" s="63"/>
      <c r="H300" s="63"/>
      <c r="I300" s="63"/>
      <c r="J300" s="63"/>
      <c r="K300" s="63"/>
      <c r="L300" s="63"/>
      <c r="M300" s="63"/>
      <c r="N300" s="63"/>
      <c r="O300" s="63"/>
      <c r="P300" s="63"/>
      <c r="Q300" s="63"/>
      <c r="R300" s="63"/>
      <c r="S300" s="63"/>
      <c r="T300" s="63"/>
      <c r="U300" s="63"/>
      <c r="V300" s="63"/>
      <c r="W300" s="63"/>
      <c r="X300" s="63"/>
      <c r="Y300" s="63"/>
      <c r="Z300" s="63"/>
      <c r="AA300" s="63"/>
      <c r="AB300" s="63"/>
      <c r="AC300" s="63"/>
      <c r="AD300" s="63"/>
      <c r="AE300" s="63"/>
      <c r="AF300" s="63"/>
    </row>
    <row r="301" spans="1:32" ht="15.75" x14ac:dyDescent="0.25">
      <c r="A301" s="63" t="s">
        <v>507</v>
      </c>
      <c r="B301" s="63"/>
      <c r="C301" s="63"/>
      <c r="D301" s="63"/>
      <c r="E301" s="63"/>
      <c r="F301" s="63"/>
      <c r="G301" s="63"/>
      <c r="H301" s="63"/>
      <c r="I301" s="63"/>
      <c r="J301" s="63"/>
      <c r="K301" s="63"/>
      <c r="L301" s="63"/>
      <c r="M301" s="63"/>
      <c r="N301" s="63"/>
      <c r="O301" s="63"/>
      <c r="P301" s="63"/>
      <c r="Q301" s="63"/>
      <c r="R301" s="63"/>
      <c r="S301" s="63"/>
      <c r="T301" s="63"/>
      <c r="U301" s="63"/>
      <c r="V301" s="63"/>
      <c r="W301" s="63"/>
      <c r="X301" s="63"/>
      <c r="Y301" s="63"/>
      <c r="Z301" s="63"/>
      <c r="AA301" s="63"/>
      <c r="AB301" s="63"/>
      <c r="AC301" s="63"/>
      <c r="AD301" s="63"/>
      <c r="AE301" s="63"/>
    </row>
    <row r="302" spans="1:32" ht="15.75" x14ac:dyDescent="0.25">
      <c r="A302" s="63" t="s">
        <v>528</v>
      </c>
      <c r="B302" s="63"/>
      <c r="C302" s="63"/>
      <c r="D302" s="63"/>
      <c r="E302" s="63"/>
      <c r="F302" s="63"/>
      <c r="G302" s="63"/>
      <c r="H302" s="63"/>
      <c r="I302" s="63"/>
      <c r="J302" s="63"/>
      <c r="K302" s="63"/>
      <c r="L302" s="63"/>
      <c r="M302" s="63"/>
      <c r="N302" s="63"/>
      <c r="O302" s="63"/>
      <c r="P302" s="63"/>
      <c r="Q302" s="63"/>
      <c r="R302" s="63"/>
      <c r="S302" s="63"/>
      <c r="T302" s="63"/>
      <c r="U302" s="63"/>
      <c r="V302" s="63"/>
      <c r="W302" s="63"/>
      <c r="X302" s="63"/>
      <c r="Y302" s="63"/>
      <c r="Z302" s="63"/>
      <c r="AA302" s="63"/>
      <c r="AB302" s="63"/>
      <c r="AC302" s="63"/>
      <c r="AD302" s="63"/>
      <c r="AE302" s="63"/>
    </row>
    <row r="303" spans="1:32" ht="15.75" x14ac:dyDescent="0.25">
      <c r="A303" s="70" t="str">
        <f t="shared" ref="A303:A317" si="2">IF($G303&gt;$F303,$B277,"")</f>
        <v/>
      </c>
      <c r="B303" s="63">
        <f>Front!B3</f>
        <v>0</v>
      </c>
      <c r="C303" s="63">
        <f>Front!C3</f>
        <v>0</v>
      </c>
      <c r="D303" s="63">
        <f>Front!D3</f>
        <v>0</v>
      </c>
      <c r="E303" s="63">
        <f>Front!E3</f>
        <v>0</v>
      </c>
      <c r="F303" s="63">
        <f>Front!F3</f>
        <v>0</v>
      </c>
      <c r="G303" s="63">
        <f>Front!G3</f>
        <v>0</v>
      </c>
      <c r="H303" s="63">
        <f>Front!H3</f>
        <v>0</v>
      </c>
      <c r="I303" s="63">
        <f>Front!I3</f>
        <v>0</v>
      </c>
      <c r="J303" s="63">
        <f>Front!J3</f>
        <v>0</v>
      </c>
      <c r="K303" s="63">
        <f>Front!K3</f>
        <v>0</v>
      </c>
      <c r="L303" s="63">
        <f>Front!L3</f>
        <v>0</v>
      </c>
      <c r="M303" s="63">
        <f>Front!M3</f>
        <v>0</v>
      </c>
      <c r="N303" s="63"/>
      <c r="O303" s="63"/>
      <c r="P303" s="63"/>
      <c r="Q303" s="63"/>
      <c r="R303" s="63"/>
      <c r="S303" s="63"/>
      <c r="T303" s="63"/>
      <c r="U303" s="63"/>
      <c r="V303" s="63"/>
      <c r="W303" s="63"/>
      <c r="X303" s="63"/>
      <c r="Y303" s="63"/>
      <c r="Z303" s="63"/>
      <c r="AA303" s="63"/>
      <c r="AB303" s="63"/>
      <c r="AC303" s="63"/>
      <c r="AD303" s="63"/>
      <c r="AE303" s="63"/>
    </row>
    <row r="304" spans="1:32" ht="15.75" x14ac:dyDescent="0.25">
      <c r="A304" s="70" t="str">
        <f t="shared" si="2"/>
        <v/>
      </c>
      <c r="B304" s="63">
        <f>Front!B4</f>
        <v>0</v>
      </c>
      <c r="C304" s="63">
        <f>Front!C4</f>
        <v>0</v>
      </c>
      <c r="D304" s="63">
        <f>Front!D4</f>
        <v>0</v>
      </c>
      <c r="E304" s="63">
        <f>Front!E4</f>
        <v>0</v>
      </c>
      <c r="F304" s="63">
        <f>Front!F4</f>
        <v>0</v>
      </c>
      <c r="G304" s="63">
        <f>Front!G4</f>
        <v>0</v>
      </c>
      <c r="H304" s="63">
        <f>Front!H4</f>
        <v>0</v>
      </c>
      <c r="I304" s="63">
        <f>Front!I4</f>
        <v>0</v>
      </c>
      <c r="J304" s="63">
        <f>Front!J4</f>
        <v>0</v>
      </c>
      <c r="K304" s="63">
        <f>Front!K4</f>
        <v>0</v>
      </c>
      <c r="L304" s="63">
        <f>Front!L4</f>
        <v>0</v>
      </c>
      <c r="M304" s="63">
        <f>Front!M4</f>
        <v>0</v>
      </c>
      <c r="N304" s="63"/>
      <c r="O304" s="63"/>
      <c r="P304" s="63"/>
      <c r="Q304" s="63"/>
      <c r="R304" s="63"/>
      <c r="S304" s="63"/>
      <c r="T304" s="63"/>
      <c r="U304" s="63"/>
      <c r="V304" s="63"/>
      <c r="W304" s="63"/>
      <c r="X304" s="63"/>
      <c r="Y304" s="63"/>
      <c r="Z304" s="63"/>
      <c r="AA304" s="63"/>
      <c r="AB304" s="63"/>
      <c r="AC304" s="63"/>
      <c r="AD304" s="63"/>
      <c r="AE304" s="63"/>
    </row>
    <row r="305" spans="1:31" ht="15.75" x14ac:dyDescent="0.25">
      <c r="A305" s="70" t="str">
        <f t="shared" si="2"/>
        <v/>
      </c>
      <c r="B305" s="63">
        <f>Front!B5</f>
        <v>0</v>
      </c>
      <c r="C305" s="63">
        <f>Front!C5</f>
        <v>0</v>
      </c>
      <c r="D305" s="63">
        <f>Front!D5</f>
        <v>0</v>
      </c>
      <c r="E305" s="63">
        <f>Front!E5</f>
        <v>0</v>
      </c>
      <c r="F305" s="63">
        <f>Front!F5</f>
        <v>0</v>
      </c>
      <c r="G305" s="63">
        <f>Front!G5</f>
        <v>0</v>
      </c>
      <c r="H305" s="63">
        <f>Front!H5</f>
        <v>0</v>
      </c>
      <c r="I305" s="63">
        <f>Front!I5</f>
        <v>0</v>
      </c>
      <c r="J305" s="63">
        <f>Front!J5</f>
        <v>0</v>
      </c>
      <c r="K305" s="63">
        <f>Front!K5</f>
        <v>0</v>
      </c>
      <c r="L305" s="63">
        <f>Front!L5</f>
        <v>0</v>
      </c>
      <c r="M305" s="63">
        <f>Front!M5</f>
        <v>0</v>
      </c>
      <c r="N305" s="63"/>
      <c r="O305" s="63"/>
      <c r="P305" s="63"/>
      <c r="Q305" s="63"/>
      <c r="R305" s="63"/>
      <c r="S305" s="63"/>
      <c r="T305" s="63"/>
      <c r="U305" s="63"/>
      <c r="V305" s="63"/>
      <c r="W305" s="63"/>
      <c r="X305" s="63"/>
      <c r="Y305" s="63"/>
      <c r="Z305" s="63"/>
      <c r="AA305" s="63"/>
      <c r="AB305" s="63"/>
      <c r="AC305" s="63"/>
      <c r="AD305" s="63"/>
      <c r="AE305" s="63"/>
    </row>
    <row r="306" spans="1:31" ht="15.75" x14ac:dyDescent="0.25">
      <c r="A306" s="70" t="str">
        <f t="shared" si="2"/>
        <v/>
      </c>
      <c r="B306" s="63">
        <f>Front!B6</f>
        <v>0</v>
      </c>
      <c r="C306" s="63">
        <f>Front!C6</f>
        <v>0</v>
      </c>
      <c r="D306" s="63">
        <f>Front!D6</f>
        <v>0</v>
      </c>
      <c r="E306" s="63">
        <f>Front!E6</f>
        <v>0</v>
      </c>
      <c r="F306" s="63">
        <f>Front!F6</f>
        <v>0</v>
      </c>
      <c r="G306" s="63">
        <f>Front!G6</f>
        <v>0</v>
      </c>
      <c r="H306" s="63">
        <f>Front!H6</f>
        <v>0</v>
      </c>
      <c r="I306" s="63">
        <f>Front!I6</f>
        <v>0</v>
      </c>
      <c r="J306" s="63">
        <f>Front!J6</f>
        <v>0</v>
      </c>
      <c r="K306" s="63">
        <f>Front!K6</f>
        <v>0</v>
      </c>
      <c r="L306" s="63">
        <f>Front!L6</f>
        <v>0</v>
      </c>
      <c r="M306" s="63">
        <f>Front!M6</f>
        <v>0</v>
      </c>
      <c r="N306" s="63"/>
      <c r="O306" s="63"/>
      <c r="P306" s="63"/>
      <c r="Q306" s="63"/>
      <c r="R306" s="63"/>
      <c r="S306" s="63"/>
      <c r="T306" s="63"/>
      <c r="U306" s="63"/>
      <c r="V306" s="63"/>
      <c r="W306" s="63"/>
      <c r="X306" s="63"/>
      <c r="Y306" s="63"/>
      <c r="Z306" s="63"/>
      <c r="AA306" s="63"/>
      <c r="AB306" s="63"/>
      <c r="AC306" s="63"/>
      <c r="AD306" s="63"/>
      <c r="AE306" s="63"/>
    </row>
    <row r="307" spans="1:31" ht="15.75" x14ac:dyDescent="0.25">
      <c r="A307" s="70" t="str">
        <f t="shared" si="2"/>
        <v/>
      </c>
      <c r="B307" s="63">
        <f>Front!B7</f>
        <v>0</v>
      </c>
      <c r="C307" s="63">
        <f>Front!C7</f>
        <v>0</v>
      </c>
      <c r="D307" s="63">
        <f>Front!D7</f>
        <v>0</v>
      </c>
      <c r="E307" s="63">
        <f>Front!E7</f>
        <v>0</v>
      </c>
      <c r="F307" s="63">
        <f>Front!F7</f>
        <v>0</v>
      </c>
      <c r="G307" s="63">
        <f>Front!G7</f>
        <v>0</v>
      </c>
      <c r="H307" s="63">
        <f>Front!H7</f>
        <v>0</v>
      </c>
      <c r="I307" s="63">
        <f>Front!I7</f>
        <v>0</v>
      </c>
      <c r="J307" s="63">
        <f>Front!J7</f>
        <v>0</v>
      </c>
      <c r="K307" s="63">
        <f>Front!K7</f>
        <v>0</v>
      </c>
      <c r="L307" s="63">
        <f>Front!L7</f>
        <v>0</v>
      </c>
      <c r="M307" s="63">
        <f>Front!M7</f>
        <v>0</v>
      </c>
      <c r="N307" s="63"/>
      <c r="O307" s="63"/>
      <c r="P307" s="63"/>
      <c r="Q307" s="63"/>
      <c r="R307" s="63"/>
      <c r="S307" s="63"/>
      <c r="T307" s="63"/>
      <c r="U307" s="63"/>
      <c r="V307" s="63"/>
      <c r="W307" s="63"/>
      <c r="X307" s="63"/>
      <c r="Y307" s="63"/>
      <c r="Z307" s="63"/>
      <c r="AA307" s="63"/>
      <c r="AB307" s="63"/>
      <c r="AC307" s="63"/>
      <c r="AD307" s="63"/>
      <c r="AE307" s="63"/>
    </row>
    <row r="308" spans="1:31" ht="15.75" x14ac:dyDescent="0.25">
      <c r="A308" s="70" t="str">
        <f t="shared" si="2"/>
        <v/>
      </c>
      <c r="B308" s="63">
        <f>Front!B8</f>
        <v>0</v>
      </c>
      <c r="C308" s="63">
        <f>Front!C8</f>
        <v>0</v>
      </c>
      <c r="D308" s="63">
        <f>Front!D8</f>
        <v>0</v>
      </c>
      <c r="E308" s="63">
        <f>Front!E8</f>
        <v>0</v>
      </c>
      <c r="F308" s="63">
        <f>Front!F8</f>
        <v>0</v>
      </c>
      <c r="G308" s="63">
        <f>Front!G8</f>
        <v>0</v>
      </c>
      <c r="H308" s="63">
        <f>Front!H8</f>
        <v>0</v>
      </c>
      <c r="I308" s="63">
        <f>Front!I8</f>
        <v>0</v>
      </c>
      <c r="J308" s="63">
        <f>Front!J8</f>
        <v>0</v>
      </c>
      <c r="K308" s="63">
        <f>Front!K8</f>
        <v>0</v>
      </c>
      <c r="L308" s="63">
        <f>Front!L8</f>
        <v>0</v>
      </c>
      <c r="M308" s="63">
        <f>Front!M8</f>
        <v>0</v>
      </c>
      <c r="N308" s="63"/>
      <c r="O308" s="63"/>
      <c r="P308" s="63"/>
      <c r="Q308" s="63"/>
      <c r="R308" s="63"/>
      <c r="S308" s="63"/>
      <c r="T308" s="63"/>
      <c r="U308" s="63"/>
      <c r="V308" s="63"/>
      <c r="W308" s="63"/>
      <c r="X308" s="63"/>
      <c r="Y308" s="63"/>
      <c r="Z308" s="63"/>
      <c r="AA308" s="63"/>
      <c r="AB308" s="63"/>
      <c r="AC308" s="63"/>
      <c r="AD308" s="63"/>
      <c r="AE308" s="63"/>
    </row>
    <row r="309" spans="1:31" ht="15.75" x14ac:dyDescent="0.25">
      <c r="A309" s="70" t="str">
        <f t="shared" si="2"/>
        <v/>
      </c>
      <c r="B309" s="63">
        <f>Front!B9</f>
        <v>0</v>
      </c>
      <c r="C309" s="63">
        <f>Front!C9</f>
        <v>0</v>
      </c>
      <c r="D309" s="63">
        <f>Front!D9</f>
        <v>0</v>
      </c>
      <c r="E309" s="63">
        <f>Front!E9</f>
        <v>0</v>
      </c>
      <c r="F309" s="63">
        <f>Front!F9</f>
        <v>0</v>
      </c>
      <c r="G309" s="63">
        <f>Front!G9</f>
        <v>0</v>
      </c>
      <c r="H309" s="63">
        <f>Front!H9</f>
        <v>0</v>
      </c>
      <c r="I309" s="63">
        <f>Front!I9</f>
        <v>0</v>
      </c>
      <c r="J309" s="63">
        <f>Front!J9</f>
        <v>0</v>
      </c>
      <c r="K309" s="63">
        <f>Front!K9</f>
        <v>0</v>
      </c>
      <c r="L309" s="63">
        <f>Front!L9</f>
        <v>0</v>
      </c>
      <c r="M309" s="63">
        <f>Front!M9</f>
        <v>0</v>
      </c>
      <c r="N309" s="63"/>
      <c r="O309" s="63"/>
      <c r="P309" s="63"/>
      <c r="Q309" s="63"/>
      <c r="R309" s="63"/>
      <c r="S309" s="63"/>
      <c r="T309" s="63"/>
      <c r="U309" s="63"/>
      <c r="V309" s="63"/>
      <c r="W309" s="63"/>
      <c r="X309" s="63"/>
      <c r="Y309" s="63"/>
      <c r="Z309" s="63"/>
      <c r="AA309" s="63"/>
      <c r="AB309" s="63"/>
      <c r="AC309" s="63"/>
      <c r="AD309" s="63"/>
      <c r="AE309" s="63"/>
    </row>
    <row r="310" spans="1:31" ht="15.75" x14ac:dyDescent="0.25">
      <c r="A310" s="70" t="str">
        <f t="shared" si="2"/>
        <v/>
      </c>
      <c r="B310" s="63">
        <f>Front!B10</f>
        <v>0</v>
      </c>
      <c r="C310" s="63">
        <f>Front!C10</f>
        <v>0</v>
      </c>
      <c r="D310" s="63">
        <f>Front!D10</f>
        <v>0</v>
      </c>
      <c r="E310" s="63">
        <f>Front!E10</f>
        <v>0</v>
      </c>
      <c r="F310" s="63">
        <f>Front!F10</f>
        <v>0</v>
      </c>
      <c r="G310" s="63">
        <f>Front!G10</f>
        <v>0</v>
      </c>
      <c r="H310" s="63">
        <f>Front!H10</f>
        <v>0</v>
      </c>
      <c r="I310" s="63">
        <f>Front!I10</f>
        <v>0</v>
      </c>
      <c r="J310" s="63">
        <f>Front!J10</f>
        <v>0</v>
      </c>
      <c r="K310" s="63">
        <f>Front!K10</f>
        <v>0</v>
      </c>
      <c r="L310" s="63">
        <f>Front!L10</f>
        <v>0</v>
      </c>
      <c r="M310" s="63">
        <f>Front!M10</f>
        <v>0</v>
      </c>
      <c r="N310" s="63"/>
      <c r="O310" s="63"/>
      <c r="P310" s="63"/>
      <c r="Q310" s="63"/>
      <c r="R310" s="63"/>
      <c r="S310" s="63"/>
      <c r="T310" s="63"/>
      <c r="U310" s="63"/>
      <c r="V310" s="63"/>
      <c r="W310" s="63"/>
      <c r="X310" s="63"/>
      <c r="Y310" s="63"/>
      <c r="Z310" s="63"/>
      <c r="AA310" s="63"/>
      <c r="AB310" s="63"/>
      <c r="AC310" s="63"/>
      <c r="AD310" s="63"/>
      <c r="AE310" s="63"/>
    </row>
    <row r="311" spans="1:31" ht="15.75" x14ac:dyDescent="0.25">
      <c r="A311" s="70" t="str">
        <f t="shared" si="2"/>
        <v/>
      </c>
      <c r="B311" s="63">
        <f>Front!B11</f>
        <v>0</v>
      </c>
      <c r="C311" s="63">
        <f>Front!C11</f>
        <v>0</v>
      </c>
      <c r="D311" s="63">
        <f>Front!D11</f>
        <v>0</v>
      </c>
      <c r="E311" s="63">
        <f>Front!E11</f>
        <v>0</v>
      </c>
      <c r="F311" s="63">
        <f>Front!F11</f>
        <v>0</v>
      </c>
      <c r="G311" s="63">
        <f>Front!G11</f>
        <v>0</v>
      </c>
      <c r="H311" s="63">
        <f>Front!H11</f>
        <v>0</v>
      </c>
      <c r="I311" s="63">
        <f>Front!I11</f>
        <v>0</v>
      </c>
      <c r="J311" s="63">
        <f>Front!J11</f>
        <v>0</v>
      </c>
      <c r="K311" s="63">
        <f>Front!K11</f>
        <v>0</v>
      </c>
      <c r="L311" s="63">
        <f>Front!L11</f>
        <v>0</v>
      </c>
      <c r="M311" s="63">
        <f>Front!M11</f>
        <v>0</v>
      </c>
      <c r="N311" s="63"/>
      <c r="O311" s="63"/>
      <c r="P311" s="63"/>
      <c r="Q311" s="63"/>
      <c r="R311" s="63"/>
      <c r="S311" s="63"/>
      <c r="T311" s="63"/>
      <c r="U311" s="63"/>
      <c r="V311" s="63"/>
      <c r="W311" s="63"/>
      <c r="X311" s="63"/>
      <c r="Y311" s="63"/>
      <c r="Z311" s="63"/>
      <c r="AA311" s="63"/>
      <c r="AB311" s="63"/>
      <c r="AC311" s="63"/>
      <c r="AD311" s="63"/>
      <c r="AE311" s="63"/>
    </row>
    <row r="312" spans="1:31" ht="15.75" x14ac:dyDescent="0.25">
      <c r="A312" s="70" t="str">
        <f t="shared" si="2"/>
        <v/>
      </c>
      <c r="B312" s="63">
        <f>Front!B12</f>
        <v>0</v>
      </c>
      <c r="C312" s="63">
        <f>Front!C12</f>
        <v>0</v>
      </c>
      <c r="D312" s="63">
        <f>Front!D12</f>
        <v>0</v>
      </c>
      <c r="E312" s="63">
        <f>Front!E12</f>
        <v>0</v>
      </c>
      <c r="F312" s="63">
        <f>Front!F12</f>
        <v>0</v>
      </c>
      <c r="G312" s="63">
        <f>Front!G12</f>
        <v>0</v>
      </c>
      <c r="H312" s="63">
        <f>Front!H12</f>
        <v>0</v>
      </c>
      <c r="I312" s="63">
        <f>Front!I12</f>
        <v>0</v>
      </c>
      <c r="J312" s="63">
        <f>Front!J12</f>
        <v>0</v>
      </c>
      <c r="K312" s="63">
        <f>Front!K12</f>
        <v>0</v>
      </c>
      <c r="L312" s="63">
        <f>Front!L12</f>
        <v>0</v>
      </c>
      <c r="M312" s="63">
        <f>Front!M12</f>
        <v>0</v>
      </c>
      <c r="N312" s="63"/>
      <c r="O312" s="63"/>
      <c r="P312" s="63"/>
      <c r="Q312" s="63"/>
      <c r="R312" s="63"/>
      <c r="S312" s="63"/>
      <c r="T312" s="63"/>
      <c r="U312" s="63"/>
      <c r="V312" s="63"/>
      <c r="W312" s="63"/>
      <c r="X312" s="63"/>
      <c r="Y312" s="63"/>
      <c r="Z312" s="63"/>
      <c r="AA312" s="63"/>
      <c r="AB312" s="63"/>
      <c r="AC312" s="63"/>
      <c r="AD312" s="63"/>
      <c r="AE312" s="63"/>
    </row>
    <row r="313" spans="1:31" ht="15.75" x14ac:dyDescent="0.25">
      <c r="A313" s="70" t="str">
        <f t="shared" si="2"/>
        <v/>
      </c>
      <c r="B313" s="63">
        <f>Front!B13</f>
        <v>0</v>
      </c>
      <c r="C313" s="63">
        <f>Front!C13</f>
        <v>0</v>
      </c>
      <c r="D313" s="63">
        <f>Front!D13</f>
        <v>0</v>
      </c>
      <c r="E313" s="63">
        <f>Front!E13</f>
        <v>0</v>
      </c>
      <c r="F313" s="63">
        <f>Front!F13</f>
        <v>0</v>
      </c>
      <c r="G313" s="63">
        <f>Front!G13</f>
        <v>0</v>
      </c>
      <c r="H313" s="63">
        <f>Front!H13</f>
        <v>0</v>
      </c>
      <c r="I313" s="63">
        <f>Front!I13</f>
        <v>0</v>
      </c>
      <c r="J313" s="63">
        <f>Front!J13</f>
        <v>0</v>
      </c>
      <c r="K313" s="63">
        <f>Front!K13</f>
        <v>0</v>
      </c>
      <c r="L313" s="63">
        <f>Front!L13</f>
        <v>0</v>
      </c>
      <c r="M313" s="63">
        <f>Front!M13</f>
        <v>0</v>
      </c>
      <c r="N313" s="63"/>
      <c r="O313" s="63"/>
      <c r="P313" s="63"/>
      <c r="Q313" s="63"/>
      <c r="R313" s="63"/>
      <c r="S313" s="63"/>
      <c r="T313" s="63"/>
      <c r="U313" s="63"/>
      <c r="V313" s="63"/>
      <c r="W313" s="63"/>
      <c r="X313" s="63"/>
      <c r="Y313" s="63"/>
      <c r="Z313" s="63"/>
      <c r="AA313" s="63"/>
      <c r="AB313" s="63"/>
      <c r="AC313" s="63"/>
      <c r="AD313" s="63"/>
      <c r="AE313" s="63"/>
    </row>
    <row r="314" spans="1:31" ht="15.75" x14ac:dyDescent="0.25">
      <c r="A314" s="70" t="str">
        <f t="shared" si="2"/>
        <v/>
      </c>
      <c r="B314" s="63">
        <f>Front!B14</f>
        <v>0</v>
      </c>
      <c r="C314" s="63">
        <f>Front!C14</f>
        <v>0</v>
      </c>
      <c r="D314" s="63">
        <f>Front!D14</f>
        <v>0</v>
      </c>
      <c r="E314" s="63">
        <f>Front!E14</f>
        <v>0</v>
      </c>
      <c r="F314" s="63">
        <f>Front!F14</f>
        <v>0</v>
      </c>
      <c r="G314" s="63">
        <f>Front!G14</f>
        <v>0</v>
      </c>
      <c r="H314" s="63">
        <f>Front!H14</f>
        <v>0</v>
      </c>
      <c r="I314" s="63">
        <f>Front!I14</f>
        <v>0</v>
      </c>
      <c r="J314" s="63">
        <f>Front!J14</f>
        <v>0</v>
      </c>
      <c r="K314" s="63">
        <f>Front!K14</f>
        <v>0</v>
      </c>
      <c r="L314" s="63">
        <f>Front!L14</f>
        <v>0</v>
      </c>
      <c r="M314" s="63">
        <f>Front!M14</f>
        <v>0</v>
      </c>
      <c r="N314" s="63"/>
      <c r="O314" s="63"/>
      <c r="P314" s="63"/>
      <c r="Q314" s="63"/>
      <c r="R314" s="63"/>
      <c r="S314" s="63"/>
      <c r="T314" s="63"/>
      <c r="U314" s="63"/>
      <c r="V314" s="63"/>
      <c r="W314" s="63"/>
      <c r="X314" s="63"/>
      <c r="Y314" s="63"/>
      <c r="Z314" s="63"/>
      <c r="AA314" s="63"/>
      <c r="AB314" s="63"/>
      <c r="AC314" s="63"/>
      <c r="AD314" s="63"/>
      <c r="AE314" s="63"/>
    </row>
    <row r="315" spans="1:31" ht="15.75" x14ac:dyDescent="0.25">
      <c r="A315" s="70" t="str">
        <f t="shared" si="2"/>
        <v/>
      </c>
      <c r="B315" s="63">
        <f>Front!B15</f>
        <v>0</v>
      </c>
      <c r="C315" s="63">
        <f>Front!C15</f>
        <v>0</v>
      </c>
      <c r="D315" s="63">
        <f>Front!D15</f>
        <v>0</v>
      </c>
      <c r="E315" s="63">
        <f>Front!E15</f>
        <v>0</v>
      </c>
      <c r="F315" s="63">
        <f>Front!F15</f>
        <v>0</v>
      </c>
      <c r="G315" s="63">
        <f>Front!G15</f>
        <v>0</v>
      </c>
      <c r="H315" s="63">
        <f>Front!H15</f>
        <v>0</v>
      </c>
      <c r="I315" s="63">
        <f>Front!I15</f>
        <v>0</v>
      </c>
      <c r="J315" s="63">
        <f>Front!J15</f>
        <v>0</v>
      </c>
      <c r="K315" s="63">
        <f>Front!K15</f>
        <v>0</v>
      </c>
      <c r="L315" s="63">
        <f>Front!L15</f>
        <v>0</v>
      </c>
      <c r="M315" s="63">
        <f>Front!M15</f>
        <v>0</v>
      </c>
      <c r="N315" s="63"/>
      <c r="O315" s="63"/>
      <c r="P315" s="63"/>
      <c r="Q315" s="63"/>
      <c r="R315" s="63"/>
      <c r="S315" s="63"/>
      <c r="T315" s="63"/>
      <c r="U315" s="63"/>
      <c r="V315" s="63"/>
      <c r="W315" s="63"/>
      <c r="X315" s="63"/>
      <c r="Y315" s="63"/>
      <c r="Z315" s="63"/>
      <c r="AA315" s="63"/>
      <c r="AB315" s="63"/>
      <c r="AC315" s="63"/>
      <c r="AD315" s="63"/>
      <c r="AE315" s="63"/>
    </row>
    <row r="316" spans="1:31" ht="15.75" x14ac:dyDescent="0.25">
      <c r="A316" s="70" t="str">
        <f t="shared" si="2"/>
        <v/>
      </c>
      <c r="B316" s="63">
        <f>Front!B16</f>
        <v>0</v>
      </c>
      <c r="C316" s="63">
        <f>Front!C16</f>
        <v>0</v>
      </c>
      <c r="D316" s="63">
        <f>Front!D16</f>
        <v>0</v>
      </c>
      <c r="E316" s="63">
        <f>Front!E16</f>
        <v>0</v>
      </c>
      <c r="F316" s="63">
        <f>Front!F16</f>
        <v>0</v>
      </c>
      <c r="G316" s="63">
        <f>Front!G16</f>
        <v>0</v>
      </c>
      <c r="H316" s="63">
        <f>Front!H16</f>
        <v>0</v>
      </c>
      <c r="I316" s="63">
        <f>Front!I16</f>
        <v>0</v>
      </c>
      <c r="J316" s="63">
        <f>Front!J16</f>
        <v>0</v>
      </c>
      <c r="K316" s="63">
        <f>Front!K16</f>
        <v>0</v>
      </c>
      <c r="L316" s="63">
        <f>Front!L16</f>
        <v>0</v>
      </c>
      <c r="M316" s="63">
        <f>Front!M16</f>
        <v>0</v>
      </c>
      <c r="N316" s="63"/>
      <c r="O316" s="63"/>
      <c r="P316" s="63"/>
      <c r="Q316" s="63"/>
      <c r="R316" s="63"/>
      <c r="S316" s="63"/>
      <c r="T316" s="63"/>
      <c r="U316" s="63"/>
      <c r="V316" s="63"/>
      <c r="W316" s="63"/>
      <c r="X316" s="63"/>
      <c r="Y316" s="63"/>
      <c r="Z316" s="63"/>
      <c r="AA316" s="63"/>
      <c r="AB316" s="63"/>
      <c r="AC316" s="63"/>
      <c r="AD316" s="63"/>
      <c r="AE316" s="63"/>
    </row>
    <row r="317" spans="1:31" ht="15.75" x14ac:dyDescent="0.25">
      <c r="A317" s="70" t="str">
        <f t="shared" si="2"/>
        <v/>
      </c>
      <c r="B317" s="63">
        <f>Front!B17</f>
        <v>0</v>
      </c>
      <c r="C317" s="63">
        <f>Front!C17</f>
        <v>0</v>
      </c>
      <c r="D317" s="63">
        <f>Front!D17</f>
        <v>0</v>
      </c>
      <c r="E317" s="63">
        <f>Front!E17</f>
        <v>0</v>
      </c>
      <c r="F317" s="63">
        <f>Front!F17</f>
        <v>0</v>
      </c>
      <c r="G317" s="63">
        <f>Front!G17</f>
        <v>0</v>
      </c>
      <c r="H317" s="63">
        <f>Front!H17</f>
        <v>0</v>
      </c>
      <c r="I317" s="63">
        <f>Front!I17</f>
        <v>0</v>
      </c>
      <c r="J317" s="63">
        <f>Front!J17</f>
        <v>0</v>
      </c>
      <c r="K317" s="63">
        <f>Front!K17</f>
        <v>0</v>
      </c>
      <c r="L317" s="63">
        <f>Front!L17</f>
        <v>0</v>
      </c>
      <c r="M317" s="63">
        <f>Front!M17</f>
        <v>0</v>
      </c>
      <c r="N317" s="63"/>
      <c r="O317" s="63"/>
      <c r="P317" s="63"/>
      <c r="Q317" s="63"/>
      <c r="R317" s="63"/>
      <c r="S317" s="63"/>
      <c r="T317" s="63"/>
      <c r="U317" s="63"/>
      <c r="V317" s="63"/>
      <c r="W317" s="63"/>
      <c r="X317" s="63"/>
      <c r="Y317" s="63"/>
      <c r="Z317" s="63"/>
      <c r="AA317" s="63"/>
      <c r="AB317" s="63"/>
      <c r="AC317" s="63"/>
      <c r="AD317" s="63"/>
      <c r="AE317" s="63"/>
    </row>
    <row r="318" spans="1:31" ht="15.75" x14ac:dyDescent="0.25">
      <c r="A318" s="63"/>
      <c r="B318" s="63"/>
      <c r="C318" s="63"/>
      <c r="D318" s="63"/>
      <c r="E318" s="63"/>
      <c r="F318" s="63"/>
      <c r="G318" s="63"/>
      <c r="H318" s="63"/>
      <c r="I318" s="63"/>
      <c r="J318" s="63"/>
      <c r="K318" s="63"/>
      <c r="L318" s="63"/>
      <c r="M318" s="63"/>
      <c r="N318" s="63"/>
      <c r="O318" s="63"/>
      <c r="P318" s="63"/>
      <c r="Q318" s="63"/>
      <c r="R318" s="63"/>
      <c r="S318" s="63"/>
      <c r="T318" s="63"/>
      <c r="U318" s="63"/>
      <c r="V318" s="63"/>
      <c r="W318" s="63"/>
      <c r="X318" s="63"/>
      <c r="Y318" s="63"/>
      <c r="Z318" s="63"/>
      <c r="AA318" s="63"/>
      <c r="AB318" s="63"/>
      <c r="AC318" s="63"/>
      <c r="AD318" s="63"/>
      <c r="AE318" s="63"/>
    </row>
  </sheetData>
  <sheetProtection password="DD16" sheet="1" objects="1" scenarios="1"/>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AF318"/>
  <sheetViews>
    <sheetView workbookViewId="0"/>
  </sheetViews>
  <sheetFormatPr defaultRowHeight="15" x14ac:dyDescent="0.25"/>
  <sheetData>
    <row r="1" spans="1:32" ht="15.75" x14ac:dyDescent="0.25">
      <c r="A1" s="62">
        <f>'R1'!A1</f>
        <v>0</v>
      </c>
      <c r="B1" s="75" t="s">
        <v>515</v>
      </c>
      <c r="C1" s="75"/>
      <c r="D1" s="74"/>
      <c r="E1" s="74"/>
      <c r="F1" s="74"/>
      <c r="G1" s="63"/>
      <c r="H1" s="63"/>
      <c r="I1" s="63"/>
      <c r="J1" s="63"/>
      <c r="K1" s="63"/>
      <c r="L1" s="63"/>
      <c r="M1" s="63"/>
      <c r="N1" s="63"/>
      <c r="O1" s="72" t="s">
        <v>509</v>
      </c>
      <c r="P1" s="72" t="s">
        <v>511</v>
      </c>
      <c r="Q1" s="72" t="s">
        <v>510</v>
      </c>
      <c r="R1" s="72" t="s">
        <v>513</v>
      </c>
      <c r="S1" s="72" t="s">
        <v>508</v>
      </c>
      <c r="T1" s="63"/>
      <c r="U1" s="63"/>
      <c r="V1" s="63"/>
      <c r="W1" s="63"/>
      <c r="X1" s="63"/>
      <c r="Y1" s="63"/>
      <c r="Z1" s="63"/>
      <c r="AA1" s="63"/>
      <c r="AB1" s="63"/>
      <c r="AC1" s="63"/>
      <c r="AD1" s="63"/>
      <c r="AE1" s="63"/>
      <c r="AF1" s="63"/>
    </row>
    <row r="2" spans="1:32" ht="15.75" x14ac:dyDescent="0.25">
      <c r="A2" s="75" t="s">
        <v>519</v>
      </c>
      <c r="B2" s="75"/>
      <c r="C2" s="74"/>
      <c r="D2" s="74"/>
      <c r="E2" s="74"/>
      <c r="F2" s="74"/>
      <c r="G2" s="74"/>
      <c r="H2" s="74"/>
      <c r="I2" s="74"/>
      <c r="J2" s="74"/>
      <c r="K2" s="74"/>
      <c r="L2" s="74"/>
      <c r="M2" s="74"/>
      <c r="N2" s="74"/>
      <c r="O2" s="73">
        <f>Front!B20</f>
        <v>0</v>
      </c>
      <c r="P2" s="72">
        <f>Front!B18</f>
        <v>0</v>
      </c>
      <c r="Q2" s="72">
        <f t="shared" ref="Q2:Q13" si="0">ROUND(P2,2)</f>
        <v>0</v>
      </c>
      <c r="R2" s="73">
        <f t="shared" ref="R2:R13" si="1">ROUND(O2,2)</f>
        <v>0</v>
      </c>
      <c r="S2" s="72">
        <f>Front!B19</f>
        <v>1</v>
      </c>
      <c r="T2" s="63"/>
      <c r="U2" s="63"/>
      <c r="V2" s="63"/>
      <c r="W2" s="63"/>
      <c r="X2" s="63"/>
      <c r="Y2" s="63"/>
      <c r="Z2" s="63"/>
      <c r="AA2" s="63"/>
      <c r="AB2" s="63"/>
      <c r="AC2" s="63"/>
      <c r="AD2" s="63"/>
      <c r="AE2" s="63"/>
      <c r="AF2" s="63"/>
    </row>
    <row r="3" spans="1:32" ht="15.75" x14ac:dyDescent="0.25">
      <c r="A3" s="65" t="str">
        <f>CONCATENATE(A150," ",K3,"%")</f>
        <v>O&amp;M WHEELCHAIR INVENTORY TOTAL SCORE:  0%</v>
      </c>
      <c r="B3" s="63"/>
      <c r="C3" s="63"/>
      <c r="D3" s="63"/>
      <c r="E3" s="63"/>
      <c r="F3" s="63"/>
      <c r="G3" s="63"/>
      <c r="H3" s="63"/>
      <c r="I3" s="63"/>
      <c r="J3" s="66">
        <f>Front!H18</f>
        <v>0</v>
      </c>
      <c r="K3" s="66">
        <f>ROUND(J3,2)</f>
        <v>0</v>
      </c>
      <c r="L3" s="63"/>
      <c r="M3" s="63"/>
      <c r="N3" s="63"/>
      <c r="O3" s="73">
        <f>Front!C20</f>
        <v>0</v>
      </c>
      <c r="P3" s="72">
        <f>Front!C18</f>
        <v>0</v>
      </c>
      <c r="Q3" s="72">
        <f t="shared" si="0"/>
        <v>0</v>
      </c>
      <c r="R3" s="73">
        <f t="shared" si="1"/>
        <v>0</v>
      </c>
      <c r="S3" s="72">
        <f>Front!C19</f>
        <v>1</v>
      </c>
      <c r="T3" s="63"/>
      <c r="U3" s="63"/>
      <c r="V3" s="63"/>
      <c r="W3" s="63"/>
      <c r="X3" s="63"/>
      <c r="Y3" s="63"/>
      <c r="Z3" s="63"/>
      <c r="AA3" s="63"/>
      <c r="AB3" s="63"/>
      <c r="AC3" s="63"/>
      <c r="AD3" s="63"/>
      <c r="AE3" s="63"/>
      <c r="AF3" s="63"/>
    </row>
    <row r="4" spans="1:32" ht="15.75" x14ac:dyDescent="0.25">
      <c r="A4" s="67"/>
      <c r="B4" s="63"/>
      <c r="C4" s="63"/>
      <c r="D4" s="63"/>
      <c r="E4" s="63"/>
      <c r="F4" s="63"/>
      <c r="G4" s="63"/>
      <c r="H4" s="63"/>
      <c r="I4" s="63"/>
      <c r="J4" s="63"/>
      <c r="K4" s="63"/>
      <c r="L4" s="63"/>
      <c r="M4" s="63"/>
      <c r="N4" s="63"/>
      <c r="O4" s="73">
        <f>Front!D20</f>
        <v>0</v>
      </c>
      <c r="P4" s="72">
        <f>Front!D18</f>
        <v>0</v>
      </c>
      <c r="Q4" s="72">
        <f t="shared" si="0"/>
        <v>0</v>
      </c>
      <c r="R4" s="73">
        <f t="shared" si="1"/>
        <v>0</v>
      </c>
      <c r="S4" s="72">
        <f>Front!D19</f>
        <v>1</v>
      </c>
      <c r="T4" s="63"/>
      <c r="U4" s="63"/>
      <c r="V4" s="63"/>
      <c r="W4" s="63"/>
      <c r="X4" s="63"/>
      <c r="Y4" s="63"/>
      <c r="Z4" s="63"/>
      <c r="AA4" s="63"/>
      <c r="AB4" s="63"/>
      <c r="AC4" s="63"/>
      <c r="AD4" s="63"/>
      <c r="AE4" s="63"/>
      <c r="AF4" s="63"/>
    </row>
    <row r="5" spans="1:32" ht="15.75" x14ac:dyDescent="0.25">
      <c r="A5" s="65" t="str">
        <f>CONCATENATE(A151," ",H5,"%")</f>
        <v>Concepts Score: 0%</v>
      </c>
      <c r="B5" s="63"/>
      <c r="C5" s="63"/>
      <c r="D5" s="63"/>
      <c r="E5" s="63"/>
      <c r="F5" s="63"/>
      <c r="G5" s="68">
        <f>Front!H3</f>
        <v>0</v>
      </c>
      <c r="H5" s="69">
        <f>ROUND(G5,1)</f>
        <v>0</v>
      </c>
      <c r="I5" s="63" t="s">
        <v>517</v>
      </c>
      <c r="J5" s="63"/>
      <c r="K5" s="63"/>
      <c r="L5" s="63"/>
      <c r="M5" s="63"/>
      <c r="N5" s="63"/>
      <c r="O5" s="73">
        <f>Front!E20</f>
        <v>0</v>
      </c>
      <c r="P5" s="72">
        <f>Front!E18</f>
        <v>0</v>
      </c>
      <c r="Q5" s="72">
        <f t="shared" si="0"/>
        <v>0</v>
      </c>
      <c r="R5" s="73">
        <f t="shared" si="1"/>
        <v>0</v>
      </c>
      <c r="S5" s="72">
        <f>Front!E19</f>
        <v>1</v>
      </c>
      <c r="T5" s="63"/>
      <c r="U5" s="63"/>
      <c r="V5" s="63"/>
      <c r="W5" s="63"/>
      <c r="X5" s="63"/>
      <c r="Y5" s="63"/>
      <c r="Z5" s="63"/>
      <c r="AA5" s="63"/>
      <c r="AB5" s="63"/>
      <c r="AC5" s="63"/>
      <c r="AD5" s="63"/>
      <c r="AE5" s="63"/>
      <c r="AF5" s="63"/>
    </row>
    <row r="6" spans="1:32" ht="15.75" x14ac:dyDescent="0.25">
      <c r="A6" s="67" t="str">
        <f>CONCATENATE($A1," ",G152," ",N152,", ",O152,", ",P152,", ",Q152)</f>
        <v xml:space="preserve">0 did well with the skills that made up the area(s) of , , , </v>
      </c>
      <c r="B6" s="63"/>
      <c r="C6" s="63"/>
      <c r="D6" s="63"/>
      <c r="E6" s="63"/>
      <c r="F6" s="63"/>
      <c r="G6" s="63"/>
      <c r="H6" s="63"/>
      <c r="I6" s="63"/>
      <c r="J6" s="63"/>
      <c r="K6" s="63"/>
      <c r="L6" s="63"/>
      <c r="M6" s="63"/>
      <c r="N6" s="63"/>
      <c r="O6" s="73">
        <f>Front!F20</f>
        <v>0</v>
      </c>
      <c r="P6" s="73">
        <f>Front!F18</f>
        <v>0</v>
      </c>
      <c r="Q6" s="72">
        <f t="shared" si="0"/>
        <v>0</v>
      </c>
      <c r="R6" s="73">
        <f t="shared" si="1"/>
        <v>0</v>
      </c>
      <c r="S6" s="72">
        <f>Front!F19</f>
        <v>1</v>
      </c>
      <c r="T6" s="63"/>
      <c r="U6" s="63"/>
      <c r="V6" s="63"/>
      <c r="W6" s="63"/>
      <c r="X6" s="63"/>
      <c r="Y6" s="63"/>
      <c r="Z6" s="63"/>
      <c r="AA6" s="63"/>
      <c r="AB6" s="63"/>
      <c r="AC6" s="63"/>
      <c r="AD6" s="63"/>
      <c r="AE6" s="63"/>
      <c r="AF6" s="63"/>
    </row>
    <row r="7" spans="1:32" ht="15.75" x14ac:dyDescent="0.25">
      <c r="A7" s="67" t="str">
        <f>CONCATENATE($A1," ",G153," ",N153,", ",O153,", ",P153,", ",Q153)</f>
        <v xml:space="preserve">0 had room for improvement with the skills that made up the area(s) of , , , </v>
      </c>
      <c r="B7" s="63"/>
      <c r="C7" s="63"/>
      <c r="D7" s="63"/>
      <c r="E7" s="63"/>
      <c r="F7" s="63"/>
      <c r="G7" s="63"/>
      <c r="H7" s="63"/>
      <c r="I7" s="63"/>
      <c r="J7" s="63"/>
      <c r="K7" s="63"/>
      <c r="L7" s="63"/>
      <c r="M7" s="63"/>
      <c r="N7" s="63"/>
      <c r="O7" s="73">
        <f>Front!G20</f>
        <v>0</v>
      </c>
      <c r="P7" s="72">
        <f>Front!G18</f>
        <v>0</v>
      </c>
      <c r="Q7" s="72">
        <f t="shared" si="0"/>
        <v>0</v>
      </c>
      <c r="R7" s="73">
        <f t="shared" si="1"/>
        <v>0</v>
      </c>
      <c r="S7" s="72">
        <f>Front!G19</f>
        <v>1</v>
      </c>
      <c r="T7" s="63"/>
      <c r="U7" s="63"/>
      <c r="V7" s="63"/>
      <c r="W7" s="63"/>
      <c r="X7" s="63"/>
      <c r="Y7" s="63"/>
      <c r="Z7" s="63"/>
      <c r="AA7" s="63"/>
      <c r="AB7" s="63"/>
      <c r="AC7" s="63"/>
      <c r="AD7" s="63"/>
      <c r="AE7" s="63"/>
      <c r="AF7" s="63"/>
    </row>
    <row r="8" spans="1:32" ht="15.75" x14ac:dyDescent="0.25">
      <c r="A8" s="67" t="str">
        <f>CONCATENATE($A1," ",G154," ",N154,", ",O154,", ",P154,", ",Q154)</f>
        <v xml:space="preserve">0 hadn't had the opportunity to work on the skills in the area(s) of , , , </v>
      </c>
      <c r="B8" s="63"/>
      <c r="C8" s="63"/>
      <c r="D8" s="63"/>
      <c r="E8" s="63"/>
      <c r="F8" s="63"/>
      <c r="G8" s="63"/>
      <c r="H8" s="63"/>
      <c r="I8" s="63"/>
      <c r="J8" s="63"/>
      <c r="K8" s="63"/>
      <c r="L8" s="63"/>
      <c r="M8" s="63"/>
      <c r="N8" s="63"/>
      <c r="O8" s="73">
        <f>Front!H20</f>
        <v>0</v>
      </c>
      <c r="P8" s="72">
        <f>Front!H18</f>
        <v>0</v>
      </c>
      <c r="Q8" s="72">
        <f t="shared" si="0"/>
        <v>0</v>
      </c>
      <c r="R8" s="73">
        <f t="shared" si="1"/>
        <v>0</v>
      </c>
      <c r="S8" s="72">
        <f>Front!H19</f>
        <v>1</v>
      </c>
      <c r="T8" s="63"/>
      <c r="U8" s="63"/>
      <c r="V8" s="63"/>
      <c r="W8" s="63"/>
      <c r="X8" s="63"/>
      <c r="Y8" s="63"/>
      <c r="Z8" s="63"/>
      <c r="AA8" s="63"/>
      <c r="AB8" s="63"/>
      <c r="AC8" s="63"/>
      <c r="AD8" s="63"/>
      <c r="AE8" s="63"/>
      <c r="AF8" s="63"/>
    </row>
    <row r="9" spans="1:32" ht="15.75" x14ac:dyDescent="0.25">
      <c r="A9" s="67" t="str">
        <f>CONCATENATE($A1," ",G155," ",N155,", ",O155,", ",P155,", ",Q155)</f>
        <v>0 didn't need the skills in the area(s) of Vocabulary, Laterality, Parallel/Perpendicular, Time And Distance</v>
      </c>
      <c r="B9" s="63"/>
      <c r="C9" s="63"/>
      <c r="D9" s="63"/>
      <c r="E9" s="63"/>
      <c r="F9" s="63"/>
      <c r="G9" s="63"/>
      <c r="H9" s="63"/>
      <c r="I9" s="63"/>
      <c r="J9" s="63"/>
      <c r="K9" s="63"/>
      <c r="L9" s="63"/>
      <c r="M9" s="63"/>
      <c r="N9" s="63"/>
      <c r="O9" s="73">
        <f>Front!I20</f>
        <v>0</v>
      </c>
      <c r="P9" s="72">
        <f>Front!I18</f>
        <v>0</v>
      </c>
      <c r="Q9" s="72">
        <f t="shared" si="0"/>
        <v>0</v>
      </c>
      <c r="R9" s="73">
        <f t="shared" si="1"/>
        <v>0</v>
      </c>
      <c r="S9" s="72">
        <f>Front!I19</f>
        <v>1</v>
      </c>
      <c r="T9" s="63"/>
      <c r="U9" s="63"/>
      <c r="V9" s="63"/>
      <c r="W9" s="63"/>
      <c r="X9" s="63"/>
      <c r="Y9" s="63"/>
      <c r="Z9" s="63"/>
      <c r="AA9" s="63"/>
      <c r="AB9" s="63"/>
      <c r="AC9" s="63"/>
      <c r="AD9" s="63"/>
      <c r="AE9" s="63"/>
      <c r="AF9" s="63"/>
    </row>
    <row r="10" spans="1:32" ht="15.75" x14ac:dyDescent="0.25">
      <c r="A10" s="67"/>
      <c r="B10" s="63"/>
      <c r="C10" s="63"/>
      <c r="D10" s="63"/>
      <c r="E10" s="63"/>
      <c r="F10" s="63"/>
      <c r="G10" s="63"/>
      <c r="H10" s="63"/>
      <c r="I10" s="63"/>
      <c r="J10" s="63"/>
      <c r="K10" s="63"/>
      <c r="L10" s="63"/>
      <c r="M10" s="63"/>
      <c r="N10" s="63"/>
      <c r="O10" s="73">
        <f>Front!J20</f>
        <v>0</v>
      </c>
      <c r="P10" s="72">
        <f>Front!J18</f>
        <v>0</v>
      </c>
      <c r="Q10" s="72">
        <f t="shared" si="0"/>
        <v>0</v>
      </c>
      <c r="R10" s="73">
        <f t="shared" si="1"/>
        <v>0</v>
      </c>
      <c r="S10" s="72">
        <f>Front!J19</f>
        <v>1</v>
      </c>
      <c r="T10" s="63"/>
      <c r="U10" s="63"/>
      <c r="V10" s="63"/>
      <c r="W10" s="63"/>
      <c r="X10" s="63"/>
      <c r="Y10" s="63"/>
      <c r="Z10" s="63"/>
      <c r="AA10" s="63"/>
      <c r="AB10" s="63"/>
      <c r="AC10" s="63"/>
      <c r="AD10" s="63"/>
      <c r="AE10" s="63"/>
      <c r="AF10" s="63"/>
    </row>
    <row r="11" spans="1:32" ht="15.75" x14ac:dyDescent="0.25">
      <c r="A11" s="65" t="str">
        <f>CONCATENATE(A156," ",H11,"%")</f>
        <v>Movement Score: 0%</v>
      </c>
      <c r="B11" s="63"/>
      <c r="C11" s="63"/>
      <c r="D11" s="63"/>
      <c r="E11" s="63"/>
      <c r="F11" s="63"/>
      <c r="G11" s="68">
        <f>Front!H4</f>
        <v>0</v>
      </c>
      <c r="H11" s="69">
        <f>ROUND(G11,1)</f>
        <v>0</v>
      </c>
      <c r="I11" s="63"/>
      <c r="J11" s="63"/>
      <c r="K11" s="63"/>
      <c r="L11" s="63"/>
      <c r="M11" s="63"/>
      <c r="N11" s="63"/>
      <c r="O11" s="73">
        <f>Front!K20</f>
        <v>0</v>
      </c>
      <c r="P11" s="72">
        <f>Front!K18</f>
        <v>0</v>
      </c>
      <c r="Q11" s="72">
        <f t="shared" si="0"/>
        <v>0</v>
      </c>
      <c r="R11" s="73">
        <f t="shared" si="1"/>
        <v>0</v>
      </c>
      <c r="S11" s="72">
        <f>Front!K19</f>
        <v>1</v>
      </c>
      <c r="T11" s="63"/>
      <c r="U11" s="63"/>
      <c r="V11" s="63"/>
      <c r="W11" s="63"/>
      <c r="X11" s="63"/>
      <c r="Y11" s="63"/>
      <c r="Z11" s="63"/>
      <c r="AA11" s="63"/>
      <c r="AB11" s="63"/>
      <c r="AC11" s="63"/>
      <c r="AD11" s="63"/>
      <c r="AE11" s="63"/>
      <c r="AF11" s="63"/>
    </row>
    <row r="12" spans="1:32" ht="15.75" x14ac:dyDescent="0.25">
      <c r="A12" s="67" t="str">
        <f>CONCATENATE($A1," ",G157," ",N157,", ",O157,", ",P157,", ",Q157,", ",R157,", ",S157,", ",T157,", ",U157,", ",V157,", ",W157,", ",X157)</f>
        <v xml:space="preserve">0 did well with the skills that made up the area(s) of , , , , , , , , , , </v>
      </c>
      <c r="B12" s="63"/>
      <c r="C12" s="63"/>
      <c r="D12" s="63"/>
      <c r="E12" s="63"/>
      <c r="F12" s="63"/>
      <c r="G12" s="63"/>
      <c r="H12" s="63"/>
      <c r="I12" s="63"/>
      <c r="J12" s="63"/>
      <c r="K12" s="63"/>
      <c r="L12" s="63"/>
      <c r="M12" s="63"/>
      <c r="N12" s="63"/>
      <c r="O12" s="73">
        <f>Front!L20</f>
        <v>0</v>
      </c>
      <c r="P12" s="72">
        <f>Front!L18</f>
        <v>0</v>
      </c>
      <c r="Q12" s="72">
        <f t="shared" si="0"/>
        <v>0</v>
      </c>
      <c r="R12" s="73">
        <f t="shared" si="1"/>
        <v>0</v>
      </c>
      <c r="S12" s="72">
        <f>Front!L19</f>
        <v>1</v>
      </c>
      <c r="T12" s="63"/>
      <c r="U12" s="63"/>
      <c r="V12" s="63"/>
      <c r="W12" s="63"/>
      <c r="X12" s="63"/>
      <c r="Y12" s="63"/>
      <c r="Z12" s="63"/>
      <c r="AA12" s="63"/>
      <c r="AB12" s="63"/>
      <c r="AC12" s="63"/>
      <c r="AD12" s="63"/>
      <c r="AE12" s="63"/>
      <c r="AF12" s="63"/>
    </row>
    <row r="13" spans="1:32" ht="15.75" x14ac:dyDescent="0.25">
      <c r="A13" s="67" t="str">
        <f>CONCATENATE($A1," ",G158," ",N158,", ",O158,", ",P158,", ",Q158,", ",R158,", ",S158,", ",T158,", ",U158,", ",V158,", ",W158,", ",X158)</f>
        <v xml:space="preserve">0 had room for improvement with the skills that made up the area(s) of , , , , , , , , , , </v>
      </c>
      <c r="B13" s="63"/>
      <c r="C13" s="63"/>
      <c r="D13" s="63"/>
      <c r="E13" s="63"/>
      <c r="F13" s="63"/>
      <c r="G13" s="63"/>
      <c r="H13" s="63"/>
      <c r="I13" s="63"/>
      <c r="J13" s="63"/>
      <c r="K13" s="63"/>
      <c r="L13" s="63"/>
      <c r="M13" s="63"/>
      <c r="N13" s="63"/>
      <c r="O13" s="73">
        <f>Front!M20</f>
        <v>0</v>
      </c>
      <c r="P13" s="72">
        <f>Front!M18</f>
        <v>0</v>
      </c>
      <c r="Q13" s="72">
        <f t="shared" si="0"/>
        <v>0</v>
      </c>
      <c r="R13" s="73">
        <f t="shared" si="1"/>
        <v>0</v>
      </c>
      <c r="S13" s="72">
        <f>Front!M19</f>
        <v>1</v>
      </c>
      <c r="T13" s="63"/>
      <c r="U13" s="63"/>
      <c r="V13" s="63"/>
      <c r="W13" s="63"/>
      <c r="X13" s="63"/>
      <c r="Y13" s="63"/>
      <c r="Z13" s="63"/>
      <c r="AA13" s="63"/>
      <c r="AB13" s="63"/>
      <c r="AC13" s="63"/>
      <c r="AD13" s="63"/>
      <c r="AE13" s="63"/>
      <c r="AF13" s="63"/>
    </row>
    <row r="14" spans="1:32" ht="15.75" x14ac:dyDescent="0.25">
      <c r="A14" s="67" t="str">
        <f>CONCATENATE($A1," ",G159," ",N159,", ",O159,", ",P159,", ",Q159,", ",R159,", ",S159,", ",T159,", ",U159,", ",V159,", ",W159,", ",X159)</f>
        <v xml:space="preserve">0 hadn't had the opportunity to work on the skills in the area(s) of , , , , , , , , , , </v>
      </c>
      <c r="B14" s="63"/>
      <c r="C14" s="63"/>
      <c r="D14" s="63"/>
      <c r="E14" s="63"/>
      <c r="F14" s="63"/>
      <c r="G14" s="63"/>
      <c r="H14" s="63"/>
      <c r="I14" s="63"/>
      <c r="J14" s="63"/>
      <c r="K14" s="63"/>
      <c r="L14" s="63"/>
      <c r="M14" s="63"/>
      <c r="N14" s="63"/>
      <c r="O14" s="63" t="s">
        <v>516</v>
      </c>
      <c r="P14" s="63"/>
      <c r="Q14" s="63"/>
      <c r="R14" s="63"/>
      <c r="S14" s="63"/>
      <c r="T14" s="63"/>
      <c r="U14" s="63"/>
      <c r="V14" s="63"/>
      <c r="W14" s="63"/>
      <c r="X14" s="63"/>
      <c r="Y14" s="63"/>
      <c r="Z14" s="63"/>
      <c r="AA14" s="63"/>
      <c r="AB14" s="63"/>
      <c r="AC14" s="63"/>
      <c r="AD14" s="63"/>
      <c r="AE14" s="63"/>
      <c r="AF14" s="63"/>
    </row>
    <row r="15" spans="1:32" ht="15.75" x14ac:dyDescent="0.25">
      <c r="A15" s="67" t="str">
        <f>CONCATENATE($A1," ",G160," ",N160,", ",O160,", ",P160,", ",Q160,", ",R160,", ",S160,", ",T160,", ",U160,", ",V160,", ",W160,", ",X160)</f>
        <v>0 didn't need the skills in the area(s) of Wheelchair Basics, Maintaining Body Alignment While Propelling The Chair, Wheelchair Movement, Balance, Turns, Navigating Tight Spaces, Object Skills, Manual Chair Specific Skills, Scooter Specific Skills, Power Chair Specific Skills, Transferring</v>
      </c>
      <c r="B15" s="63"/>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row>
    <row r="16" spans="1:32" ht="15.75" x14ac:dyDescent="0.25">
      <c r="A16" s="67"/>
      <c r="B16" s="63"/>
      <c r="C16" s="63"/>
      <c r="D16" s="63"/>
      <c r="E16" s="63"/>
      <c r="F16" s="63"/>
      <c r="G16" s="75" t="s">
        <v>520</v>
      </c>
      <c r="H16" s="74"/>
      <c r="I16" s="74"/>
      <c r="J16" s="74"/>
      <c r="K16" s="74"/>
      <c r="L16" s="74"/>
      <c r="M16" s="74"/>
      <c r="N16" s="74"/>
      <c r="O16" s="74"/>
      <c r="P16" s="74"/>
      <c r="Q16" s="74"/>
      <c r="R16" s="74"/>
      <c r="S16" s="74"/>
      <c r="T16" s="63"/>
      <c r="U16" s="63"/>
      <c r="V16" s="63"/>
      <c r="W16" s="63"/>
      <c r="X16" s="63"/>
      <c r="Y16" s="63"/>
      <c r="Z16" s="63"/>
      <c r="AA16" s="63"/>
      <c r="AB16" s="63"/>
      <c r="AC16" s="63"/>
      <c r="AD16" s="63"/>
      <c r="AE16" s="63"/>
      <c r="AF16" s="63"/>
    </row>
    <row r="17" spans="1:32" ht="15.75" x14ac:dyDescent="0.25">
      <c r="A17" s="65" t="str">
        <f>CONCATENATE(A168," ",H17,"%")</f>
        <v>Single Room O&amp;M Score: 0%</v>
      </c>
      <c r="B17" s="63"/>
      <c r="C17" s="63"/>
      <c r="D17" s="63"/>
      <c r="E17" s="63"/>
      <c r="F17" s="63"/>
      <c r="G17" s="68">
        <f>Front!H5</f>
        <v>0</v>
      </c>
      <c r="H17" s="69">
        <f>ROUND(G17,1)</f>
        <v>0</v>
      </c>
      <c r="I17" s="63"/>
      <c r="J17" s="63"/>
      <c r="K17" s="63"/>
      <c r="L17" s="63"/>
      <c r="M17" s="63"/>
      <c r="N17" s="63"/>
      <c r="O17" s="63"/>
      <c r="P17" s="63"/>
      <c r="Q17" s="63"/>
      <c r="R17" s="63"/>
      <c r="S17" s="63"/>
      <c r="T17" s="63"/>
      <c r="U17" s="63"/>
      <c r="V17" s="63"/>
      <c r="W17" s="63"/>
      <c r="X17" s="63"/>
      <c r="Y17" s="63"/>
      <c r="Z17" s="63"/>
      <c r="AA17" s="63"/>
      <c r="AB17" s="63"/>
      <c r="AC17" s="63"/>
      <c r="AD17" s="63"/>
      <c r="AE17" s="63"/>
      <c r="AF17" s="63"/>
    </row>
    <row r="18" spans="1:32" ht="15.75" x14ac:dyDescent="0.25">
      <c r="A18" s="67" t="str">
        <f>CONCATENATE($A1," ",G169," ",N169,", ",O169,", ",P169,", ",Q169,", ",R169)</f>
        <v xml:space="preserve">0 did well with the skills that made up the area(s) of , , , , </v>
      </c>
      <c r="B18" s="63"/>
      <c r="C18" s="63"/>
      <c r="D18" s="63"/>
      <c r="E18" s="63"/>
      <c r="F18" s="63"/>
      <c r="G18" s="63"/>
      <c r="H18" s="63"/>
      <c r="I18" s="63"/>
      <c r="J18" s="63"/>
      <c r="K18" s="63"/>
      <c r="L18" s="63"/>
      <c r="M18" s="63"/>
      <c r="N18" s="63"/>
      <c r="O18" s="63"/>
      <c r="P18" s="63"/>
      <c r="Q18" s="63"/>
      <c r="R18" s="63"/>
      <c r="S18" s="63"/>
      <c r="T18" s="63"/>
      <c r="U18" s="63"/>
      <c r="V18" s="63"/>
      <c r="W18" s="63"/>
      <c r="X18" s="63"/>
      <c r="Y18" s="63"/>
      <c r="Z18" s="63"/>
      <c r="AA18" s="63"/>
      <c r="AB18" s="63"/>
      <c r="AC18" s="63"/>
      <c r="AD18" s="63"/>
      <c r="AE18" s="63"/>
      <c r="AF18" s="63"/>
    </row>
    <row r="19" spans="1:32" ht="15.75" x14ac:dyDescent="0.25">
      <c r="A19" s="67" t="str">
        <f>CONCATENATE($A1," ",G170," ",N170,", ",O170,", ",P170,", ",Q170,", ",R170)</f>
        <v xml:space="preserve">0 had room for improvement with the skills that made up the area(s) of , , , , </v>
      </c>
      <c r="B19" s="63"/>
      <c r="C19" s="63"/>
      <c r="D19" s="63"/>
      <c r="E19" s="63"/>
      <c r="F19" s="63"/>
      <c r="G19" s="63"/>
      <c r="H19" s="63"/>
      <c r="I19" s="63"/>
      <c r="J19" s="63"/>
      <c r="K19" s="63"/>
      <c r="L19" s="63"/>
      <c r="M19" s="63"/>
      <c r="N19" s="63"/>
      <c r="O19" s="63"/>
      <c r="P19" s="63"/>
      <c r="Q19" s="63"/>
      <c r="R19" s="63"/>
      <c r="S19" s="63"/>
      <c r="T19" s="63"/>
      <c r="U19" s="63"/>
      <c r="V19" s="63"/>
      <c r="W19" s="63"/>
      <c r="X19" s="63"/>
      <c r="Y19" s="63"/>
      <c r="Z19" s="63"/>
      <c r="AA19" s="63"/>
      <c r="AB19" s="63"/>
      <c r="AC19" s="63"/>
      <c r="AD19" s="63"/>
      <c r="AE19" s="63"/>
      <c r="AF19" s="63"/>
    </row>
    <row r="20" spans="1:32" ht="15.75" x14ac:dyDescent="0.25">
      <c r="A20" s="67" t="str">
        <f>CONCATENATE($A1," ",G171," ",N171,", ",O171,", ",P171,", ",Q171,", ",R171)</f>
        <v xml:space="preserve">0 hadn't had the opportunity to work on the skills in the area(s) of , , , , </v>
      </c>
      <c r="B20" s="63"/>
      <c r="C20" s="63"/>
      <c r="D20" s="63"/>
      <c r="E20" s="63"/>
      <c r="F20" s="63"/>
      <c r="G20" s="63"/>
      <c r="H20" s="63"/>
      <c r="I20" s="63"/>
      <c r="J20" s="63"/>
      <c r="K20" s="63"/>
      <c r="L20" s="63"/>
      <c r="M20" s="63"/>
      <c r="N20" s="63"/>
      <c r="O20" s="63"/>
      <c r="P20" s="63"/>
      <c r="Q20" s="63"/>
      <c r="R20" s="63"/>
      <c r="S20" s="63"/>
      <c r="T20" s="63"/>
      <c r="U20" s="63"/>
      <c r="V20" s="63"/>
      <c r="W20" s="63"/>
      <c r="X20" s="63"/>
      <c r="Y20" s="63"/>
      <c r="Z20" s="63"/>
      <c r="AA20" s="63"/>
      <c r="AB20" s="63"/>
      <c r="AC20" s="63"/>
      <c r="AD20" s="63"/>
      <c r="AE20" s="63"/>
      <c r="AF20" s="63"/>
    </row>
    <row r="21" spans="1:32" ht="15.75" x14ac:dyDescent="0.25">
      <c r="A21" s="67" t="str">
        <f>CONCATENATE($A1," ",G172," ",N172,", ",O172,", ",P172,", ",Q172,", ",R172)</f>
        <v>0 didn't need the skills in the area(s) of Familiar Rooms, Unfamiliar Rooms, Seating (Rows), Seating (Tables), Locating Dropped Objects</v>
      </c>
      <c r="B21" s="63"/>
      <c r="C21" s="63"/>
      <c r="D21" s="63"/>
      <c r="E21" s="63"/>
      <c r="F21" s="63"/>
      <c r="G21" s="63"/>
      <c r="H21" s="63"/>
      <c r="I21" s="63"/>
      <c r="J21" s="63"/>
      <c r="K21" s="63"/>
      <c r="L21" s="63"/>
      <c r="M21" s="63"/>
      <c r="N21" s="63"/>
      <c r="O21" s="63"/>
      <c r="P21" s="63"/>
      <c r="Q21" s="63"/>
      <c r="R21" s="63"/>
      <c r="S21" s="63"/>
      <c r="T21" s="63"/>
      <c r="U21" s="63"/>
      <c r="V21" s="63"/>
      <c r="W21" s="63"/>
      <c r="X21" s="63"/>
      <c r="Y21" s="63"/>
      <c r="Z21" s="63"/>
      <c r="AA21" s="63"/>
      <c r="AB21" s="63"/>
      <c r="AC21" s="63"/>
      <c r="AD21" s="63"/>
      <c r="AE21" s="63"/>
      <c r="AF21" s="63"/>
    </row>
    <row r="22" spans="1:32" ht="15.75" x14ac:dyDescent="0.25">
      <c r="A22" s="67"/>
      <c r="B22" s="63"/>
      <c r="C22" s="63"/>
      <c r="D22" s="63"/>
      <c r="E22" s="63"/>
      <c r="F22" s="63"/>
      <c r="G22" s="75" t="s">
        <v>521</v>
      </c>
      <c r="H22" s="74"/>
      <c r="I22" s="74"/>
      <c r="J22" s="74"/>
      <c r="K22" s="74"/>
      <c r="L22" s="74"/>
      <c r="M22" s="74"/>
      <c r="N22" s="74"/>
      <c r="O22" s="74"/>
      <c r="P22" s="74"/>
      <c r="Q22" s="74"/>
      <c r="R22" s="74"/>
      <c r="S22" s="74"/>
      <c r="T22" s="63"/>
      <c r="U22" s="63"/>
      <c r="V22" s="63"/>
      <c r="W22" s="63"/>
      <c r="X22" s="63"/>
      <c r="Y22" s="63"/>
      <c r="Z22" s="63"/>
      <c r="AA22" s="63"/>
      <c r="AB22" s="63"/>
      <c r="AC22" s="63"/>
      <c r="AD22" s="63"/>
      <c r="AE22" s="63"/>
      <c r="AF22" s="63"/>
    </row>
    <row r="23" spans="1:32" ht="15.75" x14ac:dyDescent="0.25">
      <c r="A23" s="65" t="str">
        <f>CONCATENATE(A174," ",H23,"%")</f>
        <v>Indoor O&amp;M Score: 0%</v>
      </c>
      <c r="B23" s="63"/>
      <c r="C23" s="63"/>
      <c r="D23" s="63"/>
      <c r="E23" s="63"/>
      <c r="F23" s="63"/>
      <c r="G23" s="68">
        <f>Front!H6</f>
        <v>0</v>
      </c>
      <c r="H23" s="69">
        <f>ROUND(G23,1)</f>
        <v>0</v>
      </c>
      <c r="I23" s="63"/>
      <c r="J23" s="63"/>
      <c r="K23" s="63"/>
      <c r="L23" s="63"/>
      <c r="M23" s="63"/>
      <c r="N23" s="63"/>
      <c r="O23" s="63"/>
      <c r="P23" s="63"/>
      <c r="Q23" s="63"/>
      <c r="R23" s="63"/>
      <c r="S23" s="63"/>
      <c r="T23" s="63"/>
      <c r="U23" s="63"/>
      <c r="V23" s="63"/>
      <c r="W23" s="63"/>
      <c r="X23" s="63"/>
      <c r="Y23" s="63"/>
      <c r="Z23" s="63"/>
      <c r="AA23" s="63"/>
      <c r="AB23" s="63"/>
      <c r="AC23" s="63"/>
      <c r="AD23" s="63"/>
      <c r="AE23" s="63"/>
      <c r="AF23" s="63"/>
    </row>
    <row r="24" spans="1:32" ht="15.75" x14ac:dyDescent="0.25">
      <c r="A24" s="67" t="str">
        <f>CONCATENATE($A1," ",G175," ",N175,", ",O175,", ",P175,", ",Q175,", ",R175,", ",S175,", ",T175,", ",U175)</f>
        <v xml:space="preserve">0 did well with the skills that made up the area(s) of , , , , , , , </v>
      </c>
      <c r="B24" s="63"/>
      <c r="C24" s="63"/>
      <c r="D24" s="63"/>
      <c r="E24" s="63"/>
      <c r="F24" s="63"/>
      <c r="G24" s="63"/>
      <c r="H24" s="63"/>
      <c r="I24" s="63"/>
      <c r="J24" s="63"/>
      <c r="K24" s="63"/>
      <c r="L24" s="63"/>
      <c r="M24" s="63"/>
      <c r="N24" s="63"/>
      <c r="O24" s="63"/>
      <c r="P24" s="63"/>
      <c r="Q24" s="63"/>
      <c r="R24" s="63"/>
      <c r="S24" s="63"/>
      <c r="T24" s="63"/>
      <c r="U24" s="63"/>
      <c r="V24" s="63"/>
      <c r="W24" s="63"/>
      <c r="X24" s="63"/>
      <c r="Y24" s="63"/>
      <c r="Z24" s="63"/>
      <c r="AA24" s="63"/>
      <c r="AB24" s="63"/>
      <c r="AC24" s="63"/>
      <c r="AD24" s="63"/>
      <c r="AE24" s="63"/>
      <c r="AF24" s="63"/>
    </row>
    <row r="25" spans="1:32" ht="15.75" x14ac:dyDescent="0.25">
      <c r="A25" s="67" t="str">
        <f>CONCATENATE($A1," ",G176," ",N176,", ",O176,", ",P176,", ",Q176,", ",R176,", ",S176,", ",T176,", ",U176)</f>
        <v xml:space="preserve">0 had room for improvement with the skills that made up the area(s) of , , , , , , , </v>
      </c>
      <c r="B25" s="63"/>
      <c r="C25" s="63"/>
      <c r="D25" s="63"/>
      <c r="E25" s="63"/>
      <c r="F25" s="63"/>
      <c r="G25" s="63"/>
      <c r="H25" s="63"/>
      <c r="I25" s="63"/>
      <c r="J25" s="63"/>
      <c r="K25" s="63"/>
      <c r="L25" s="63"/>
      <c r="M25" s="63"/>
      <c r="N25" s="63"/>
      <c r="O25" s="63"/>
      <c r="P25" s="63"/>
      <c r="Q25" s="63"/>
      <c r="R25" s="63"/>
      <c r="S25" s="63"/>
      <c r="T25" s="63"/>
      <c r="U25" s="63"/>
      <c r="V25" s="63"/>
      <c r="W25" s="63"/>
      <c r="X25" s="63"/>
      <c r="Y25" s="63"/>
      <c r="Z25" s="63"/>
      <c r="AA25" s="63"/>
      <c r="AB25" s="63"/>
      <c r="AC25" s="63"/>
      <c r="AD25" s="63"/>
      <c r="AE25" s="63"/>
      <c r="AF25" s="63"/>
    </row>
    <row r="26" spans="1:32" ht="15.75" x14ac:dyDescent="0.25">
      <c r="A26" s="67" t="str">
        <f>CONCATENATE($A1," ",G177," ",N177,", ",O177,", ",P177,", ",Q177,", ",R177,", ",S177,", ",T177,", ",U177)</f>
        <v xml:space="preserve">0 hadn't had the opportunity to work on the skills in the area(s) of , , , , , , , </v>
      </c>
      <c r="B26" s="63"/>
      <c r="C26" s="63"/>
      <c r="D26" s="63"/>
      <c r="E26" s="63"/>
      <c r="F26" s="63"/>
      <c r="G26" s="63"/>
      <c r="H26" s="63"/>
      <c r="I26" s="63"/>
      <c r="J26" s="63"/>
      <c r="K26" s="63"/>
      <c r="L26" s="63"/>
      <c r="M26" s="63"/>
      <c r="N26" s="63"/>
      <c r="O26" s="63"/>
      <c r="P26" s="63"/>
      <c r="Q26" s="63"/>
      <c r="R26" s="63"/>
      <c r="S26" s="63"/>
      <c r="T26" s="63"/>
      <c r="U26" s="63"/>
      <c r="V26" s="63"/>
      <c r="W26" s="63"/>
      <c r="X26" s="63"/>
      <c r="Y26" s="63"/>
      <c r="Z26" s="63"/>
      <c r="AA26" s="63"/>
      <c r="AB26" s="63"/>
      <c r="AC26" s="63"/>
      <c r="AD26" s="63"/>
      <c r="AE26" s="63"/>
      <c r="AF26" s="63"/>
    </row>
    <row r="27" spans="1:32" ht="15.75" x14ac:dyDescent="0.25">
      <c r="A27" s="67" t="str">
        <f>CONCATENATE($A1," ",G178," ",N178,", ",O178,", ",P178,", ",Q178,", ",R178,", ",S178,", ",T178,", ",U178)</f>
        <v>0 didn't need the skills in the area(s) of Hand Trailing, Navigating Open Spaces, Doors, Stairs (Emergency Use Only), Elevators, Moving Sidewalks, Turnstiles, Emergency Drills/Situations</v>
      </c>
      <c r="B27" s="63"/>
      <c r="C27" s="63"/>
      <c r="D27" s="63"/>
      <c r="E27" s="63"/>
      <c r="F27" s="63"/>
      <c r="G27" s="63"/>
      <c r="H27" s="63"/>
      <c r="I27" s="63"/>
      <c r="J27" s="63"/>
      <c r="K27" s="63"/>
      <c r="L27" s="63"/>
      <c r="M27" s="63"/>
      <c r="N27" s="63"/>
      <c r="O27" s="63"/>
      <c r="P27" s="63"/>
      <c r="Q27" s="63"/>
      <c r="R27" s="63"/>
      <c r="S27" s="63"/>
      <c r="T27" s="63"/>
      <c r="U27" s="63"/>
      <c r="V27" s="63"/>
      <c r="W27" s="63"/>
      <c r="X27" s="63"/>
      <c r="Y27" s="63"/>
      <c r="Z27" s="63"/>
      <c r="AA27" s="63"/>
      <c r="AB27" s="63"/>
      <c r="AC27" s="63"/>
      <c r="AD27" s="63"/>
      <c r="AE27" s="63"/>
      <c r="AF27" s="63"/>
    </row>
    <row r="28" spans="1:32" ht="15.75" x14ac:dyDescent="0.25">
      <c r="A28" s="67"/>
      <c r="B28" s="63"/>
      <c r="C28" s="63"/>
      <c r="D28" s="63"/>
      <c r="E28" s="63"/>
      <c r="F28" s="63"/>
      <c r="G28" s="75" t="s">
        <v>522</v>
      </c>
      <c r="H28" s="74"/>
      <c r="I28" s="74"/>
      <c r="J28" s="74"/>
      <c r="K28" s="74"/>
      <c r="L28" s="74"/>
      <c r="M28" s="74"/>
      <c r="N28" s="74"/>
      <c r="O28" s="74"/>
      <c r="P28" s="74"/>
      <c r="Q28" s="74"/>
      <c r="R28" s="74"/>
      <c r="S28" s="74"/>
      <c r="T28" s="63"/>
      <c r="U28" s="63"/>
      <c r="V28" s="63"/>
      <c r="W28" s="63"/>
      <c r="X28" s="63"/>
      <c r="Y28" s="63"/>
      <c r="Z28" s="63"/>
      <c r="AA28" s="63"/>
      <c r="AB28" s="63"/>
      <c r="AC28" s="63"/>
      <c r="AD28" s="63"/>
      <c r="AE28" s="63"/>
      <c r="AF28" s="63"/>
    </row>
    <row r="29" spans="1:32" ht="15.75" x14ac:dyDescent="0.25">
      <c r="A29" s="65" t="str">
        <f>CONCATENATE(A183," ",H29,"%")</f>
        <v>Self Protection Score: 0%</v>
      </c>
      <c r="B29" s="63"/>
      <c r="C29" s="63"/>
      <c r="D29" s="63"/>
      <c r="E29" s="63"/>
      <c r="F29" s="63"/>
      <c r="G29" s="68">
        <f>Front!H7</f>
        <v>0</v>
      </c>
      <c r="H29" s="69">
        <f>ROUND(G29,1)</f>
        <v>0</v>
      </c>
      <c r="I29" s="63"/>
      <c r="J29" s="63"/>
      <c r="K29" s="63"/>
      <c r="L29" s="63"/>
      <c r="M29" s="63"/>
      <c r="N29" s="63"/>
      <c r="O29" s="63"/>
      <c r="P29" s="63"/>
      <c r="Q29" s="63"/>
      <c r="R29" s="63"/>
      <c r="S29" s="63"/>
      <c r="T29" s="63"/>
      <c r="U29" s="63"/>
      <c r="V29" s="63"/>
      <c r="W29" s="63"/>
      <c r="X29" s="63"/>
      <c r="Y29" s="63"/>
      <c r="Z29" s="63"/>
      <c r="AA29" s="63"/>
      <c r="AB29" s="63"/>
      <c r="AC29" s="63"/>
      <c r="AD29" s="63"/>
      <c r="AE29" s="63"/>
      <c r="AF29" s="63"/>
    </row>
    <row r="30" spans="1:32" ht="15.75" x14ac:dyDescent="0.25">
      <c r="A30" s="67" t="str">
        <f>CONCATENATE($A1," ",G183," ",N183,", ",O183,", ",P183)</f>
        <v xml:space="preserve">0 did well with the skills that made up the area(s) of , , </v>
      </c>
      <c r="B30" s="63"/>
      <c r="C30" s="63"/>
      <c r="D30" s="63"/>
      <c r="E30" s="63"/>
      <c r="F30" s="63"/>
      <c r="G30" s="63"/>
      <c r="H30" s="63"/>
      <c r="I30" s="63"/>
      <c r="J30" s="63"/>
      <c r="K30" s="63"/>
      <c r="L30" s="63"/>
      <c r="M30" s="63"/>
      <c r="N30" s="63"/>
      <c r="O30" s="63"/>
      <c r="P30" s="63"/>
      <c r="Q30" s="63"/>
      <c r="R30" s="63"/>
      <c r="S30" s="63"/>
      <c r="T30" s="63"/>
      <c r="U30" s="63"/>
      <c r="V30" s="63"/>
      <c r="W30" s="63"/>
      <c r="X30" s="63"/>
      <c r="Y30" s="63"/>
      <c r="Z30" s="63"/>
      <c r="AA30" s="63"/>
      <c r="AB30" s="63"/>
      <c r="AC30" s="63"/>
      <c r="AD30" s="63"/>
      <c r="AE30" s="63"/>
      <c r="AF30" s="63"/>
    </row>
    <row r="31" spans="1:32" ht="15.75" x14ac:dyDescent="0.25">
      <c r="A31" s="67" t="str">
        <f>CONCATENATE($A1," ",G184," ",N184,", ",O184,", ",P184)</f>
        <v xml:space="preserve">0 had room for improvement with the skills that made up the area(s) of , , </v>
      </c>
      <c r="B31" s="63"/>
      <c r="C31" s="63"/>
      <c r="D31" s="63"/>
      <c r="E31" s="63"/>
      <c r="F31" s="63"/>
      <c r="G31" s="63"/>
      <c r="H31" s="63"/>
      <c r="I31" s="63"/>
      <c r="J31" s="63"/>
      <c r="K31" s="63"/>
      <c r="L31" s="63"/>
      <c r="M31" s="63"/>
      <c r="N31" s="63"/>
      <c r="O31" s="63"/>
      <c r="P31" s="63"/>
      <c r="Q31" s="63"/>
      <c r="R31" s="63"/>
      <c r="S31" s="63"/>
      <c r="T31" s="63"/>
      <c r="U31" s="63"/>
      <c r="V31" s="63"/>
      <c r="W31" s="63"/>
      <c r="X31" s="63"/>
      <c r="Y31" s="63"/>
      <c r="Z31" s="63"/>
      <c r="AA31" s="63"/>
      <c r="AB31" s="63"/>
      <c r="AC31" s="63"/>
      <c r="AD31" s="63"/>
      <c r="AE31" s="63"/>
      <c r="AF31" s="63"/>
    </row>
    <row r="32" spans="1:32" ht="15.75" x14ac:dyDescent="0.25">
      <c r="A32" s="67" t="str">
        <f>CONCATENATE($A1," ",G185," ",N185,", ",O185,", ",P185)</f>
        <v xml:space="preserve">0 hadn't had the opportunity to work on the skills in the area(s) of , , </v>
      </c>
      <c r="B32" s="63"/>
      <c r="C32" s="63"/>
      <c r="D32" s="63"/>
      <c r="E32" s="63"/>
      <c r="F32" s="63"/>
      <c r="G32" s="63"/>
      <c r="H32" s="63"/>
      <c r="I32" s="63"/>
      <c r="J32" s="63"/>
      <c r="K32" s="63"/>
      <c r="L32" s="63"/>
      <c r="M32" s="63"/>
      <c r="N32" s="63"/>
      <c r="O32" s="63"/>
      <c r="P32" s="63"/>
      <c r="Q32" s="63"/>
      <c r="R32" s="63"/>
      <c r="S32" s="63"/>
      <c r="T32" s="63"/>
      <c r="U32" s="63"/>
      <c r="V32" s="63"/>
      <c r="W32" s="63"/>
      <c r="X32" s="63"/>
      <c r="Y32" s="63"/>
      <c r="Z32" s="63"/>
      <c r="AA32" s="63"/>
      <c r="AB32" s="63"/>
      <c r="AC32" s="63"/>
      <c r="AD32" s="63"/>
      <c r="AE32" s="63"/>
      <c r="AF32" s="63"/>
    </row>
    <row r="33" spans="1:32" ht="15.75" x14ac:dyDescent="0.25">
      <c r="A33" s="67" t="str">
        <f>CONCATENATE($A1," ",G186," ",N186,", ",O186,", ",P186)</f>
        <v>0 didn't need the skills in the area(s) of Upper Hand Protective Technique, Lower Forearm Protective Technique, Protective Clothing</v>
      </c>
      <c r="B33" s="63"/>
      <c r="C33" s="63"/>
      <c r="D33" s="63"/>
      <c r="E33" s="63"/>
      <c r="F33" s="63"/>
      <c r="G33" s="63"/>
      <c r="H33" s="63"/>
      <c r="I33" s="63"/>
      <c r="J33" s="63"/>
      <c r="K33" s="63"/>
      <c r="L33" s="63"/>
      <c r="M33" s="63"/>
      <c r="N33" s="63"/>
      <c r="O33" s="63"/>
      <c r="P33" s="63"/>
      <c r="Q33" s="63"/>
      <c r="R33" s="63"/>
      <c r="S33" s="63"/>
      <c r="T33" s="63"/>
      <c r="U33" s="63"/>
      <c r="V33" s="63"/>
      <c r="W33" s="63"/>
      <c r="X33" s="63"/>
      <c r="Y33" s="63"/>
      <c r="Z33" s="63"/>
      <c r="AA33" s="63"/>
      <c r="AB33" s="63"/>
      <c r="AC33" s="63"/>
      <c r="AD33" s="63"/>
      <c r="AE33" s="63"/>
      <c r="AF33" s="63"/>
    </row>
    <row r="34" spans="1:32" ht="15.75" x14ac:dyDescent="0.25">
      <c r="A34" s="67"/>
      <c r="B34" s="63"/>
      <c r="C34" s="63"/>
      <c r="D34" s="63"/>
      <c r="E34" s="63"/>
      <c r="F34" s="63"/>
      <c r="G34" s="63"/>
      <c r="H34" s="63"/>
      <c r="I34" s="63"/>
      <c r="J34" s="63"/>
      <c r="K34" s="63"/>
      <c r="L34" s="63"/>
      <c r="M34" s="63"/>
      <c r="N34" s="63"/>
      <c r="O34" s="63"/>
      <c r="P34" s="63"/>
      <c r="Q34" s="63"/>
      <c r="R34" s="63"/>
      <c r="S34" s="63"/>
      <c r="T34" s="63"/>
      <c r="U34" s="63"/>
      <c r="V34" s="63"/>
      <c r="W34" s="63"/>
      <c r="X34" s="63"/>
      <c r="Y34" s="63"/>
      <c r="Z34" s="63"/>
      <c r="AA34" s="63"/>
      <c r="AB34" s="63"/>
      <c r="AC34" s="63"/>
      <c r="AD34" s="63"/>
      <c r="AE34" s="63"/>
      <c r="AF34" s="63"/>
    </row>
    <row r="35" spans="1:32" ht="15.75" x14ac:dyDescent="0.25">
      <c r="A35" s="65" t="str">
        <f>CONCATENATE(A187," ",H35,"%")</f>
        <v>Guided Travel Score: 0%</v>
      </c>
      <c r="B35" s="63"/>
      <c r="C35" s="63"/>
      <c r="D35" s="63"/>
      <c r="E35" s="63"/>
      <c r="F35" s="63"/>
      <c r="G35" s="68">
        <f>Front!H8</f>
        <v>0</v>
      </c>
      <c r="H35" s="69">
        <f>ROUND(G35,1)</f>
        <v>0</v>
      </c>
      <c r="I35" s="63"/>
      <c r="J35" s="63"/>
      <c r="K35" s="63"/>
      <c r="L35" s="63"/>
      <c r="M35" s="63"/>
      <c r="N35" s="63"/>
      <c r="O35" s="63"/>
      <c r="P35" s="63"/>
      <c r="Q35" s="63"/>
      <c r="R35" s="63"/>
      <c r="S35" s="63"/>
      <c r="T35" s="63"/>
      <c r="U35" s="63"/>
      <c r="V35" s="63"/>
      <c r="W35" s="63"/>
      <c r="X35" s="63"/>
      <c r="Y35" s="63"/>
      <c r="Z35" s="63"/>
      <c r="AA35" s="63"/>
      <c r="AB35" s="63"/>
      <c r="AC35" s="63"/>
      <c r="AD35" s="63"/>
      <c r="AE35" s="63"/>
      <c r="AF35" s="63"/>
    </row>
    <row r="36" spans="1:32" ht="15.75" x14ac:dyDescent="0.25">
      <c r="A36" s="67" t="str">
        <f>CONCATENATE($A1," ",G188," ",N188,", ",O188,", ",P188,", ",Q188)</f>
        <v xml:space="preserve">0 did well with the skills that made up the area(s) of , , , </v>
      </c>
      <c r="B36" s="63"/>
      <c r="C36" s="63"/>
      <c r="D36" s="63"/>
      <c r="E36" s="63"/>
      <c r="F36" s="63"/>
      <c r="G36" s="63"/>
      <c r="H36" s="63"/>
      <c r="I36" s="63"/>
      <c r="J36" s="63"/>
      <c r="K36" s="63"/>
      <c r="L36" s="63"/>
      <c r="M36" s="63"/>
      <c r="N36" s="63"/>
      <c r="O36" s="63"/>
      <c r="P36" s="63"/>
      <c r="Q36" s="63"/>
      <c r="R36" s="63"/>
      <c r="S36" s="63"/>
      <c r="T36" s="63"/>
      <c r="U36" s="63"/>
      <c r="V36" s="63"/>
      <c r="W36" s="63"/>
      <c r="X36" s="63"/>
      <c r="Y36" s="63"/>
      <c r="Z36" s="63"/>
      <c r="AA36" s="63"/>
      <c r="AB36" s="63"/>
      <c r="AC36" s="63"/>
      <c r="AD36" s="63"/>
      <c r="AE36" s="63"/>
      <c r="AF36" s="63"/>
    </row>
    <row r="37" spans="1:32" ht="15.75" x14ac:dyDescent="0.25">
      <c r="A37" s="67" t="str">
        <f>CONCATENATE($A1," ",G189," ",N189,", ",O189,", ",P189,", ",Q189)</f>
        <v xml:space="preserve">0 had room for improvement with the skills that made up the area(s) of , , , </v>
      </c>
      <c r="B37" s="63"/>
      <c r="C37" s="63"/>
      <c r="D37" s="63"/>
      <c r="E37" s="63"/>
      <c r="F37" s="63"/>
      <c r="G37" s="63"/>
      <c r="H37" s="63"/>
      <c r="I37" s="63"/>
      <c r="J37" s="63"/>
      <c r="K37" s="63"/>
      <c r="L37" s="63"/>
      <c r="M37" s="63"/>
      <c r="N37" s="63"/>
      <c r="O37" s="63"/>
      <c r="P37" s="63"/>
      <c r="Q37" s="63"/>
      <c r="R37" s="63"/>
      <c r="S37" s="63"/>
      <c r="T37" s="63"/>
      <c r="U37" s="63"/>
      <c r="V37" s="63"/>
      <c r="W37" s="63"/>
      <c r="X37" s="63"/>
      <c r="Y37" s="63"/>
      <c r="Z37" s="63"/>
      <c r="AA37" s="63"/>
      <c r="AB37" s="63"/>
      <c r="AC37" s="63"/>
      <c r="AD37" s="63"/>
      <c r="AE37" s="63"/>
      <c r="AF37" s="63"/>
    </row>
    <row r="38" spans="1:32" ht="15.75" x14ac:dyDescent="0.25">
      <c r="A38" s="67" t="str">
        <f>CONCATENATE($A1," ",G190," ",N190,", ",O190,", ",P190,", ",Q190)</f>
        <v xml:space="preserve">0 hadn't had the opportunity to work on the skills in the area(s) of , , , </v>
      </c>
      <c r="B38" s="63"/>
      <c r="C38" s="63"/>
      <c r="D38" s="63"/>
      <c r="E38" s="63"/>
      <c r="F38" s="63"/>
      <c r="G38" s="63"/>
      <c r="H38" s="63"/>
      <c r="I38" s="63"/>
      <c r="J38" s="63"/>
      <c r="K38" s="63"/>
      <c r="L38" s="63"/>
      <c r="M38" s="63"/>
      <c r="N38" s="63"/>
      <c r="O38" s="63"/>
      <c r="P38" s="63"/>
      <c r="Q38" s="63"/>
      <c r="R38" s="63"/>
      <c r="S38" s="63"/>
      <c r="T38" s="63"/>
      <c r="U38" s="63"/>
      <c r="V38" s="63"/>
      <c r="W38" s="63"/>
      <c r="X38" s="63"/>
      <c r="Y38" s="63"/>
      <c r="Z38" s="63"/>
      <c r="AA38" s="63"/>
      <c r="AB38" s="63"/>
      <c r="AC38" s="63"/>
      <c r="AD38" s="63"/>
      <c r="AE38" s="63"/>
      <c r="AF38" s="63"/>
    </row>
    <row r="39" spans="1:32" ht="15.75" x14ac:dyDescent="0.25">
      <c r="A39" s="67" t="str">
        <f>CONCATENATE($A1," ",G191," ",N191,", ",O191,", ",P191,", ",Q191)</f>
        <v>0 didn't need the skills in the area(s) of Human Guide, Staying With Another (No Direct Contact), Menus, Getting Rides</v>
      </c>
      <c r="B39" s="63"/>
      <c r="C39" s="63"/>
      <c r="D39" s="63"/>
      <c r="E39" s="63"/>
      <c r="F39" s="63"/>
      <c r="G39" s="63"/>
      <c r="H39" s="63"/>
      <c r="I39" s="63"/>
      <c r="J39" s="63"/>
      <c r="K39" s="63"/>
      <c r="L39" s="63"/>
      <c r="M39" s="63"/>
      <c r="N39" s="63"/>
      <c r="O39" s="63"/>
      <c r="P39" s="63"/>
      <c r="Q39" s="63"/>
      <c r="R39" s="63"/>
      <c r="S39" s="63"/>
      <c r="T39" s="63"/>
      <c r="U39" s="63"/>
      <c r="V39" s="63"/>
      <c r="W39" s="63"/>
      <c r="X39" s="63"/>
      <c r="Y39" s="63"/>
      <c r="Z39" s="63"/>
      <c r="AA39" s="63"/>
      <c r="AB39" s="63"/>
      <c r="AC39" s="63"/>
      <c r="AD39" s="63"/>
      <c r="AE39" s="63"/>
      <c r="AF39" s="63"/>
    </row>
    <row r="40" spans="1:32" ht="15.75" x14ac:dyDescent="0.25">
      <c r="A40" s="67"/>
      <c r="B40" s="63"/>
      <c r="C40" s="63"/>
      <c r="D40" s="63"/>
      <c r="E40" s="63"/>
      <c r="F40" s="63"/>
      <c r="G40" s="63"/>
      <c r="H40" s="63"/>
      <c r="I40" s="63"/>
      <c r="J40" s="63"/>
      <c r="K40" s="63"/>
      <c r="L40" s="63"/>
      <c r="M40" s="63"/>
      <c r="N40" s="63"/>
      <c r="O40" s="63"/>
      <c r="P40" s="63"/>
      <c r="Q40" s="63"/>
      <c r="R40" s="63"/>
      <c r="S40" s="63"/>
      <c r="T40" s="63"/>
      <c r="U40" s="63"/>
      <c r="V40" s="63"/>
      <c r="W40" s="63"/>
      <c r="X40" s="63"/>
      <c r="Y40" s="63"/>
      <c r="Z40" s="63"/>
      <c r="AA40" s="63"/>
      <c r="AB40" s="63"/>
      <c r="AC40" s="63"/>
      <c r="AD40" s="63"/>
      <c r="AE40" s="63"/>
      <c r="AF40" s="63"/>
    </row>
    <row r="41" spans="1:32" ht="15.75" x14ac:dyDescent="0.25">
      <c r="A41" s="65" t="str">
        <f>CONCATENATE(A192," ",H41,"%")</f>
        <v>Cane Skills Score: 0%</v>
      </c>
      <c r="B41" s="63"/>
      <c r="C41" s="63"/>
      <c r="D41" s="63"/>
      <c r="E41" s="63"/>
      <c r="F41" s="63"/>
      <c r="G41" s="68">
        <f>Front!H9</f>
        <v>0</v>
      </c>
      <c r="H41" s="69">
        <f>ROUND(G41,1)</f>
        <v>0</v>
      </c>
      <c r="I41" s="63"/>
      <c r="J41" s="63"/>
      <c r="K41" s="63"/>
      <c r="L41" s="63"/>
      <c r="M41" s="63"/>
      <c r="N41" s="63"/>
      <c r="O41" s="63"/>
      <c r="P41" s="63"/>
      <c r="Q41" s="63"/>
      <c r="R41" s="63"/>
      <c r="S41" s="63"/>
      <c r="T41" s="63"/>
      <c r="U41" s="63"/>
      <c r="V41" s="63"/>
      <c r="W41" s="63"/>
      <c r="X41" s="63"/>
      <c r="Y41" s="63"/>
      <c r="Z41" s="63"/>
      <c r="AA41" s="63"/>
      <c r="AB41" s="63"/>
      <c r="AC41" s="63"/>
      <c r="AD41" s="63"/>
      <c r="AE41" s="63"/>
      <c r="AF41" s="63"/>
    </row>
    <row r="42" spans="1:32" ht="15.75" x14ac:dyDescent="0.25">
      <c r="A42" s="67" t="str">
        <f>CONCATENATE($A1," ",G193," ",N193,", ",O193,", ",P193,", ",Q193,", ",R193,", ",S193,", ",T193,", ",U193,", ",V193)</f>
        <v xml:space="preserve">0 did well with the skills that made up the area(s) of , , , , , , , , </v>
      </c>
      <c r="B42" s="63"/>
      <c r="C42" s="63"/>
      <c r="D42" s="63"/>
      <c r="E42" s="63"/>
      <c r="F42" s="63"/>
      <c r="G42" s="63"/>
      <c r="H42" s="63"/>
      <c r="I42" s="63"/>
      <c r="J42" s="63"/>
      <c r="K42" s="63"/>
      <c r="L42" s="63"/>
      <c r="M42" s="63"/>
      <c r="N42" s="63"/>
      <c r="O42" s="63"/>
      <c r="P42" s="63"/>
      <c r="Q42" s="63"/>
      <c r="R42" s="63"/>
      <c r="S42" s="63"/>
      <c r="T42" s="63"/>
      <c r="U42" s="63"/>
      <c r="V42" s="63"/>
      <c r="W42" s="63"/>
      <c r="X42" s="63"/>
      <c r="Y42" s="63"/>
      <c r="Z42" s="63"/>
      <c r="AA42" s="63"/>
      <c r="AB42" s="63"/>
      <c r="AC42" s="63"/>
      <c r="AD42" s="63"/>
      <c r="AE42" s="63"/>
      <c r="AF42" s="63"/>
    </row>
    <row r="43" spans="1:32" ht="15.75" x14ac:dyDescent="0.25">
      <c r="A43" s="67" t="str">
        <f>CONCATENATE($A1," ",G194," ",N194,", ",O194,", ",P194,", ",Q194,", ",R194,", ",S194,", ",T194,", ",U194,", ",V194)</f>
        <v xml:space="preserve">0 had room for improvement with the skills that made up the area(s) of , , , , , , , , </v>
      </c>
      <c r="B43" s="63"/>
      <c r="C43" s="63"/>
      <c r="D43" s="63"/>
      <c r="E43" s="63"/>
      <c r="F43" s="63"/>
      <c r="G43" s="63"/>
      <c r="H43" s="63"/>
      <c r="I43" s="63"/>
      <c r="J43" s="63"/>
      <c r="K43" s="63"/>
      <c r="L43" s="63"/>
      <c r="M43" s="63"/>
      <c r="N43" s="63"/>
      <c r="O43" s="63"/>
      <c r="P43" s="63"/>
      <c r="Q43" s="63"/>
      <c r="R43" s="63"/>
      <c r="S43" s="63"/>
      <c r="T43" s="63"/>
      <c r="U43" s="63"/>
      <c r="V43" s="63"/>
      <c r="W43" s="63"/>
      <c r="X43" s="63"/>
      <c r="Y43" s="63"/>
      <c r="Z43" s="63"/>
      <c r="AA43" s="63"/>
      <c r="AB43" s="63"/>
      <c r="AC43" s="63"/>
      <c r="AD43" s="63"/>
      <c r="AE43" s="63"/>
      <c r="AF43" s="63"/>
    </row>
    <row r="44" spans="1:32" ht="15.75" x14ac:dyDescent="0.25">
      <c r="A44" s="67" t="str">
        <f>CONCATENATE($A1," ",G195," ",N195,", ",O195,", ",P195,", ",Q195,", ",R195,", ",S195,", ",T195,", ",U195,", ",V195)</f>
        <v xml:space="preserve">0 hadn't had the opportunity to work on the skills in the area(s) of , , , , , , , , </v>
      </c>
      <c r="B44" s="63"/>
      <c r="C44" s="63"/>
      <c r="D44" s="63"/>
      <c r="E44" s="63"/>
      <c r="F44" s="63"/>
      <c r="G44" s="63"/>
      <c r="H44" s="63"/>
      <c r="I44" s="63"/>
      <c r="J44" s="63"/>
      <c r="K44" s="63"/>
      <c r="L44" s="63"/>
      <c r="M44" s="63"/>
      <c r="N44" s="63"/>
      <c r="O44" s="63"/>
      <c r="P44" s="63"/>
      <c r="Q44" s="63"/>
      <c r="R44" s="63"/>
      <c r="S44" s="63"/>
      <c r="T44" s="63"/>
      <c r="U44" s="63"/>
      <c r="V44" s="63"/>
      <c r="W44" s="63"/>
      <c r="X44" s="63"/>
      <c r="Y44" s="63"/>
      <c r="Z44" s="63"/>
      <c r="AA44" s="63"/>
      <c r="AB44" s="63"/>
      <c r="AC44" s="63"/>
      <c r="AD44" s="63"/>
      <c r="AE44" s="63"/>
      <c r="AF44" s="63"/>
    </row>
    <row r="45" spans="1:32" ht="15.75" x14ac:dyDescent="0.25">
      <c r="A45" s="67" t="str">
        <f>CONCATENATE($A1," ",G196," ",N196,", ",O196,", ",P196,", ",Q196,", ",R196,", ",S196,", ",T196,", ",U196,", ",V196)</f>
        <v>0 didn't need the skills in the area(s) of Basic Skills, Types Of Grips, Wheelchair Specific Cane Skills, Constant Contact, Diagonal/Diagonal Trail, Two Point Touch/Touch Trail, Touch And Drag, Three Point Touch, Verification Technique</v>
      </c>
      <c r="B45" s="63"/>
      <c r="C45" s="63"/>
      <c r="D45" s="63"/>
      <c r="E45" s="63"/>
      <c r="F45" s="63"/>
      <c r="G45" s="63"/>
      <c r="H45" s="63"/>
      <c r="I45" s="63"/>
      <c r="J45" s="63"/>
      <c r="K45" s="63"/>
      <c r="L45" s="63"/>
      <c r="M45" s="63"/>
      <c r="N45" s="63"/>
      <c r="O45" s="63"/>
      <c r="P45" s="63"/>
      <c r="Q45" s="63"/>
      <c r="R45" s="63"/>
      <c r="S45" s="63"/>
      <c r="T45" s="63"/>
      <c r="U45" s="63"/>
      <c r="V45" s="63"/>
      <c r="W45" s="63"/>
      <c r="X45" s="63"/>
      <c r="Y45" s="63"/>
      <c r="Z45" s="63"/>
      <c r="AA45" s="63"/>
      <c r="AB45" s="63"/>
      <c r="AC45" s="63"/>
      <c r="AD45" s="63"/>
      <c r="AE45" s="63"/>
      <c r="AF45" s="63"/>
    </row>
    <row r="46" spans="1:32" ht="15.75" x14ac:dyDescent="0.25">
      <c r="A46" s="67"/>
      <c r="B46" s="63"/>
      <c r="C46" s="63"/>
      <c r="D46" s="63"/>
      <c r="E46" s="63"/>
      <c r="F46" s="63"/>
      <c r="G46" s="63"/>
      <c r="H46" s="63"/>
      <c r="I46" s="63"/>
      <c r="J46" s="63"/>
      <c r="K46" s="63"/>
      <c r="L46" s="63"/>
      <c r="M46" s="63"/>
      <c r="N46" s="63"/>
      <c r="O46" s="63"/>
      <c r="P46" s="63"/>
      <c r="Q46" s="63"/>
      <c r="R46" s="63"/>
      <c r="S46" s="63"/>
      <c r="T46" s="63"/>
      <c r="U46" s="63"/>
      <c r="V46" s="63"/>
      <c r="W46" s="63"/>
      <c r="X46" s="63"/>
      <c r="Y46" s="63"/>
      <c r="Z46" s="63"/>
      <c r="AA46" s="63"/>
      <c r="AB46" s="63"/>
      <c r="AC46" s="63"/>
      <c r="AD46" s="63"/>
      <c r="AE46" s="63"/>
      <c r="AF46" s="63"/>
    </row>
    <row r="47" spans="1:32" ht="15.75" x14ac:dyDescent="0.25">
      <c r="A47" s="65" t="str">
        <f>CONCATENATE(A202," ",H47,"%")</f>
        <v>Sidewalk Travel Score: 0%</v>
      </c>
      <c r="B47" s="63"/>
      <c r="C47" s="63"/>
      <c r="D47" s="63"/>
      <c r="E47" s="63"/>
      <c r="F47" s="63"/>
      <c r="G47" s="66">
        <f>Front!H10</f>
        <v>0</v>
      </c>
      <c r="H47" s="69">
        <f>ROUND(G47,1)</f>
        <v>0</v>
      </c>
      <c r="I47" s="63"/>
      <c r="J47" s="63"/>
      <c r="K47" s="63"/>
      <c r="L47" s="63"/>
      <c r="M47" s="63"/>
      <c r="N47" s="63"/>
      <c r="O47" s="63"/>
      <c r="P47" s="63"/>
      <c r="Q47" s="63"/>
      <c r="R47" s="63"/>
      <c r="S47" s="63"/>
      <c r="T47" s="63"/>
      <c r="U47" s="63"/>
      <c r="V47" s="63"/>
      <c r="W47" s="63"/>
      <c r="X47" s="63"/>
      <c r="Y47" s="63"/>
      <c r="Z47" s="63"/>
      <c r="AA47" s="63"/>
      <c r="AB47" s="63"/>
      <c r="AC47" s="63"/>
      <c r="AD47" s="63"/>
      <c r="AE47" s="63"/>
      <c r="AF47" s="63"/>
    </row>
    <row r="48" spans="1:32" ht="15.75" x14ac:dyDescent="0.25">
      <c r="A48" s="67" t="str">
        <f>CONCATENATE($A1," ",G202," ",N202,", ",O202,", ",P202,", ",Q202,", ",R202)</f>
        <v xml:space="preserve">0 did well with the skills that made up the area(s) of , , , , </v>
      </c>
      <c r="B48" s="63"/>
      <c r="C48" s="63"/>
      <c r="D48" s="63"/>
      <c r="E48" s="63"/>
      <c r="F48" s="63"/>
      <c r="G48" s="63"/>
      <c r="H48" s="63"/>
      <c r="I48" s="63"/>
      <c r="J48" s="63"/>
      <c r="K48" s="63"/>
      <c r="L48" s="63"/>
      <c r="M48" s="63"/>
      <c r="N48" s="63"/>
      <c r="O48" s="63"/>
      <c r="P48" s="63"/>
      <c r="Q48" s="63"/>
      <c r="R48" s="63"/>
      <c r="S48" s="63"/>
      <c r="T48" s="63"/>
      <c r="U48" s="63"/>
      <c r="V48" s="63"/>
      <c r="W48" s="63"/>
      <c r="X48" s="63"/>
      <c r="Y48" s="63"/>
      <c r="Z48" s="63"/>
      <c r="AA48" s="63"/>
      <c r="AB48" s="63"/>
      <c r="AC48" s="63"/>
      <c r="AD48" s="63"/>
      <c r="AE48" s="63"/>
      <c r="AF48" s="63"/>
    </row>
    <row r="49" spans="1:32" ht="15.75" x14ac:dyDescent="0.25">
      <c r="A49" s="67" t="str">
        <f>CONCATENATE($A1," ",G203," ",N203,", ",O203,", ",P203,", ",Q203,", ",R203)</f>
        <v xml:space="preserve">0 had room for improvement with the skills that made up the area(s) of , , , , </v>
      </c>
      <c r="B49" s="63"/>
      <c r="C49" s="63"/>
      <c r="D49" s="63"/>
      <c r="E49" s="63"/>
      <c r="F49" s="63"/>
      <c r="G49" s="63"/>
      <c r="H49" s="63"/>
      <c r="I49" s="63"/>
      <c r="J49" s="63"/>
      <c r="K49" s="63"/>
      <c r="L49" s="63"/>
      <c r="M49" s="63"/>
      <c r="N49" s="63"/>
      <c r="O49" s="63"/>
      <c r="P49" s="63"/>
      <c r="Q49" s="63"/>
      <c r="R49" s="63"/>
      <c r="S49" s="63"/>
      <c r="T49" s="63"/>
      <c r="U49" s="63"/>
      <c r="V49" s="63"/>
      <c r="W49" s="63"/>
      <c r="X49" s="63"/>
      <c r="Y49" s="63"/>
      <c r="Z49" s="63"/>
      <c r="AA49" s="63"/>
      <c r="AB49" s="63"/>
      <c r="AC49" s="63"/>
      <c r="AD49" s="63"/>
      <c r="AE49" s="63"/>
      <c r="AF49" s="63"/>
    </row>
    <row r="50" spans="1:32" ht="15.75" x14ac:dyDescent="0.25">
      <c r="A50" s="67" t="str">
        <f>CONCATENATE($A1," ",G204," ",N204,", ",O204,", ",P204,", ",Q204,", ",R204)</f>
        <v xml:space="preserve">0 hadn't had the opportunity to work on the skills in the area(s) of , , , , </v>
      </c>
      <c r="B50" s="63"/>
      <c r="C50" s="63"/>
      <c r="D50" s="63"/>
      <c r="E50" s="63"/>
      <c r="F50" s="63"/>
      <c r="G50" s="63"/>
      <c r="H50" s="63"/>
      <c r="I50" s="63"/>
      <c r="J50" s="63"/>
      <c r="K50" s="63"/>
      <c r="L50" s="63"/>
      <c r="M50" s="63"/>
      <c r="N50" s="63"/>
      <c r="O50" s="63"/>
      <c r="P50" s="63"/>
      <c r="Q50" s="63"/>
      <c r="R50" s="63"/>
      <c r="S50" s="63"/>
      <c r="T50" s="63"/>
      <c r="U50" s="63"/>
      <c r="V50" s="63"/>
      <c r="W50" s="63"/>
      <c r="X50" s="63"/>
      <c r="Y50" s="63"/>
      <c r="Z50" s="63"/>
      <c r="AA50" s="63"/>
      <c r="AB50" s="63"/>
      <c r="AC50" s="63"/>
      <c r="AD50" s="63"/>
      <c r="AE50" s="63"/>
      <c r="AF50" s="63"/>
    </row>
    <row r="51" spans="1:32" ht="15.75" x14ac:dyDescent="0.25">
      <c r="A51" s="67" t="str">
        <f>CONCATENATE($A1," ",G205," ",N205,", ",O205,", ",P205,", ",Q205,", ",R205)</f>
        <v>0 didn't need the skills in the area(s) of Travel On Sidewalks, Travel On Irregular Sidewalks, Negotiating Curb Ramps, Negotiating Building Ramps, Correcting for Veering On Sidewalks</v>
      </c>
      <c r="B51" s="63"/>
      <c r="C51" s="63"/>
      <c r="D51" s="63"/>
      <c r="E51" s="63"/>
      <c r="F51" s="63"/>
      <c r="G51" s="63"/>
      <c r="H51" s="63"/>
      <c r="I51" s="63"/>
      <c r="J51" s="63"/>
      <c r="K51" s="63"/>
      <c r="L51" s="63"/>
      <c r="M51" s="63"/>
      <c r="N51" s="63"/>
      <c r="O51" s="63"/>
      <c r="P51" s="63"/>
      <c r="Q51" s="63"/>
      <c r="R51" s="63"/>
      <c r="S51" s="63"/>
      <c r="T51" s="63"/>
      <c r="U51" s="63"/>
      <c r="V51" s="63"/>
      <c r="W51" s="63"/>
      <c r="X51" s="63"/>
      <c r="Y51" s="63"/>
      <c r="Z51" s="63"/>
      <c r="AA51" s="63"/>
      <c r="AB51" s="63"/>
      <c r="AC51" s="63"/>
      <c r="AD51" s="63"/>
      <c r="AE51" s="63"/>
      <c r="AF51" s="63"/>
    </row>
    <row r="52" spans="1:32" ht="15.75" x14ac:dyDescent="0.25">
      <c r="A52" s="67"/>
      <c r="B52" s="63"/>
      <c r="C52" s="63"/>
      <c r="D52" s="63"/>
      <c r="E52" s="63"/>
      <c r="F52" s="63"/>
      <c r="G52" s="63"/>
      <c r="H52" s="63"/>
      <c r="I52" s="63"/>
      <c r="J52" s="63"/>
      <c r="K52" s="63"/>
      <c r="L52" s="63"/>
      <c r="M52" s="63"/>
      <c r="N52" s="63"/>
      <c r="O52" s="63"/>
      <c r="P52" s="63"/>
      <c r="Q52" s="63"/>
      <c r="R52" s="63"/>
      <c r="S52" s="63"/>
      <c r="T52" s="63"/>
      <c r="U52" s="63"/>
      <c r="V52" s="63"/>
      <c r="W52" s="63"/>
      <c r="X52" s="63"/>
      <c r="Y52" s="63"/>
      <c r="Z52" s="63"/>
      <c r="AA52" s="63"/>
      <c r="AB52" s="63"/>
      <c r="AC52" s="63"/>
      <c r="AD52" s="63"/>
      <c r="AE52" s="63"/>
      <c r="AF52" s="63"/>
    </row>
    <row r="53" spans="1:32" ht="15.75" x14ac:dyDescent="0.25">
      <c r="A53" s="65" t="str">
        <f>CONCATENATE(A208," ",H53,"%")</f>
        <v>Street Crossings Score: 0%</v>
      </c>
      <c r="B53" s="63"/>
      <c r="C53" s="63"/>
      <c r="D53" s="63"/>
      <c r="E53" s="63"/>
      <c r="F53" s="63"/>
      <c r="G53" s="66">
        <f>Front!H11</f>
        <v>0</v>
      </c>
      <c r="H53" s="69">
        <f>ROUND(G53,1)</f>
        <v>0</v>
      </c>
      <c r="I53" s="63"/>
      <c r="J53" s="63"/>
      <c r="K53" s="63"/>
      <c r="L53" s="63"/>
      <c r="M53" s="63"/>
      <c r="N53" s="63"/>
      <c r="O53" s="63"/>
      <c r="P53" s="63"/>
      <c r="Q53" s="63"/>
      <c r="R53" s="63"/>
      <c r="S53" s="63"/>
      <c r="T53" s="63"/>
      <c r="U53" s="63"/>
      <c r="V53" s="63"/>
      <c r="W53" s="63"/>
      <c r="X53" s="63"/>
      <c r="Y53" s="63"/>
      <c r="Z53" s="63"/>
      <c r="AA53" s="63"/>
      <c r="AB53" s="63"/>
      <c r="AC53" s="63"/>
      <c r="AD53" s="63"/>
      <c r="AE53" s="63"/>
      <c r="AF53" s="63"/>
    </row>
    <row r="54" spans="1:32" ht="15.75" x14ac:dyDescent="0.25">
      <c r="A54" s="67" t="str">
        <f>CONCATENATE($A1," ",G209," ",N209,", ",O209,", ",P209,", ",Q209,", ",R209,", ",S209,", ",T209,", ",U209,", ",V209,", ",W209,", ",X209,", ",Y209,", ",Z209,", ",AA209,", ",AB209,", ",AC209,", ",AD209)</f>
        <v xml:space="preserve">0 did well with the skills that made up the area(s) of , , , , , , , , , , , , , , , , </v>
      </c>
      <c r="B54" s="63"/>
      <c r="C54" s="63"/>
      <c r="D54" s="63"/>
      <c r="E54" s="63"/>
      <c r="F54" s="63"/>
      <c r="G54" s="63"/>
      <c r="H54" s="63"/>
      <c r="I54" s="63"/>
      <c r="J54" s="63"/>
      <c r="K54" s="63"/>
      <c r="L54" s="63"/>
      <c r="M54" s="63"/>
      <c r="N54" s="63"/>
      <c r="O54" s="63"/>
      <c r="P54" s="63"/>
      <c r="Q54" s="63"/>
      <c r="R54" s="63"/>
      <c r="S54" s="63"/>
      <c r="T54" s="63"/>
      <c r="U54" s="63"/>
      <c r="V54" s="63"/>
      <c r="W54" s="63"/>
      <c r="X54" s="63"/>
      <c r="Y54" s="63"/>
      <c r="Z54" s="63"/>
      <c r="AA54" s="63"/>
      <c r="AB54" s="63"/>
      <c r="AC54" s="63"/>
      <c r="AD54" s="63"/>
      <c r="AE54" s="63"/>
      <c r="AF54" s="63"/>
    </row>
    <row r="55" spans="1:32" ht="15.75" x14ac:dyDescent="0.25">
      <c r="A55" s="67" t="str">
        <f>CONCATENATE($A1," ",G210," ",N210,", ",O210,", ",P210,", ",Q210,", ",R210,", ",S210,", ",T210,", ",U210,", ",V210,", ",W210,", ",X210,", ",Y210,", ",Z210,", ",AA210,", ",AB210,", ",AC210,", ",AD210)</f>
        <v xml:space="preserve">0 had room for improvement with the skills that made up the area(s) of , , , , , , , , , , , , , , , , </v>
      </c>
      <c r="B55" s="63"/>
      <c r="C55" s="63"/>
      <c r="D55" s="63"/>
      <c r="E55" s="63"/>
      <c r="F55" s="63"/>
      <c r="G55" s="63"/>
      <c r="H55" s="63"/>
      <c r="I55" s="63"/>
      <c r="J55" s="63"/>
      <c r="K55" s="63"/>
      <c r="L55" s="63"/>
      <c r="M55" s="63"/>
      <c r="N55" s="63"/>
      <c r="O55" s="63"/>
      <c r="P55" s="63"/>
      <c r="Q55" s="63"/>
      <c r="R55" s="63"/>
      <c r="S55" s="63"/>
      <c r="T55" s="63"/>
      <c r="U55" s="63"/>
      <c r="V55" s="63"/>
      <c r="W55" s="63"/>
      <c r="X55" s="63"/>
      <c r="Y55" s="63"/>
      <c r="Z55" s="63"/>
      <c r="AA55" s="63"/>
      <c r="AB55" s="63"/>
      <c r="AC55" s="63"/>
      <c r="AD55" s="63"/>
      <c r="AE55" s="63"/>
      <c r="AF55" s="63"/>
    </row>
    <row r="56" spans="1:32" ht="15.75" x14ac:dyDescent="0.25">
      <c r="A56" s="67" t="str">
        <f>CONCATENATE($A1," ",G211," ",N211,", ",O211,", ",P211,", ",Q211,", ",R211,", ",S211,", ",T211,", ",U211,", ",V211,", ",W211,", ",X211,", ",Y211,", ",Z211,", ",AA211,", ",AB211,", ",AC211,", ",AD211)</f>
        <v xml:space="preserve">0 hadn't had the opportunity to work on the skills in the area(s) of , , , , , , , , , , , , , , , , </v>
      </c>
      <c r="B56" s="63"/>
      <c r="C56" s="63"/>
      <c r="D56" s="63"/>
      <c r="E56" s="63"/>
      <c r="F56" s="63"/>
      <c r="G56" s="63"/>
      <c r="H56" s="63"/>
      <c r="I56" s="63"/>
      <c r="J56" s="63"/>
      <c r="K56" s="63"/>
      <c r="L56" s="63"/>
      <c r="M56" s="63"/>
      <c r="N56" s="63"/>
      <c r="O56" s="63"/>
      <c r="P56" s="63"/>
      <c r="Q56" s="63"/>
      <c r="R56" s="63"/>
      <c r="S56" s="63"/>
      <c r="T56" s="63"/>
      <c r="U56" s="63"/>
      <c r="V56" s="63"/>
      <c r="W56" s="63"/>
      <c r="X56" s="63"/>
      <c r="Y56" s="63"/>
      <c r="Z56" s="63"/>
      <c r="AA56" s="63"/>
      <c r="AB56" s="63"/>
      <c r="AC56" s="63"/>
      <c r="AD56" s="63"/>
      <c r="AE56" s="63"/>
      <c r="AF56" s="63"/>
    </row>
    <row r="57" spans="1:32" ht="15.75" x14ac:dyDescent="0.25">
      <c r="A57" s="67" t="str">
        <f>CONCATENATE($A1," ",G212," ",N212,", ",O212,", ",P212,", ",Q212,", ",R212,", ",S212,", ",T212,", ",U212,", ",V212,", ",W212,", ",X212,", ",Y212,", ",Z212,", ",AA212,", ",AB212,", ",AC212,", ",AD212)</f>
        <v xml:space="preserve">0 didn't need the skills in the area(s) of Anticipating Street Crossings, Wheelchair Specific Street Crossing Skills, Maintaining Line Of Travel &amp; Body Alignment, Re-establishing Body Alignment, Analyzing Intersections, Plus Intersections, T Intersections, Y Intersections, Roundabouts, Significantly Offset Intersections, Atypical Intersections, Newly Developed Intersections, Channelized Right Turn Lanes, Veering, Understanding Drivers’ Perspectives, Pedestrian Signals, </v>
      </c>
      <c r="B57" s="63"/>
      <c r="C57" s="63"/>
      <c r="D57" s="63"/>
      <c r="E57" s="63"/>
      <c r="F57" s="63"/>
      <c r="G57" s="63"/>
      <c r="H57" s="63"/>
      <c r="I57" s="63"/>
      <c r="J57" s="63"/>
      <c r="K57" s="63"/>
      <c r="L57" s="63"/>
      <c r="M57" s="63"/>
      <c r="N57" s="63"/>
      <c r="O57" s="63"/>
      <c r="P57" s="63"/>
      <c r="Q57" s="63"/>
      <c r="R57" s="63"/>
      <c r="S57" s="63"/>
      <c r="T57" s="63"/>
      <c r="U57" s="63"/>
      <c r="V57" s="63"/>
      <c r="W57" s="63"/>
      <c r="X57" s="63"/>
      <c r="Y57" s="63"/>
      <c r="Z57" s="63"/>
      <c r="AA57" s="63"/>
      <c r="AB57" s="63"/>
      <c r="AC57" s="63"/>
      <c r="AD57" s="63"/>
      <c r="AE57" s="63"/>
      <c r="AF57" s="63"/>
    </row>
    <row r="58" spans="1:32" ht="15.75" x14ac:dyDescent="0.25">
      <c r="A58" s="67"/>
      <c r="B58" s="63"/>
      <c r="C58" s="63"/>
      <c r="D58" s="63"/>
      <c r="E58" s="63"/>
      <c r="F58" s="63"/>
      <c r="G58" s="63"/>
      <c r="H58" s="63"/>
      <c r="I58" s="63"/>
      <c r="J58" s="63"/>
      <c r="K58" s="63"/>
      <c r="L58" s="63"/>
      <c r="M58" s="63"/>
      <c r="N58" s="63"/>
      <c r="O58" s="63"/>
      <c r="P58" s="63"/>
      <c r="Q58" s="63"/>
      <c r="R58" s="63"/>
      <c r="S58" s="63"/>
      <c r="T58" s="63"/>
      <c r="U58" s="63"/>
      <c r="V58" s="63"/>
      <c r="W58" s="63"/>
      <c r="X58" s="63"/>
      <c r="Y58" s="63"/>
      <c r="Z58" s="63"/>
      <c r="AA58" s="63"/>
      <c r="AB58" s="63"/>
      <c r="AC58" s="63"/>
      <c r="AD58" s="63"/>
      <c r="AE58" s="63"/>
      <c r="AF58" s="63"/>
    </row>
    <row r="59" spans="1:32" ht="15.75" x14ac:dyDescent="0.25">
      <c r="A59" s="65" t="str">
        <f>CONCATENATE(A226," ",H59,"%")</f>
        <v>Orientation Skills and GPS Score: 0%</v>
      </c>
      <c r="B59" s="63"/>
      <c r="C59" s="63"/>
      <c r="D59" s="63"/>
      <c r="E59" s="63"/>
      <c r="F59" s="63"/>
      <c r="G59" s="66">
        <f>Front!H12</f>
        <v>0</v>
      </c>
      <c r="H59" s="69">
        <f>ROUND(G59,1)</f>
        <v>0</v>
      </c>
      <c r="I59" s="63"/>
      <c r="J59" s="63"/>
      <c r="K59" s="63"/>
      <c r="L59" s="63"/>
      <c r="M59" s="63"/>
      <c r="N59" s="63"/>
      <c r="O59" s="63"/>
      <c r="P59" s="63"/>
      <c r="Q59" s="63"/>
      <c r="R59" s="63"/>
      <c r="S59" s="63"/>
      <c r="T59" s="63"/>
      <c r="U59" s="63"/>
      <c r="V59" s="63"/>
      <c r="W59" s="63"/>
      <c r="X59" s="63"/>
      <c r="Y59" s="63"/>
      <c r="Z59" s="63"/>
      <c r="AA59" s="63"/>
      <c r="AB59" s="63"/>
      <c r="AC59" s="63"/>
      <c r="AD59" s="63"/>
      <c r="AE59" s="63"/>
      <c r="AF59" s="63"/>
    </row>
    <row r="60" spans="1:32" ht="15.75" x14ac:dyDescent="0.25">
      <c r="A60" s="67" t="str">
        <f>CONCATENATE($A1," ",G227," ",N227,", ",O227,", ",P227,", ",Q227,", ",R227,", ",S227,", ",T227,", ",U227,", ",V227,", ",W227,", ",X227)</f>
        <v xml:space="preserve">0 did well with the skills that made up the area(s) of , , , , , , , , , , </v>
      </c>
      <c r="B60" s="63"/>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row>
    <row r="61" spans="1:32" ht="15.75" x14ac:dyDescent="0.25">
      <c r="A61" s="67" t="str">
        <f>CONCATENATE($A1," ",G228," ",N228,", ",O228,", ",P228,", ",Q228,", ",R228,", ",S228,", ",T228,", ",U228,", ",V228,", ",W228,", ",X228)</f>
        <v xml:space="preserve">0 had room for improvement with the skills that made up the area(s) of , , , , , , , , , , </v>
      </c>
      <c r="B61" s="63"/>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row>
    <row r="62" spans="1:32" ht="15.75" x14ac:dyDescent="0.25">
      <c r="A62" s="67" t="str">
        <f>CONCATENATE($A1," ",G229," ",N229,", ",O229,", ",P229,", ",Q229,", ",R229,", ",S229,", ",T229,", ",U229,", ",V229,", ",W229,", ",X229)</f>
        <v xml:space="preserve">0 hadn't had the opportunity to work on the skills in the area(s) of , , , , , , , , , , </v>
      </c>
      <c r="B62" s="63"/>
      <c r="C62" s="63"/>
      <c r="D62" s="63"/>
      <c r="E62" s="63"/>
      <c r="F62" s="63"/>
      <c r="G62" s="63"/>
      <c r="H62" s="63"/>
      <c r="I62" s="63"/>
      <c r="J62" s="63"/>
      <c r="K62" s="63"/>
      <c r="L62" s="63"/>
      <c r="M62" s="63"/>
      <c r="N62" s="63"/>
      <c r="O62" s="63"/>
      <c r="P62" s="63"/>
      <c r="Q62" s="63"/>
      <c r="R62" s="63"/>
      <c r="S62" s="63"/>
      <c r="T62" s="63"/>
      <c r="U62" s="63"/>
      <c r="V62" s="63"/>
      <c r="W62" s="63"/>
      <c r="X62" s="63"/>
      <c r="Y62" s="63"/>
      <c r="Z62" s="63"/>
      <c r="AA62" s="63"/>
      <c r="AB62" s="63"/>
      <c r="AC62" s="63"/>
      <c r="AD62" s="63"/>
      <c r="AE62" s="63"/>
      <c r="AF62" s="63"/>
    </row>
    <row r="63" spans="1:32" ht="15.75" x14ac:dyDescent="0.25">
      <c r="A63" s="67" t="str">
        <f>CONCATENATE($A1," ",G230," ",N230,", ",O230,", ",P230,", ",Q230,", ",R230,", ",S230,", ",T230,", ",U230,", ",V230,", ",W230,", ",X230)</f>
        <v>0 didn't need the skills in the area(s) of Cardinality, Landmarks, Clues, Indoor Numbering Systems, Outdoor Numbering Systems, Route Creation, Grid System, Divisors And Block Numbering, Transferability, GPS, Maps</v>
      </c>
      <c r="B63" s="63"/>
      <c r="C63" s="63"/>
      <c r="D63" s="63"/>
      <c r="E63" s="63"/>
      <c r="F63" s="63"/>
      <c r="G63" s="63"/>
      <c r="H63" s="63"/>
      <c r="I63" s="63"/>
      <c r="J63" s="63"/>
      <c r="K63" s="63"/>
      <c r="L63" s="63"/>
      <c r="M63" s="63"/>
      <c r="N63" s="63"/>
      <c r="O63" s="63"/>
      <c r="P63" s="63"/>
      <c r="Q63" s="63"/>
      <c r="R63" s="63"/>
      <c r="S63" s="63"/>
      <c r="T63" s="63"/>
      <c r="U63" s="63"/>
      <c r="V63" s="63"/>
      <c r="W63" s="63"/>
      <c r="X63" s="63"/>
      <c r="Y63" s="63"/>
      <c r="Z63" s="63"/>
      <c r="AA63" s="63"/>
      <c r="AB63" s="63"/>
      <c r="AC63" s="63"/>
      <c r="AD63" s="63"/>
      <c r="AE63" s="63"/>
      <c r="AF63" s="63"/>
    </row>
    <row r="64" spans="1:32" ht="15.75" x14ac:dyDescent="0.25">
      <c r="A64" s="67"/>
      <c r="B64" s="63"/>
      <c r="C64" s="63"/>
      <c r="D64" s="63"/>
      <c r="E64" s="63"/>
      <c r="F64" s="63"/>
      <c r="G64" s="63"/>
      <c r="H64" s="63"/>
      <c r="I64" s="63"/>
      <c r="J64" s="63"/>
      <c r="K64" s="63"/>
      <c r="L64" s="63"/>
      <c r="M64" s="63"/>
      <c r="N64" s="63"/>
      <c r="O64" s="63"/>
      <c r="P64" s="63"/>
      <c r="Q64" s="63"/>
      <c r="R64" s="63"/>
      <c r="S64" s="63"/>
      <c r="T64" s="63"/>
      <c r="U64" s="63"/>
      <c r="V64" s="63"/>
      <c r="W64" s="63"/>
      <c r="X64" s="63"/>
      <c r="Y64" s="63"/>
      <c r="Z64" s="63"/>
      <c r="AA64" s="63"/>
      <c r="AB64" s="63"/>
      <c r="AC64" s="63"/>
      <c r="AD64" s="63"/>
      <c r="AE64" s="63"/>
      <c r="AF64" s="63"/>
    </row>
    <row r="65" spans="1:32" ht="15.75" x14ac:dyDescent="0.25">
      <c r="A65" s="65" t="str">
        <f>CONCATENATE(A238," ",H65,"%")</f>
        <v>Public Transportation Score: 0%</v>
      </c>
      <c r="B65" s="63"/>
      <c r="C65" s="63"/>
      <c r="D65" s="63"/>
      <c r="E65" s="63"/>
      <c r="F65" s="63"/>
      <c r="G65" s="66">
        <f>Front!H13</f>
        <v>0</v>
      </c>
      <c r="H65" s="69">
        <f>ROUND(G65,1)</f>
        <v>0</v>
      </c>
      <c r="I65" s="63"/>
      <c r="J65" s="63"/>
      <c r="K65" s="63"/>
      <c r="L65" s="63"/>
      <c r="M65" s="63"/>
      <c r="N65" s="63"/>
      <c r="O65" s="63"/>
      <c r="P65" s="63"/>
      <c r="Q65" s="63"/>
      <c r="R65" s="63"/>
      <c r="S65" s="63"/>
      <c r="T65" s="63"/>
      <c r="U65" s="63"/>
      <c r="V65" s="63"/>
      <c r="W65" s="63"/>
      <c r="X65" s="63"/>
      <c r="Y65" s="63"/>
      <c r="Z65" s="63"/>
      <c r="AA65" s="63"/>
      <c r="AB65" s="63"/>
      <c r="AC65" s="63"/>
      <c r="AD65" s="63"/>
      <c r="AE65" s="63"/>
      <c r="AF65" s="63"/>
    </row>
    <row r="66" spans="1:32" ht="15.75" x14ac:dyDescent="0.25">
      <c r="A66" s="67" t="str">
        <f>CONCATENATE($A1," ",G239," ",N239,", ",O239,", ",P239,", ",Q239,", ",R239,", ",S239,", ",T239,", ",U239)</f>
        <v xml:space="preserve">0 did well with the skills that made up the area(s) of , , , , , , , </v>
      </c>
      <c r="B66" s="63"/>
      <c r="C66" s="63"/>
      <c r="D66" s="63"/>
      <c r="E66" s="63"/>
      <c r="F66" s="63"/>
      <c r="G66" s="63"/>
      <c r="H66" s="63"/>
      <c r="I66" s="63"/>
      <c r="J66" s="63"/>
      <c r="K66" s="63"/>
      <c r="L66" s="63"/>
      <c r="M66" s="63"/>
      <c r="N66" s="63"/>
      <c r="O66" s="63"/>
      <c r="P66" s="63"/>
      <c r="Q66" s="63"/>
      <c r="R66" s="63"/>
      <c r="S66" s="63"/>
      <c r="T66" s="63"/>
      <c r="U66" s="63"/>
      <c r="V66" s="63"/>
      <c r="W66" s="63"/>
      <c r="X66" s="63"/>
      <c r="Y66" s="63"/>
      <c r="Z66" s="63"/>
      <c r="AA66" s="63"/>
      <c r="AB66" s="63"/>
      <c r="AC66" s="63"/>
      <c r="AD66" s="63"/>
      <c r="AE66" s="63"/>
      <c r="AF66" s="63"/>
    </row>
    <row r="67" spans="1:32" ht="15.75" x14ac:dyDescent="0.25">
      <c r="A67" s="67" t="str">
        <f>CONCATENATE($A1," ",G240," ",N240,", ",O240,", ",P240,", ",Q240,", ",R240,", ",S240,", ",T240,", ",U240)</f>
        <v xml:space="preserve">0 had room for improvement with the skills that made up the area(s) of , , , , , , , </v>
      </c>
      <c r="B67" s="63"/>
      <c r="C67" s="63"/>
      <c r="D67" s="63"/>
      <c r="E67" s="63"/>
      <c r="F67" s="63"/>
      <c r="G67" s="63"/>
      <c r="H67" s="63"/>
      <c r="I67" s="63"/>
      <c r="J67" s="63"/>
      <c r="K67" s="63"/>
      <c r="L67" s="63"/>
      <c r="M67" s="63"/>
      <c r="N67" s="63"/>
      <c r="O67" s="63"/>
      <c r="P67" s="63"/>
      <c r="Q67" s="63"/>
      <c r="R67" s="63"/>
      <c r="S67" s="63"/>
      <c r="T67" s="63"/>
      <c r="U67" s="63"/>
      <c r="V67" s="63"/>
      <c r="W67" s="63"/>
      <c r="X67" s="63"/>
      <c r="Y67" s="63"/>
      <c r="Z67" s="63"/>
      <c r="AA67" s="63"/>
      <c r="AB67" s="63"/>
      <c r="AC67" s="63"/>
      <c r="AD67" s="63"/>
      <c r="AE67" s="63"/>
      <c r="AF67" s="63"/>
    </row>
    <row r="68" spans="1:32" ht="15.75" x14ac:dyDescent="0.25">
      <c r="A68" s="67" t="str">
        <f>CONCATENATE($A1," ",G241," ",N241,", ",O241,", ",P241,", ",Q241,", ",R241,", ",S241,", ",T241,", ",U241)</f>
        <v xml:space="preserve">0 hadn't had the opportunity to work on the skills in the area(s) of , , , , , , , </v>
      </c>
      <c r="B68" s="63"/>
      <c r="C68" s="63"/>
      <c r="D68" s="63"/>
      <c r="E68" s="63"/>
      <c r="F68" s="63"/>
      <c r="G68" s="63"/>
      <c r="H68" s="63"/>
      <c r="I68" s="63"/>
      <c r="J68" s="63"/>
      <c r="K68" s="63"/>
      <c r="L68" s="63"/>
      <c r="M68" s="63"/>
      <c r="N68" s="63"/>
      <c r="O68" s="63"/>
      <c r="P68" s="63"/>
      <c r="Q68" s="63"/>
      <c r="R68" s="63"/>
      <c r="S68" s="63"/>
      <c r="T68" s="63"/>
      <c r="U68" s="63"/>
      <c r="V68" s="63"/>
      <c r="W68" s="63"/>
      <c r="X68" s="63"/>
      <c r="Y68" s="63"/>
      <c r="Z68" s="63"/>
      <c r="AA68" s="63"/>
      <c r="AB68" s="63"/>
      <c r="AC68" s="63"/>
      <c r="AD68" s="63"/>
      <c r="AE68" s="63"/>
      <c r="AF68" s="63"/>
    </row>
    <row r="69" spans="1:32" ht="15.75" x14ac:dyDescent="0.25">
      <c r="A69" s="67" t="str">
        <f>CONCATENATE($A1," ",G242," ",N242,", ",O242,", ",P242,", ",Q242,", ",R242,", ",S242,", ",T242,", ",U242)</f>
        <v>0 didn't need the skills in the area(s) of Identifying Common Public Transportation Options, Lifts (vehicle, stage/porch), Intra-City Bus Travel, Inter-City Bus Travel, Taxi/Ride Service, Para Transit, Air Travel, Subway/Light Rail</v>
      </c>
      <c r="B69" s="63"/>
      <c r="C69" s="63"/>
      <c r="D69" s="63"/>
      <c r="E69" s="63"/>
      <c r="F69" s="63"/>
      <c r="G69" s="63"/>
      <c r="H69" s="63"/>
      <c r="I69" s="63"/>
      <c r="J69" s="63"/>
      <c r="K69" s="63"/>
      <c r="L69" s="63"/>
      <c r="M69" s="63"/>
      <c r="N69" s="63"/>
      <c r="O69" s="63"/>
      <c r="P69" s="63"/>
      <c r="Q69" s="63"/>
      <c r="R69" s="63"/>
      <c r="S69" s="63"/>
      <c r="T69" s="63"/>
      <c r="U69" s="63"/>
      <c r="V69" s="63"/>
      <c r="W69" s="63"/>
      <c r="X69" s="63"/>
      <c r="Y69" s="63"/>
      <c r="Z69" s="63"/>
      <c r="AA69" s="63"/>
      <c r="AB69" s="63"/>
      <c r="AC69" s="63"/>
      <c r="AD69" s="63"/>
      <c r="AE69" s="63"/>
      <c r="AF69" s="63"/>
    </row>
    <row r="70" spans="1:32" ht="15.75" x14ac:dyDescent="0.25">
      <c r="A70" s="67"/>
      <c r="B70" s="63"/>
      <c r="C70" s="63"/>
      <c r="D70" s="63"/>
      <c r="E70" s="63"/>
      <c r="F70" s="63"/>
      <c r="G70" s="63"/>
      <c r="H70" s="63"/>
      <c r="I70" s="63"/>
      <c r="J70" s="63"/>
      <c r="K70" s="63"/>
      <c r="L70" s="63"/>
      <c r="M70" s="63"/>
      <c r="N70" s="63"/>
      <c r="O70" s="63"/>
      <c r="P70" s="63"/>
      <c r="Q70" s="63"/>
      <c r="R70" s="63"/>
      <c r="S70" s="63"/>
      <c r="T70" s="63"/>
      <c r="U70" s="63"/>
      <c r="V70" s="63"/>
      <c r="W70" s="63"/>
      <c r="X70" s="63"/>
      <c r="Y70" s="63"/>
      <c r="Z70" s="63"/>
      <c r="AA70" s="63"/>
      <c r="AB70" s="63"/>
      <c r="AC70" s="63"/>
      <c r="AD70" s="63"/>
      <c r="AE70" s="63"/>
      <c r="AF70" s="63"/>
    </row>
    <row r="71" spans="1:32" ht="15.75" x14ac:dyDescent="0.25">
      <c r="A71" s="65" t="str">
        <f>CONCATENATE(A247," ",H71,"%")</f>
        <v>Atypical O&amp;M Score: 0%</v>
      </c>
      <c r="B71" s="63"/>
      <c r="C71" s="63"/>
      <c r="D71" s="63"/>
      <c r="E71" s="63"/>
      <c r="F71" s="63"/>
      <c r="G71" s="66">
        <f>Front!H14</f>
        <v>0</v>
      </c>
      <c r="H71" s="69">
        <f>ROUND(G71,1)</f>
        <v>0</v>
      </c>
      <c r="I71" s="63"/>
      <c r="J71" s="63"/>
      <c r="K71" s="63"/>
      <c r="L71" s="63"/>
      <c r="M71" s="63"/>
      <c r="N71" s="63"/>
      <c r="O71" s="63"/>
      <c r="P71" s="63"/>
      <c r="Q71" s="63"/>
      <c r="R71" s="63"/>
      <c r="S71" s="63"/>
      <c r="T71" s="63"/>
      <c r="U71" s="63"/>
      <c r="V71" s="63"/>
      <c r="W71" s="63"/>
      <c r="X71" s="63"/>
      <c r="Y71" s="63"/>
      <c r="Z71" s="63"/>
      <c r="AA71" s="63"/>
      <c r="AB71" s="63"/>
      <c r="AC71" s="63"/>
      <c r="AD71" s="63"/>
      <c r="AE71" s="63"/>
      <c r="AF71" s="63"/>
    </row>
    <row r="72" spans="1:32" ht="15.75" x14ac:dyDescent="0.25">
      <c r="A72" s="67" t="str">
        <f>CONCATENATE($A1," ",G248," ",N248,", ",O248,", ",P248,", ",Q248,", ",R248)</f>
        <v xml:space="preserve">0 did well with the skills that made up the area(s) of , , , , </v>
      </c>
      <c r="B72" s="63"/>
      <c r="C72" s="63"/>
      <c r="D72" s="63"/>
      <c r="E72" s="63"/>
      <c r="F72" s="63"/>
      <c r="G72" s="63"/>
      <c r="H72" s="63"/>
      <c r="I72" s="63"/>
      <c r="J72" s="63"/>
      <c r="K72" s="63"/>
      <c r="L72" s="63"/>
      <c r="M72" s="63"/>
      <c r="N72" s="63"/>
      <c r="O72" s="63"/>
      <c r="P72" s="63"/>
      <c r="Q72" s="63"/>
      <c r="R72" s="63"/>
      <c r="S72" s="63"/>
      <c r="T72" s="63"/>
      <c r="U72" s="63"/>
      <c r="V72" s="63"/>
      <c r="W72" s="63"/>
      <c r="X72" s="63"/>
      <c r="Y72" s="63"/>
      <c r="Z72" s="63"/>
      <c r="AA72" s="63"/>
      <c r="AB72" s="63"/>
      <c r="AC72" s="63"/>
      <c r="AD72" s="63"/>
      <c r="AE72" s="63"/>
      <c r="AF72" s="63"/>
    </row>
    <row r="73" spans="1:32" ht="15.75" x14ac:dyDescent="0.25">
      <c r="A73" s="67" t="str">
        <f>CONCATENATE($A1," ",G249," ",N249,", ",O249,", ",P249,", ",Q249,", ",R249)</f>
        <v xml:space="preserve">0 had room for improvement with the skills that made up the area(s) of , , , , </v>
      </c>
      <c r="B73" s="63"/>
      <c r="C73" s="63"/>
      <c r="D73" s="63"/>
      <c r="E73" s="63"/>
      <c r="F73" s="63"/>
      <c r="G73" s="63"/>
      <c r="H73" s="63"/>
      <c r="I73" s="63"/>
      <c r="J73" s="63"/>
      <c r="K73" s="63"/>
      <c r="L73" s="63"/>
      <c r="M73" s="63"/>
      <c r="N73" s="63"/>
      <c r="O73" s="63"/>
      <c r="P73" s="63"/>
      <c r="Q73" s="63"/>
      <c r="R73" s="63"/>
      <c r="S73" s="63"/>
      <c r="T73" s="63"/>
      <c r="U73" s="63"/>
      <c r="V73" s="63"/>
      <c r="W73" s="63"/>
      <c r="X73" s="63"/>
      <c r="Y73" s="63"/>
      <c r="Z73" s="63"/>
      <c r="AA73" s="63"/>
      <c r="AB73" s="63"/>
      <c r="AC73" s="63"/>
      <c r="AD73" s="63"/>
      <c r="AE73" s="63"/>
      <c r="AF73" s="63"/>
    </row>
    <row r="74" spans="1:32" ht="15.75" x14ac:dyDescent="0.25">
      <c r="A74" s="67" t="str">
        <f>CONCATENATE($A1," ",G250," ",N250,", ",O250,", ",P250,", ",Q250,", ",R250)</f>
        <v xml:space="preserve">0 hadn't had the opportunity to work on the skills in the area(s) of , , , , </v>
      </c>
      <c r="B74" s="63"/>
      <c r="C74" s="63"/>
      <c r="D74" s="63"/>
      <c r="E74" s="63"/>
      <c r="F74" s="63"/>
      <c r="G74" s="63"/>
      <c r="H74" s="63"/>
      <c r="I74" s="63"/>
      <c r="J74" s="63"/>
      <c r="K74" s="63"/>
      <c r="L74" s="63"/>
      <c r="M74" s="63"/>
      <c r="N74" s="63"/>
      <c r="O74" s="63"/>
      <c r="P74" s="63"/>
      <c r="Q74" s="63"/>
      <c r="R74" s="63"/>
      <c r="S74" s="63"/>
      <c r="T74" s="63"/>
      <c r="U74" s="63"/>
      <c r="V74" s="63"/>
      <c r="W74" s="63"/>
      <c r="X74" s="63"/>
      <c r="Y74" s="63"/>
      <c r="Z74" s="63"/>
      <c r="AA74" s="63"/>
      <c r="AB74" s="63"/>
      <c r="AC74" s="63"/>
      <c r="AD74" s="63"/>
      <c r="AE74" s="63"/>
      <c r="AF74" s="63"/>
    </row>
    <row r="75" spans="1:32" ht="15.75" x14ac:dyDescent="0.25">
      <c r="A75" s="67" t="str">
        <f>CONCATENATE($A1," ",G251," ",N251,", ",O251,", ",P251,", ",Q251,", ",R251)</f>
        <v>0 didn't need the skills in the area(s) of Fences, Fields (Urban), Parks/Playgrounds, Outdoor Recreation, Inclement Weather</v>
      </c>
      <c r="B75" s="63"/>
      <c r="C75" s="63"/>
      <c r="D75" s="63"/>
      <c r="E75" s="63"/>
      <c r="F75" s="63"/>
      <c r="G75" s="63"/>
      <c r="H75" s="63"/>
      <c r="I75" s="63"/>
      <c r="J75" s="63"/>
      <c r="K75" s="63"/>
      <c r="L75" s="63"/>
      <c r="M75" s="63"/>
      <c r="N75" s="63"/>
      <c r="O75" s="63"/>
      <c r="P75" s="63"/>
      <c r="Q75" s="63"/>
      <c r="R75" s="63"/>
      <c r="S75" s="63"/>
      <c r="T75" s="63"/>
      <c r="U75" s="63"/>
      <c r="V75" s="63"/>
      <c r="W75" s="63"/>
      <c r="X75" s="63"/>
      <c r="Y75" s="63"/>
      <c r="Z75" s="63"/>
      <c r="AA75" s="63"/>
      <c r="AB75" s="63"/>
      <c r="AC75" s="63"/>
      <c r="AD75" s="63"/>
      <c r="AE75" s="63"/>
      <c r="AF75" s="63"/>
    </row>
    <row r="76" spans="1:32" ht="15.75" x14ac:dyDescent="0.25">
      <c r="A76" s="67"/>
      <c r="B76" s="63"/>
      <c r="C76" s="63"/>
      <c r="D76" s="63"/>
      <c r="E76" s="63"/>
      <c r="F76" s="63"/>
      <c r="G76" s="63"/>
      <c r="H76" s="63"/>
      <c r="I76" s="63"/>
      <c r="J76" s="63"/>
      <c r="K76" s="63"/>
      <c r="L76" s="63"/>
      <c r="M76" s="63"/>
      <c r="N76" s="63"/>
      <c r="O76" s="63"/>
      <c r="P76" s="63"/>
      <c r="Q76" s="63"/>
      <c r="R76" s="63"/>
      <c r="S76" s="63"/>
      <c r="T76" s="63"/>
      <c r="U76" s="63"/>
      <c r="V76" s="63"/>
      <c r="W76" s="63"/>
      <c r="X76" s="63"/>
      <c r="Y76" s="63"/>
      <c r="Z76" s="63"/>
      <c r="AA76" s="63"/>
      <c r="AB76" s="63"/>
      <c r="AC76" s="63"/>
      <c r="AD76" s="63"/>
      <c r="AE76" s="63"/>
      <c r="AF76" s="63"/>
    </row>
    <row r="77" spans="1:32" ht="15.75" x14ac:dyDescent="0.25">
      <c r="A77" s="65" t="str">
        <f>CONCATENATE(A253," ",H77,"%")</f>
        <v>Rural Travel Score: 0%</v>
      </c>
      <c r="B77" s="63"/>
      <c r="C77" s="63"/>
      <c r="D77" s="63"/>
      <c r="E77" s="63"/>
      <c r="F77" s="63"/>
      <c r="G77" s="66">
        <f>Front!H15</f>
        <v>0</v>
      </c>
      <c r="H77" s="69">
        <f>ROUND(G77,1)</f>
        <v>0</v>
      </c>
      <c r="I77" s="63"/>
      <c r="J77" s="63"/>
      <c r="K77" s="63"/>
      <c r="L77" s="63"/>
      <c r="M77" s="63"/>
      <c r="N77" s="63"/>
      <c r="O77" s="63"/>
      <c r="P77" s="63"/>
      <c r="Q77" s="63"/>
      <c r="R77" s="63"/>
      <c r="S77" s="63"/>
      <c r="T77" s="63"/>
      <c r="U77" s="63"/>
      <c r="V77" s="63"/>
      <c r="W77" s="63"/>
      <c r="X77" s="63"/>
      <c r="Y77" s="63"/>
      <c r="Z77" s="63"/>
      <c r="AA77" s="63"/>
      <c r="AB77" s="63"/>
      <c r="AC77" s="63"/>
      <c r="AD77" s="63"/>
      <c r="AE77" s="63"/>
      <c r="AF77" s="63"/>
    </row>
    <row r="78" spans="1:32" ht="15.75" x14ac:dyDescent="0.25">
      <c r="A78" s="67" t="str">
        <f>CONCATENATE($A1," ",G254," ",N254,", ",O254,", ",P254,", ",Q254,", ",R254)</f>
        <v xml:space="preserve">0 did well with the skills that made up the area(s) of , , , , </v>
      </c>
      <c r="B78" s="63"/>
      <c r="C78" s="63"/>
      <c r="D78" s="63"/>
      <c r="E78" s="63"/>
      <c r="F78" s="63"/>
      <c r="G78" s="63"/>
      <c r="H78" s="63"/>
      <c r="I78" s="63"/>
      <c r="J78" s="63"/>
      <c r="K78" s="63"/>
      <c r="L78" s="63"/>
      <c r="M78" s="63"/>
      <c r="N78" s="63"/>
      <c r="O78" s="63"/>
      <c r="P78" s="63"/>
      <c r="Q78" s="63"/>
      <c r="R78" s="63"/>
      <c r="S78" s="63"/>
      <c r="T78" s="63"/>
      <c r="U78" s="63"/>
      <c r="V78" s="63"/>
      <c r="W78" s="63"/>
      <c r="X78" s="63"/>
      <c r="Y78" s="63"/>
      <c r="Z78" s="63"/>
      <c r="AA78" s="63"/>
      <c r="AB78" s="63"/>
      <c r="AC78" s="63"/>
      <c r="AD78" s="63"/>
      <c r="AE78" s="63"/>
      <c r="AF78" s="63"/>
    </row>
    <row r="79" spans="1:32" ht="15.75" x14ac:dyDescent="0.25">
      <c r="A79" s="67" t="str">
        <f>CONCATENATE($A1," ",G255," ",N255,", ",O255,", ",P255,", ",Q255,", ",R255)</f>
        <v xml:space="preserve">0 had room for improvement with the skills that made up the area(s) of , , , , </v>
      </c>
      <c r="B79" s="63"/>
      <c r="C79" s="63"/>
      <c r="D79" s="63"/>
      <c r="E79" s="63"/>
      <c r="F79" s="63"/>
      <c r="G79" s="63"/>
      <c r="H79" s="63"/>
      <c r="I79" s="63"/>
      <c r="J79" s="63"/>
      <c r="K79" s="63"/>
      <c r="L79" s="63"/>
      <c r="M79" s="63"/>
      <c r="N79" s="63"/>
      <c r="O79" s="63"/>
      <c r="P79" s="63"/>
      <c r="Q79" s="63"/>
      <c r="R79" s="63"/>
      <c r="S79" s="63"/>
      <c r="T79" s="63"/>
      <c r="U79" s="63"/>
      <c r="V79" s="63"/>
      <c r="W79" s="63"/>
      <c r="X79" s="63"/>
      <c r="Y79" s="63"/>
      <c r="Z79" s="63"/>
      <c r="AA79" s="63"/>
      <c r="AB79" s="63"/>
      <c r="AC79" s="63"/>
      <c r="AD79" s="63"/>
      <c r="AE79" s="63"/>
      <c r="AF79" s="63"/>
    </row>
    <row r="80" spans="1:32" ht="15.75" x14ac:dyDescent="0.25">
      <c r="A80" s="67" t="str">
        <f>CONCATENATE($A1," ",G256," ",N256,", ",O256,", ",P256,", ",Q256,", ",R256)</f>
        <v xml:space="preserve">0 hadn't had the opportunity to work on the skills in the area(s) of , , , , </v>
      </c>
      <c r="B80" s="63"/>
      <c r="C80" s="63"/>
      <c r="D80" s="63"/>
      <c r="E80" s="63"/>
      <c r="F80" s="63"/>
      <c r="G80" s="63"/>
      <c r="H80" s="63"/>
      <c r="I80" s="63"/>
      <c r="J80" s="63"/>
      <c r="K80" s="63"/>
      <c r="L80" s="63"/>
      <c r="M80" s="63"/>
      <c r="N80" s="63"/>
      <c r="O80" s="63"/>
      <c r="P80" s="63"/>
      <c r="Q80" s="63"/>
      <c r="R80" s="63"/>
      <c r="S80" s="63"/>
      <c r="T80" s="63"/>
      <c r="U80" s="63"/>
      <c r="V80" s="63"/>
      <c r="W80" s="63"/>
      <c r="X80" s="63"/>
      <c r="Y80" s="63"/>
      <c r="Z80" s="63"/>
      <c r="AA80" s="63"/>
      <c r="AB80" s="63"/>
      <c r="AC80" s="63"/>
      <c r="AD80" s="63"/>
      <c r="AE80" s="63"/>
      <c r="AF80" s="63"/>
    </row>
    <row r="81" spans="1:32" ht="15.75" x14ac:dyDescent="0.25">
      <c r="A81" s="67" t="str">
        <f>CONCATENATE($A1," ",G257," ",N257,", ",O257,", ",P257,", ",Q257,", ",R257)</f>
        <v>0 didn't need the skills in the area(s) of Understanding Unique Dangers Related To Rural Travel, Travel Along Rural Roads, Environmental Factors, Identifying And Going Around Items In Rural Areas, Rural Street Crossings</v>
      </c>
      <c r="B81" s="63"/>
      <c r="C81" s="63"/>
      <c r="D81" s="63"/>
      <c r="E81" s="63"/>
      <c r="F81" s="63"/>
      <c r="G81" s="63"/>
      <c r="H81" s="63"/>
      <c r="I81" s="63"/>
      <c r="J81" s="63"/>
      <c r="K81" s="63"/>
      <c r="L81" s="63"/>
      <c r="M81" s="63"/>
      <c r="N81" s="63"/>
      <c r="O81" s="63"/>
      <c r="P81" s="63"/>
      <c r="Q81" s="63"/>
      <c r="R81" s="63"/>
      <c r="S81" s="63"/>
      <c r="T81" s="63"/>
      <c r="U81" s="63"/>
      <c r="V81" s="63"/>
      <c r="W81" s="63"/>
      <c r="X81" s="63"/>
      <c r="Y81" s="63"/>
      <c r="Z81" s="63"/>
      <c r="AA81" s="63"/>
      <c r="AB81" s="63"/>
      <c r="AC81" s="63"/>
      <c r="AD81" s="63"/>
      <c r="AE81" s="63"/>
      <c r="AF81" s="63"/>
    </row>
    <row r="82" spans="1:32" ht="15.75" x14ac:dyDescent="0.25">
      <c r="A82" s="67"/>
      <c r="B82" s="63"/>
      <c r="C82" s="63"/>
      <c r="D82" s="63"/>
      <c r="E82" s="63"/>
      <c r="F82" s="63"/>
      <c r="G82" s="63"/>
      <c r="H82" s="63"/>
      <c r="I82" s="63"/>
      <c r="J82" s="63"/>
      <c r="K82" s="63"/>
      <c r="L82" s="63"/>
      <c r="M82" s="63"/>
      <c r="N82" s="63"/>
      <c r="O82" s="63"/>
      <c r="P82" s="63"/>
      <c r="Q82" s="63"/>
      <c r="R82" s="63"/>
      <c r="S82" s="63"/>
      <c r="T82" s="63"/>
      <c r="U82" s="63"/>
      <c r="V82" s="63"/>
      <c r="W82" s="63"/>
      <c r="X82" s="63"/>
      <c r="Y82" s="63"/>
      <c r="Z82" s="63"/>
      <c r="AA82" s="63"/>
      <c r="AB82" s="63"/>
      <c r="AC82" s="63"/>
      <c r="AD82" s="63"/>
      <c r="AE82" s="63"/>
      <c r="AF82" s="63"/>
    </row>
    <row r="83" spans="1:32" ht="15.75" x14ac:dyDescent="0.25">
      <c r="A83" s="65" t="str">
        <f>CONCATENATE(A259," ",H83,"%")</f>
        <v>Vision Specific O&amp;M Skills Score: 0%</v>
      </c>
      <c r="B83" s="63"/>
      <c r="C83" s="63"/>
      <c r="D83" s="63"/>
      <c r="E83" s="63"/>
      <c r="F83" s="63"/>
      <c r="G83" s="66">
        <f>Front!H16</f>
        <v>0</v>
      </c>
      <c r="H83" s="69">
        <f>ROUND(G83,1)</f>
        <v>0</v>
      </c>
      <c r="I83" s="63"/>
      <c r="J83" s="63"/>
      <c r="K83" s="63"/>
      <c r="L83" s="63"/>
      <c r="M83" s="63"/>
      <c r="N83" s="63"/>
      <c r="O83" s="63"/>
      <c r="P83" s="63"/>
      <c r="Q83" s="63"/>
      <c r="R83" s="63"/>
      <c r="S83" s="63"/>
      <c r="T83" s="63"/>
      <c r="U83" s="63"/>
      <c r="V83" s="63"/>
      <c r="W83" s="63"/>
      <c r="X83" s="63"/>
      <c r="Y83" s="63"/>
      <c r="Z83" s="63"/>
      <c r="AA83" s="63"/>
      <c r="AB83" s="63"/>
      <c r="AC83" s="63"/>
      <c r="AD83" s="63"/>
      <c r="AE83" s="63"/>
      <c r="AF83" s="63"/>
    </row>
    <row r="84" spans="1:32" ht="15.75" x14ac:dyDescent="0.25">
      <c r="A84" s="67" t="str">
        <f>CONCATENATE($A1," ",G260," ",N260,", ",O260,", ",P260,", ",Q260,", ",R260)</f>
        <v xml:space="preserve">0 did well with the skills that made up the area(s) of , , , , </v>
      </c>
      <c r="B84" s="63"/>
      <c r="C84" s="63"/>
      <c r="D84" s="63"/>
      <c r="E84" s="63"/>
      <c r="F84" s="63"/>
      <c r="G84" s="63"/>
      <c r="H84" s="63"/>
      <c r="I84" s="63"/>
      <c r="J84" s="63"/>
      <c r="K84" s="63"/>
      <c r="L84" s="63"/>
      <c r="M84" s="63"/>
      <c r="N84" s="63"/>
      <c r="O84" s="63"/>
      <c r="P84" s="63"/>
      <c r="Q84" s="63"/>
      <c r="R84" s="63"/>
      <c r="S84" s="63"/>
      <c r="T84" s="63"/>
      <c r="U84" s="63"/>
      <c r="V84" s="63"/>
      <c r="W84" s="63"/>
      <c r="X84" s="63"/>
      <c r="Y84" s="63"/>
      <c r="Z84" s="63"/>
      <c r="AA84" s="63"/>
      <c r="AB84" s="63"/>
      <c r="AC84" s="63"/>
      <c r="AD84" s="63"/>
      <c r="AE84" s="63"/>
      <c r="AF84" s="63"/>
    </row>
    <row r="85" spans="1:32" ht="15.75" x14ac:dyDescent="0.25">
      <c r="A85" s="67" t="str">
        <f>CONCATENATE($A1," ",G261," ",N261,", ",O261,", ",P261,", ",Q261,", ",R261)</f>
        <v xml:space="preserve">0 had room for improvement with the skills that made up the area(s) of , , , , </v>
      </c>
      <c r="B85" s="63"/>
      <c r="C85" s="63"/>
      <c r="D85" s="63"/>
      <c r="E85" s="63"/>
      <c r="F85" s="63"/>
      <c r="G85" s="63"/>
      <c r="H85" s="63"/>
      <c r="I85" s="63"/>
      <c r="J85" s="63"/>
      <c r="K85" s="63"/>
      <c r="L85" s="63"/>
      <c r="M85" s="63"/>
      <c r="N85" s="63"/>
      <c r="O85" s="63"/>
      <c r="P85" s="63"/>
      <c r="Q85" s="63"/>
      <c r="R85" s="63"/>
      <c r="S85" s="63"/>
      <c r="T85" s="63"/>
      <c r="U85" s="63"/>
      <c r="V85" s="63"/>
      <c r="W85" s="63"/>
      <c r="X85" s="63"/>
      <c r="Y85" s="63"/>
      <c r="Z85" s="63"/>
      <c r="AA85" s="63"/>
      <c r="AB85" s="63"/>
      <c r="AC85" s="63"/>
      <c r="AD85" s="63"/>
      <c r="AE85" s="63"/>
      <c r="AF85" s="63"/>
    </row>
    <row r="86" spans="1:32" ht="15.75" x14ac:dyDescent="0.25">
      <c r="A86" s="67" t="str">
        <f>CONCATENATE($A1," ",G262," ",N262,", ",O262,", ",P262,", ",Q262,", ",R262)</f>
        <v xml:space="preserve">0 hadn't had the opportunity to work on the skills in the area(s) of , , , , </v>
      </c>
      <c r="B86" s="63"/>
      <c r="C86" s="63"/>
      <c r="D86" s="63"/>
      <c r="E86" s="63"/>
      <c r="F86" s="63"/>
      <c r="G86" s="63"/>
      <c r="H86" s="63"/>
      <c r="I86" s="63"/>
      <c r="J86" s="63"/>
      <c r="K86" s="63"/>
      <c r="L86" s="63"/>
      <c r="M86" s="63"/>
      <c r="N86" s="63"/>
      <c r="O86" s="63"/>
      <c r="P86" s="63"/>
      <c r="Q86" s="63"/>
      <c r="R86" s="63"/>
      <c r="S86" s="63"/>
      <c r="T86" s="63"/>
      <c r="U86" s="63"/>
      <c r="V86" s="63"/>
      <c r="W86" s="63"/>
      <c r="X86" s="63"/>
      <c r="Y86" s="63"/>
      <c r="Z86" s="63"/>
      <c r="AA86" s="63"/>
      <c r="AB86" s="63"/>
      <c r="AC86" s="63"/>
      <c r="AD86" s="63"/>
      <c r="AE86" s="63"/>
      <c r="AF86" s="63"/>
    </row>
    <row r="87" spans="1:32" ht="15.75" x14ac:dyDescent="0.25">
      <c r="A87" s="67" t="str">
        <f>CONCATENATE($A1," ",G263," ",N263,", ",O263,", ",P263,", ",Q263,", ",R263)</f>
        <v>0 didn't need the skills in the area(s) of Scanning Materials, Scanning Environments, Near Point Magnification, Distance Magnification, Visual Traveling</v>
      </c>
      <c r="B87" s="63"/>
      <c r="C87" s="63"/>
      <c r="D87" s="63"/>
      <c r="E87" s="63"/>
      <c r="F87" s="63"/>
      <c r="G87" s="63"/>
      <c r="H87" s="63"/>
      <c r="I87" s="63"/>
      <c r="J87" s="63"/>
      <c r="K87" s="63"/>
      <c r="L87" s="63"/>
      <c r="M87" s="63"/>
      <c r="N87" s="63"/>
      <c r="O87" s="63"/>
      <c r="P87" s="63"/>
      <c r="Q87" s="63"/>
      <c r="R87" s="63"/>
      <c r="S87" s="63"/>
      <c r="T87" s="63"/>
      <c r="U87" s="63"/>
      <c r="V87" s="63"/>
      <c r="W87" s="63"/>
      <c r="X87" s="63"/>
      <c r="Y87" s="63"/>
      <c r="Z87" s="63"/>
      <c r="AA87" s="63"/>
      <c r="AB87" s="63"/>
      <c r="AC87" s="63"/>
      <c r="AD87" s="63"/>
      <c r="AE87" s="63"/>
      <c r="AF87" s="63"/>
    </row>
    <row r="88" spans="1:32" ht="15.75" x14ac:dyDescent="0.25">
      <c r="A88" s="67"/>
      <c r="B88" s="63"/>
      <c r="C88" s="63"/>
      <c r="D88" s="63"/>
      <c r="E88" s="63"/>
      <c r="F88" s="63"/>
      <c r="G88" s="63"/>
      <c r="H88" s="63"/>
      <c r="I88" s="63"/>
      <c r="J88" s="63"/>
      <c r="K88" s="63"/>
      <c r="L88" s="63"/>
      <c r="M88" s="63"/>
      <c r="N88" s="63"/>
      <c r="O88" s="63"/>
      <c r="P88" s="63"/>
      <c r="Q88" s="63"/>
      <c r="R88" s="63"/>
      <c r="S88" s="63"/>
      <c r="T88" s="63"/>
      <c r="U88" s="63"/>
      <c r="V88" s="63"/>
      <c r="W88" s="63"/>
      <c r="X88" s="63"/>
      <c r="Y88" s="63"/>
      <c r="Z88" s="63"/>
      <c r="AA88" s="63"/>
      <c r="AB88" s="63"/>
      <c r="AC88" s="63"/>
      <c r="AD88" s="63"/>
      <c r="AE88" s="63"/>
      <c r="AF88" s="63"/>
    </row>
    <row r="89" spans="1:32" ht="15.75" x14ac:dyDescent="0.25">
      <c r="A89" s="65" t="str">
        <f>CONCATENATE(A265," ",H89,"%")</f>
        <v>Community Score: 0%</v>
      </c>
      <c r="B89" s="63"/>
      <c r="C89" s="63"/>
      <c r="D89" s="63"/>
      <c r="E89" s="63"/>
      <c r="F89" s="63"/>
      <c r="G89" s="66">
        <f>Front!H17</f>
        <v>0</v>
      </c>
      <c r="H89" s="69">
        <f>ROUND(G89,1)</f>
        <v>0</v>
      </c>
      <c r="I89" s="63"/>
      <c r="J89" s="63"/>
      <c r="K89" s="63"/>
      <c r="L89" s="63"/>
      <c r="M89" s="63"/>
      <c r="N89" s="63"/>
      <c r="O89" s="63"/>
      <c r="P89" s="63"/>
      <c r="Q89" s="63"/>
      <c r="R89" s="63"/>
      <c r="S89" s="63"/>
      <c r="T89" s="63"/>
      <c r="U89" s="63"/>
      <c r="V89" s="63"/>
      <c r="W89" s="63"/>
      <c r="X89" s="63"/>
      <c r="Y89" s="63"/>
      <c r="Z89" s="63"/>
      <c r="AA89" s="63"/>
      <c r="AB89" s="63"/>
      <c r="AC89" s="63"/>
      <c r="AD89" s="63"/>
      <c r="AE89" s="63"/>
      <c r="AF89" s="63"/>
    </row>
    <row r="90" spans="1:32" ht="15.75" x14ac:dyDescent="0.25">
      <c r="A90" s="67" t="str">
        <f>CONCATENATE($A1," ",G266," ",N266,", ",O266,", ",P266,", ",Q266,", ",R266,", ",S266)</f>
        <v xml:space="preserve">0 did well with the skills that made up the area(s) of , , , , , </v>
      </c>
      <c r="B90" s="63"/>
      <c r="C90" s="63"/>
      <c r="D90" s="63"/>
      <c r="E90" s="63"/>
      <c r="F90" s="63"/>
      <c r="G90" s="63"/>
      <c r="H90" s="63"/>
      <c r="I90" s="63"/>
      <c r="J90" s="63"/>
      <c r="K90" s="63"/>
      <c r="L90" s="63"/>
      <c r="M90" s="63"/>
      <c r="N90" s="63"/>
      <c r="O90" s="63"/>
      <c r="P90" s="63"/>
      <c r="Q90" s="63"/>
      <c r="R90" s="63"/>
      <c r="S90" s="63"/>
      <c r="T90" s="63"/>
      <c r="U90" s="63"/>
      <c r="V90" s="63"/>
      <c r="W90" s="63"/>
      <c r="X90" s="63"/>
      <c r="Y90" s="63"/>
      <c r="Z90" s="63"/>
      <c r="AA90" s="63"/>
      <c r="AB90" s="63"/>
      <c r="AC90" s="63"/>
      <c r="AD90" s="63"/>
      <c r="AE90" s="63"/>
      <c r="AF90" s="63"/>
    </row>
    <row r="91" spans="1:32" ht="15.75" x14ac:dyDescent="0.25">
      <c r="A91" s="67" t="str">
        <f>CONCATENATE($A1," ",G267," ",N267,", ",O267,", ",P267,", ",Q267,", ",R267,", ",S267)</f>
        <v xml:space="preserve">0 had room for improvement with the skills that made up the area(s) of , , , , , </v>
      </c>
      <c r="B91" s="63"/>
      <c r="C91" s="63"/>
      <c r="D91" s="63"/>
      <c r="E91" s="63"/>
      <c r="F91" s="63"/>
      <c r="G91" s="63"/>
      <c r="H91" s="63"/>
      <c r="I91" s="63"/>
      <c r="J91" s="63"/>
      <c r="K91" s="63"/>
      <c r="L91" s="63"/>
      <c r="M91" s="63"/>
      <c r="N91" s="63"/>
      <c r="O91" s="63"/>
      <c r="P91" s="63"/>
      <c r="Q91" s="63"/>
      <c r="R91" s="63"/>
      <c r="S91" s="63"/>
      <c r="T91" s="63"/>
      <c r="U91" s="63"/>
      <c r="V91" s="63"/>
      <c r="W91" s="63"/>
      <c r="X91" s="63"/>
      <c r="Y91" s="63"/>
      <c r="Z91" s="63"/>
      <c r="AA91" s="63"/>
      <c r="AB91" s="63"/>
      <c r="AC91" s="63"/>
      <c r="AD91" s="63"/>
      <c r="AE91" s="63"/>
      <c r="AF91" s="63"/>
    </row>
    <row r="92" spans="1:32" ht="15.75" x14ac:dyDescent="0.25">
      <c r="A92" s="67" t="str">
        <f>CONCATENATE($A1," ",G268," ",N268,", ",O268,", ",P268,", ",Q268,", ",R268,", ",S268)</f>
        <v xml:space="preserve">0 hadn't had the opportunity to work on the skills in the area(s) of , , , , , </v>
      </c>
      <c r="B92" s="63"/>
      <c r="C92" s="63"/>
      <c r="D92" s="63"/>
      <c r="E92" s="63"/>
      <c r="F92" s="63"/>
      <c r="G92" s="63"/>
      <c r="H92" s="63"/>
      <c r="I92" s="63"/>
      <c r="J92" s="63"/>
      <c r="K92" s="63"/>
      <c r="L92" s="63"/>
      <c r="M92" s="63"/>
      <c r="N92" s="63"/>
      <c r="O92" s="63"/>
      <c r="P92" s="63"/>
      <c r="Q92" s="63"/>
      <c r="R92" s="63"/>
      <c r="S92" s="63"/>
      <c r="T92" s="63"/>
      <c r="U92" s="63"/>
      <c r="V92" s="63"/>
      <c r="W92" s="63"/>
      <c r="X92" s="63"/>
      <c r="Y92" s="63"/>
      <c r="Z92" s="63"/>
      <c r="AA92" s="63"/>
      <c r="AB92" s="63"/>
      <c r="AC92" s="63"/>
      <c r="AD92" s="63"/>
      <c r="AE92" s="63"/>
      <c r="AF92" s="63"/>
    </row>
    <row r="93" spans="1:32" ht="15.75" x14ac:dyDescent="0.25">
      <c r="A93" s="67" t="str">
        <f>CONCATENATE($A1," ",G269," ",N269,", ",O269,", ",P269,", ",Q269,", ",R269,", ",S269)</f>
        <v>0 didn't need the skills in the area(s) of Comparison Shopping From Home, Stores, Fast Food Restaurants, Cafeteria Restaurants, Sit Down Restaurants, Public Toilets</v>
      </c>
      <c r="B93" s="63"/>
      <c r="C93" s="63"/>
      <c r="D93" s="63"/>
      <c r="E93" s="63"/>
      <c r="F93" s="63"/>
      <c r="G93" s="63"/>
      <c r="H93" s="63"/>
      <c r="I93" s="63"/>
      <c r="J93" s="63"/>
      <c r="K93" s="63"/>
      <c r="L93" s="63"/>
      <c r="M93" s="63"/>
      <c r="N93" s="63"/>
      <c r="O93" s="63"/>
      <c r="P93" s="63"/>
      <c r="Q93" s="63"/>
      <c r="R93" s="63"/>
      <c r="S93" s="63"/>
      <c r="T93" s="63"/>
      <c r="U93" s="63"/>
      <c r="V93" s="63"/>
      <c r="W93" s="63"/>
      <c r="X93" s="63"/>
      <c r="Y93" s="63"/>
      <c r="Z93" s="63"/>
      <c r="AA93" s="63"/>
      <c r="AB93" s="63"/>
      <c r="AC93" s="63"/>
      <c r="AD93" s="63"/>
      <c r="AE93" s="63"/>
      <c r="AF93" s="63"/>
    </row>
    <row r="94" spans="1:32" ht="15.75" x14ac:dyDescent="0.25">
      <c r="A94" s="67"/>
      <c r="B94" s="63"/>
      <c r="C94" s="63"/>
      <c r="D94" s="63"/>
      <c r="E94" s="63"/>
      <c r="F94" s="63"/>
      <c r="G94" s="63"/>
      <c r="H94" s="63"/>
      <c r="I94" s="63"/>
      <c r="J94" s="63"/>
      <c r="K94" s="63"/>
      <c r="L94" s="63"/>
      <c r="M94" s="63"/>
      <c r="N94" s="63"/>
      <c r="O94" s="63"/>
      <c r="P94" s="63"/>
      <c r="Q94" s="63"/>
      <c r="R94" s="63"/>
      <c r="S94" s="63"/>
      <c r="T94" s="63"/>
      <c r="U94" s="63"/>
      <c r="V94" s="63"/>
      <c r="W94" s="63"/>
      <c r="X94" s="63"/>
      <c r="Y94" s="63"/>
      <c r="Z94" s="63"/>
      <c r="AA94" s="63"/>
      <c r="AB94" s="63"/>
      <c r="AC94" s="63"/>
      <c r="AD94" s="63"/>
      <c r="AE94" s="63"/>
      <c r="AF94" s="63"/>
    </row>
    <row r="95" spans="1:32" ht="15.75" x14ac:dyDescent="0.25">
      <c r="A95" s="65" t="s">
        <v>493</v>
      </c>
      <c r="B95" s="63"/>
      <c r="C95" s="63"/>
      <c r="D95" s="63"/>
      <c r="E95" s="63"/>
      <c r="F95" s="63"/>
      <c r="G95" s="63"/>
      <c r="H95" s="63"/>
      <c r="I95" s="63"/>
      <c r="J95" s="63"/>
      <c r="K95" s="63"/>
      <c r="L95" s="63"/>
      <c r="M95" s="63"/>
      <c r="N95" s="63"/>
      <c r="O95" s="63"/>
      <c r="P95" s="63"/>
      <c r="Q95" s="63"/>
      <c r="R95" s="63"/>
      <c r="S95" s="63"/>
      <c r="T95" s="63"/>
      <c r="U95" s="63"/>
      <c r="V95" s="63"/>
      <c r="W95" s="63"/>
      <c r="X95" s="63"/>
      <c r="Y95" s="63"/>
      <c r="Z95" s="63"/>
      <c r="AA95" s="63"/>
      <c r="AB95" s="63"/>
      <c r="AC95" s="63"/>
      <c r="AD95" s="63"/>
      <c r="AE95" s="63"/>
      <c r="AF95" s="63"/>
    </row>
    <row r="96" spans="1:32" ht="15.75" x14ac:dyDescent="0.25">
      <c r="A96" s="67" t="str">
        <f>CONCATENATE(A1," ",G276," ",K3,"% ",H276)</f>
        <v>0 demonstrated 0% of the skills needed to travel independently as an adult.</v>
      </c>
      <c r="B96" s="63"/>
      <c r="C96" s="63"/>
      <c r="D96" s="63"/>
      <c r="E96" s="63"/>
      <c r="F96" s="63"/>
      <c r="G96" s="63"/>
      <c r="H96" s="63"/>
      <c r="I96" s="63"/>
      <c r="J96" s="63"/>
      <c r="K96" s="63"/>
      <c r="L96" s="63"/>
      <c r="M96" s="63"/>
      <c r="N96" s="63"/>
      <c r="O96" s="63"/>
      <c r="P96" s="63"/>
      <c r="Q96" s="63"/>
      <c r="R96" s="63"/>
      <c r="S96" s="63"/>
      <c r="T96" s="63"/>
      <c r="U96" s="63"/>
      <c r="V96" s="63"/>
      <c r="W96" s="63"/>
      <c r="X96" s="63"/>
      <c r="Y96" s="63"/>
      <c r="Z96" s="63"/>
      <c r="AA96" s="63"/>
      <c r="AB96" s="63"/>
      <c r="AC96" s="63"/>
      <c r="AD96" s="63"/>
      <c r="AE96" s="63"/>
      <c r="AF96" s="63"/>
    </row>
    <row r="97" spans="1:32" ht="15.75" x14ac:dyDescent="0.25">
      <c r="A97" s="67" t="str">
        <f>CONCATENATE($A1," ",G277," ",N277,", ",O277,", ",P277,", ",Q277,", ",R277,", ",S277,", ",T277,", ",U277,", ",V277,", ",W277,", ",X277,", ",Y277,", ",Z277,", ",AA277,", ",AB277)</f>
        <v xml:space="preserve">0 did well with the skills that made up the domain(s) of , , , , , , , , , , , , , , </v>
      </c>
      <c r="B97" s="63"/>
      <c r="C97" s="63"/>
      <c r="D97" s="63"/>
      <c r="E97" s="63"/>
      <c r="F97" s="63"/>
      <c r="G97" s="63"/>
      <c r="H97" s="63"/>
      <c r="I97" s="63"/>
      <c r="J97" s="63"/>
      <c r="K97" s="63"/>
      <c r="L97" s="63"/>
      <c r="M97" s="63"/>
      <c r="N97" s="63"/>
      <c r="O97" s="63"/>
      <c r="P97" s="63"/>
      <c r="Q97" s="63"/>
      <c r="R97" s="63"/>
      <c r="S97" s="63"/>
      <c r="T97" s="63"/>
      <c r="U97" s="63"/>
      <c r="V97" s="63"/>
      <c r="W97" s="63"/>
      <c r="X97" s="63"/>
      <c r="Y97" s="63"/>
      <c r="Z97" s="63"/>
      <c r="AA97" s="63"/>
      <c r="AB97" s="63"/>
      <c r="AC97" s="63"/>
      <c r="AD97" s="63"/>
      <c r="AE97" s="63"/>
      <c r="AF97" s="63"/>
    </row>
    <row r="98" spans="1:32" ht="15.75" x14ac:dyDescent="0.25">
      <c r="A98" s="67" t="str">
        <f>CONCATENATE($A1," ",G278," ",N278,", ",O278,", ",P278,", ",Q278,", ",R278,", ",S278,", ",T278,", ",U278,", ",V278,", ",W278,", ",X278,", ",Y278,", ",Z278,", ",AA278,", ",AB278)</f>
        <v xml:space="preserve">0 had room for improvement with the skills that made up the domain(s) of , , , , , , , , , , , , , , </v>
      </c>
      <c r="B98" s="63"/>
      <c r="C98" s="63"/>
      <c r="D98" s="63"/>
      <c r="E98" s="63"/>
      <c r="F98" s="63"/>
      <c r="G98" s="63"/>
      <c r="H98" s="63"/>
      <c r="I98" s="63"/>
      <c r="J98" s="63"/>
      <c r="K98" s="63"/>
      <c r="L98" s="63"/>
      <c r="M98" s="63"/>
      <c r="N98" s="63"/>
      <c r="O98" s="63"/>
      <c r="P98" s="63"/>
      <c r="Q98" s="63"/>
      <c r="R98" s="63"/>
      <c r="S98" s="63"/>
      <c r="T98" s="63"/>
      <c r="U98" s="63"/>
      <c r="V98" s="63"/>
      <c r="W98" s="63"/>
      <c r="X98" s="63"/>
      <c r="Y98" s="63"/>
      <c r="Z98" s="63"/>
      <c r="AA98" s="63"/>
      <c r="AB98" s="63"/>
      <c r="AC98" s="63"/>
      <c r="AD98" s="63"/>
      <c r="AE98" s="63"/>
      <c r="AF98" s="63"/>
    </row>
    <row r="99" spans="1:32" ht="15.75" x14ac:dyDescent="0.25">
      <c r="A99" s="67" t="str">
        <f>CONCATENATE($A1," ",G279," ",N279,", ",O279,", ",P279,", ",Q279,", ",R279,", ",S279,", ",T279,", ",U279,", ",V279,", ",W279,", ",X279,", ",Y279,", ",Z279,", ",AA279,", ",AB279)</f>
        <v xml:space="preserve">0 hadn't had the opportunity to work on the skills that made up the domain(s) of , , , , , , , , , , , , , , </v>
      </c>
      <c r="B99" s="63"/>
      <c r="C99" s="63"/>
      <c r="D99" s="63"/>
      <c r="E99" s="63"/>
      <c r="F99" s="63"/>
      <c r="G99" s="63"/>
      <c r="H99" s="63"/>
      <c r="I99" s="63"/>
      <c r="J99" s="63"/>
      <c r="K99" s="63"/>
      <c r="L99" s="63"/>
      <c r="M99" s="63"/>
      <c r="N99" s="63"/>
      <c r="O99" s="63"/>
      <c r="P99" s="63"/>
      <c r="Q99" s="63"/>
      <c r="R99" s="63"/>
      <c r="S99" s="63"/>
      <c r="T99" s="63"/>
      <c r="U99" s="63"/>
      <c r="V99" s="63"/>
      <c r="W99" s="63"/>
      <c r="X99" s="63"/>
      <c r="Y99" s="63"/>
      <c r="Z99" s="63"/>
      <c r="AA99" s="63"/>
      <c r="AB99" s="63"/>
      <c r="AC99" s="63"/>
      <c r="AD99" s="63"/>
      <c r="AE99" s="63"/>
      <c r="AF99" s="63"/>
    </row>
    <row r="100" spans="1:32" ht="15.75" x14ac:dyDescent="0.25">
      <c r="A100" s="67" t="str">
        <f>CONCATENATE($A1," ",G280," ",N280,", ",O280,", ",P280,", ",Q280,", ",R280,", ",S280,", ",T280,", ",U280,", ",V280,", ",W280,", ",X280,", ",Y280,", ",Z280,", ",AA280,", ",AB280)</f>
        <v xml:space="preserve">0 had no need for the skills that made up the domain(s) of Concepts, Movement, Single Room O&amp;M, Indoor O&amp;M, Self Protection, Guided Travel, Cane Skills, Sidewalk Travel, Street Crossings, Orientation Skills &amp; GPS, Public Transportation, Atypical O&amp;M, Rural Travel, Vision Specific O&amp;M Skills, Community </v>
      </c>
      <c r="B100" s="63"/>
      <c r="C100" s="63"/>
      <c r="D100" s="63"/>
      <c r="E100" s="63"/>
      <c r="F100" s="63"/>
      <c r="G100" s="63"/>
      <c r="H100" s="63"/>
      <c r="I100" s="63"/>
      <c r="J100" s="63"/>
      <c r="K100" s="63"/>
      <c r="L100" s="63"/>
      <c r="M100" s="63"/>
      <c r="N100" s="63"/>
      <c r="O100" s="63"/>
      <c r="P100" s="63"/>
      <c r="Q100" s="63"/>
      <c r="R100" s="63"/>
      <c r="S100" s="63"/>
      <c r="T100" s="63"/>
      <c r="U100" s="63"/>
      <c r="V100" s="63"/>
      <c r="W100" s="63"/>
      <c r="X100" s="63"/>
      <c r="Y100" s="63"/>
      <c r="Z100" s="63"/>
      <c r="AA100" s="63"/>
      <c r="AB100" s="63"/>
      <c r="AC100" s="63"/>
      <c r="AD100" s="63"/>
      <c r="AE100" s="63"/>
      <c r="AF100" s="63"/>
    </row>
    <row r="101" spans="1:32" ht="15.75" x14ac:dyDescent="0.25">
      <c r="A101" s="63"/>
      <c r="B101" s="63"/>
      <c r="C101" s="63"/>
      <c r="D101" s="63"/>
      <c r="E101" s="63"/>
      <c r="F101" s="63"/>
      <c r="G101" s="63"/>
      <c r="H101" s="63"/>
      <c r="I101" s="63"/>
      <c r="J101" s="63"/>
      <c r="K101" s="63"/>
      <c r="L101" s="63"/>
      <c r="M101" s="63"/>
      <c r="N101" s="63"/>
      <c r="O101" s="63"/>
      <c r="P101" s="63"/>
      <c r="Q101" s="63"/>
      <c r="R101" s="63"/>
      <c r="S101" s="63"/>
      <c r="T101" s="63"/>
      <c r="U101" s="63"/>
      <c r="V101" s="63"/>
      <c r="W101" s="63"/>
      <c r="X101" s="63"/>
      <c r="Y101" s="63"/>
      <c r="Z101" s="63"/>
      <c r="AA101" s="63"/>
      <c r="AB101" s="63"/>
      <c r="AC101" s="63"/>
      <c r="AD101" s="63"/>
      <c r="AE101" s="63"/>
      <c r="AF101" s="63"/>
    </row>
    <row r="102" spans="1:32" ht="15.75" x14ac:dyDescent="0.25">
      <c r="A102" s="63"/>
      <c r="B102" s="63"/>
      <c r="C102" s="63"/>
      <c r="D102" s="63"/>
      <c r="E102" s="63"/>
      <c r="F102" s="63"/>
      <c r="G102" s="63"/>
      <c r="H102" s="63"/>
      <c r="I102" s="63"/>
      <c r="J102" s="63"/>
      <c r="K102" s="63"/>
      <c r="L102" s="63"/>
      <c r="M102" s="63"/>
      <c r="N102" s="63"/>
      <c r="O102" s="63"/>
      <c r="P102" s="63"/>
      <c r="Q102" s="63"/>
      <c r="R102" s="63"/>
      <c r="S102" s="63"/>
      <c r="T102" s="63"/>
      <c r="U102" s="63"/>
      <c r="V102" s="63"/>
      <c r="W102" s="63"/>
      <c r="X102" s="63"/>
      <c r="Y102" s="63"/>
      <c r="Z102" s="63"/>
      <c r="AA102" s="63"/>
      <c r="AB102" s="63"/>
      <c r="AC102" s="63"/>
      <c r="AD102" s="63"/>
      <c r="AE102" s="63"/>
      <c r="AF102" s="63"/>
    </row>
    <row r="103" spans="1:32" ht="15.75" x14ac:dyDescent="0.25">
      <c r="A103" s="63"/>
      <c r="B103" s="63"/>
      <c r="C103" s="63"/>
      <c r="D103" s="63"/>
      <c r="E103" s="63"/>
      <c r="F103" s="63"/>
      <c r="G103" s="63"/>
      <c r="H103" s="63"/>
      <c r="I103" s="63"/>
      <c r="J103" s="63"/>
      <c r="K103" s="63"/>
      <c r="L103" s="63"/>
      <c r="M103" s="63"/>
      <c r="N103" s="63"/>
      <c r="O103" s="63"/>
      <c r="P103" s="63"/>
      <c r="Q103" s="63"/>
      <c r="R103" s="63"/>
      <c r="S103" s="63"/>
      <c r="T103" s="63"/>
      <c r="U103" s="63"/>
      <c r="V103" s="63"/>
      <c r="W103" s="63"/>
      <c r="X103" s="63"/>
      <c r="Y103" s="63"/>
      <c r="Z103" s="63"/>
      <c r="AA103" s="63"/>
      <c r="AB103" s="63"/>
      <c r="AC103" s="63"/>
      <c r="AD103" s="63"/>
      <c r="AE103" s="63"/>
      <c r="AF103" s="63"/>
    </row>
    <row r="104" spans="1:32" ht="15.75" x14ac:dyDescent="0.25">
      <c r="A104" s="63"/>
      <c r="B104" s="63"/>
      <c r="C104" s="63"/>
      <c r="D104" s="63"/>
      <c r="E104" s="63"/>
      <c r="F104" s="63"/>
      <c r="G104" s="63"/>
      <c r="H104" s="63"/>
      <c r="I104" s="63"/>
      <c r="J104" s="63"/>
      <c r="K104" s="63"/>
      <c r="L104" s="63"/>
      <c r="M104" s="63"/>
      <c r="N104" s="63"/>
      <c r="O104" s="63"/>
      <c r="P104" s="63"/>
      <c r="Q104" s="63"/>
      <c r="R104" s="63"/>
      <c r="S104" s="63"/>
      <c r="T104" s="63"/>
      <c r="U104" s="63"/>
      <c r="V104" s="63"/>
      <c r="W104" s="63"/>
      <c r="X104" s="63"/>
      <c r="Y104" s="63"/>
      <c r="Z104" s="63"/>
      <c r="AA104" s="63"/>
      <c r="AB104" s="63"/>
      <c r="AC104" s="63"/>
      <c r="AD104" s="63"/>
      <c r="AE104" s="63"/>
      <c r="AF104" s="63"/>
    </row>
    <row r="105" spans="1:32" ht="15.75" x14ac:dyDescent="0.25">
      <c r="A105" s="63"/>
      <c r="B105" s="63"/>
      <c r="C105" s="63"/>
      <c r="D105" s="63"/>
      <c r="E105" s="63"/>
      <c r="F105" s="63"/>
      <c r="G105" s="63"/>
      <c r="H105" s="63"/>
      <c r="I105" s="63"/>
      <c r="J105" s="63"/>
      <c r="K105" s="63"/>
      <c r="L105" s="63"/>
      <c r="M105" s="63"/>
      <c r="N105" s="63"/>
      <c r="O105" s="63"/>
      <c r="P105" s="63"/>
      <c r="Q105" s="63"/>
      <c r="R105" s="63"/>
      <c r="S105" s="63"/>
      <c r="T105" s="63"/>
      <c r="U105" s="63"/>
      <c r="V105" s="63"/>
      <c r="W105" s="63"/>
      <c r="X105" s="63"/>
      <c r="Y105" s="63"/>
      <c r="Z105" s="63"/>
      <c r="AA105" s="63"/>
      <c r="AB105" s="63"/>
      <c r="AC105" s="63"/>
      <c r="AD105" s="63"/>
      <c r="AE105" s="63"/>
      <c r="AF105" s="63"/>
    </row>
    <row r="106" spans="1:32" ht="15.75" x14ac:dyDescent="0.25">
      <c r="A106" s="63"/>
      <c r="B106" s="63"/>
      <c r="C106" s="63"/>
      <c r="D106" s="63"/>
      <c r="E106" s="63"/>
      <c r="F106" s="63"/>
      <c r="G106" s="63"/>
      <c r="H106" s="63"/>
      <c r="I106" s="63"/>
      <c r="J106" s="63"/>
      <c r="K106" s="63"/>
      <c r="L106" s="63"/>
      <c r="M106" s="63"/>
      <c r="N106" s="63"/>
      <c r="O106" s="63"/>
      <c r="P106" s="63"/>
      <c r="Q106" s="63"/>
      <c r="R106" s="63"/>
      <c r="S106" s="63"/>
      <c r="T106" s="63"/>
      <c r="U106" s="63"/>
      <c r="V106" s="63"/>
      <c r="W106" s="63"/>
      <c r="X106" s="63"/>
      <c r="Y106" s="63"/>
      <c r="Z106" s="63"/>
      <c r="AA106" s="63"/>
      <c r="AB106" s="63"/>
      <c r="AC106" s="63"/>
      <c r="AD106" s="63"/>
      <c r="AE106" s="63"/>
      <c r="AF106" s="63"/>
    </row>
    <row r="107" spans="1:32" ht="15.75" x14ac:dyDescent="0.25">
      <c r="A107" s="63"/>
      <c r="B107" s="63"/>
      <c r="C107" s="63"/>
      <c r="D107" s="63"/>
      <c r="E107" s="63"/>
      <c r="F107" s="63"/>
      <c r="G107" s="63"/>
      <c r="H107" s="63"/>
      <c r="I107" s="63"/>
      <c r="J107" s="63"/>
      <c r="K107" s="63"/>
      <c r="L107" s="63"/>
      <c r="M107" s="63"/>
      <c r="N107" s="63"/>
      <c r="O107" s="63"/>
      <c r="P107" s="63"/>
      <c r="Q107" s="63"/>
      <c r="R107" s="63"/>
      <c r="S107" s="63"/>
      <c r="T107" s="63"/>
      <c r="U107" s="63"/>
      <c r="V107" s="63"/>
      <c r="W107" s="63"/>
      <c r="X107" s="63"/>
      <c r="Y107" s="63"/>
      <c r="Z107" s="63"/>
      <c r="AA107" s="63"/>
      <c r="AB107" s="63"/>
      <c r="AC107" s="63"/>
      <c r="AD107" s="63"/>
      <c r="AE107" s="63"/>
      <c r="AF107" s="63"/>
    </row>
    <row r="108" spans="1:32" ht="15.75" x14ac:dyDescent="0.25">
      <c r="A108" s="63"/>
      <c r="B108" s="63"/>
      <c r="C108" s="63"/>
      <c r="D108" s="63"/>
      <c r="E108" s="63"/>
      <c r="F108" s="63"/>
      <c r="G108" s="63"/>
      <c r="H108" s="63"/>
      <c r="I108" s="63"/>
      <c r="J108" s="63"/>
      <c r="K108" s="63"/>
      <c r="L108" s="63"/>
      <c r="M108" s="63"/>
      <c r="N108" s="63"/>
      <c r="O108" s="63"/>
      <c r="P108" s="63"/>
      <c r="Q108" s="63"/>
      <c r="R108" s="63"/>
      <c r="S108" s="63"/>
      <c r="T108" s="63"/>
      <c r="U108" s="63"/>
      <c r="V108" s="63"/>
      <c r="W108" s="63"/>
      <c r="X108" s="63"/>
      <c r="Y108" s="63"/>
      <c r="Z108" s="63"/>
      <c r="AA108" s="63"/>
      <c r="AB108" s="63"/>
      <c r="AC108" s="63"/>
      <c r="AD108" s="63"/>
      <c r="AE108" s="63"/>
      <c r="AF108" s="63"/>
    </row>
    <row r="109" spans="1:32" ht="15.75" x14ac:dyDescent="0.25">
      <c r="A109" s="63"/>
      <c r="B109" s="63"/>
      <c r="C109" s="63"/>
      <c r="D109" s="63"/>
      <c r="E109" s="63"/>
      <c r="F109" s="63"/>
      <c r="G109" s="63"/>
      <c r="H109" s="63"/>
      <c r="I109" s="63"/>
      <c r="J109" s="63"/>
      <c r="K109" s="63"/>
      <c r="L109" s="63"/>
      <c r="M109" s="63"/>
      <c r="N109" s="63"/>
      <c r="O109" s="63"/>
      <c r="P109" s="63"/>
      <c r="Q109" s="63"/>
      <c r="R109" s="63"/>
      <c r="S109" s="63"/>
      <c r="T109" s="63"/>
      <c r="U109" s="63"/>
      <c r="V109" s="63"/>
      <c r="W109" s="63"/>
      <c r="X109" s="63"/>
      <c r="Y109" s="63"/>
      <c r="Z109" s="63"/>
      <c r="AA109" s="63"/>
      <c r="AB109" s="63"/>
      <c r="AC109" s="63"/>
      <c r="AD109" s="63"/>
      <c r="AE109" s="63"/>
      <c r="AF109" s="63"/>
    </row>
    <row r="110" spans="1:32" ht="15.75" x14ac:dyDescent="0.25">
      <c r="A110" s="66" t="s">
        <v>496</v>
      </c>
      <c r="B110" s="63"/>
      <c r="C110" s="63"/>
      <c r="D110" s="63"/>
      <c r="E110" s="63"/>
      <c r="F110" s="63"/>
      <c r="G110" s="63"/>
      <c r="H110" s="63"/>
      <c r="I110" s="63"/>
      <c r="J110" s="63"/>
      <c r="K110" s="63"/>
      <c r="L110" s="63"/>
      <c r="M110" s="63"/>
      <c r="N110" s="63"/>
      <c r="O110" s="63"/>
      <c r="P110" s="63"/>
      <c r="Q110" s="63"/>
      <c r="R110" s="63"/>
      <c r="S110" s="63"/>
      <c r="T110" s="63"/>
      <c r="U110" s="63"/>
      <c r="V110" s="63"/>
      <c r="W110" s="63"/>
      <c r="X110" s="63"/>
      <c r="Y110" s="63"/>
      <c r="Z110" s="63"/>
      <c r="AA110" s="63"/>
      <c r="AB110" s="63"/>
      <c r="AC110" s="63"/>
      <c r="AD110" s="63"/>
      <c r="AE110" s="63"/>
      <c r="AF110" s="63"/>
    </row>
    <row r="111" spans="1:32" ht="15.75" x14ac:dyDescent="0.25">
      <c r="A111" s="67" t="str">
        <f>CONCATENATE($A97," ",A98," ",A99,", ",A100)</f>
        <v xml:space="preserve">0 did well with the skills that made up the domain(s) of , , , , , , , , , , , , , ,  0 had room for improvement with the skills that made up the domain(s) of , , , , , , , , , , , , , ,  0 hadn't had the opportunity to work on the skills that made up the domain(s) of , , , , , , , , , , , , , , , 0 had no need for the skills that made up the domain(s) of Concepts, Movement, Single Room O&amp;M, Indoor O&amp;M, Self Protection, Guided Travel, Cane Skills, Sidewalk Travel, Street Crossings, Orientation Skills &amp; GPS, Public Transportation, Atypical O&amp;M, Rural Travel, Vision Specific O&amp;M Skills, Community </v>
      </c>
      <c r="B111" s="63"/>
      <c r="C111" s="63"/>
      <c r="D111" s="63"/>
      <c r="E111" s="63"/>
      <c r="F111" s="63"/>
      <c r="G111" s="63"/>
      <c r="H111" s="63"/>
      <c r="I111" s="63"/>
      <c r="J111" s="63"/>
      <c r="K111" s="63"/>
      <c r="L111" s="63"/>
      <c r="M111" s="63"/>
      <c r="N111" s="63"/>
      <c r="O111" s="63"/>
      <c r="P111" s="63"/>
      <c r="Q111" s="63"/>
      <c r="R111" s="63"/>
      <c r="S111" s="63"/>
      <c r="T111" s="63"/>
      <c r="U111" s="63"/>
      <c r="V111" s="63"/>
      <c r="W111" s="63"/>
      <c r="X111" s="63"/>
      <c r="Y111" s="63"/>
      <c r="Z111" s="63"/>
      <c r="AA111" s="63"/>
      <c r="AB111" s="63"/>
      <c r="AC111" s="63"/>
      <c r="AD111" s="63"/>
      <c r="AE111" s="63"/>
      <c r="AF111" s="63"/>
    </row>
    <row r="112" spans="1:32" ht="15.75" x14ac:dyDescent="0.25">
      <c r="A112" s="63"/>
      <c r="B112" s="63"/>
      <c r="C112" s="63"/>
      <c r="D112" s="63"/>
      <c r="E112" s="63"/>
      <c r="F112" s="63"/>
      <c r="G112" s="63"/>
      <c r="H112" s="63"/>
      <c r="I112" s="63"/>
      <c r="J112" s="63"/>
      <c r="K112" s="63"/>
      <c r="L112" s="63"/>
      <c r="M112" s="63"/>
      <c r="N112" s="63"/>
      <c r="O112" s="63"/>
      <c r="P112" s="63"/>
      <c r="Q112" s="63"/>
      <c r="R112" s="63"/>
      <c r="S112" s="63"/>
      <c r="T112" s="63"/>
      <c r="U112" s="63"/>
      <c r="V112" s="63"/>
      <c r="W112" s="63"/>
      <c r="X112" s="63"/>
      <c r="Y112" s="63"/>
      <c r="Z112" s="63"/>
      <c r="AA112" s="63"/>
      <c r="AB112" s="63"/>
      <c r="AC112" s="63"/>
      <c r="AD112" s="63"/>
      <c r="AE112" s="63"/>
      <c r="AF112" s="63"/>
    </row>
    <row r="113" spans="1:32" ht="15.75" x14ac:dyDescent="0.25">
      <c r="A113" s="66" t="s">
        <v>497</v>
      </c>
      <c r="B113" s="63"/>
      <c r="C113" s="63"/>
      <c r="D113" s="63"/>
      <c r="E113" s="63"/>
      <c r="F113" s="63"/>
      <c r="G113" s="63"/>
      <c r="H113" s="63"/>
      <c r="I113" s="63"/>
      <c r="J113" s="63"/>
      <c r="K113" s="63"/>
      <c r="L113" s="63"/>
      <c r="M113" s="63"/>
      <c r="N113" s="63"/>
      <c r="O113" s="63"/>
      <c r="P113" s="63"/>
      <c r="Q113" s="63"/>
      <c r="R113" s="63"/>
      <c r="S113" s="63"/>
      <c r="T113" s="63"/>
      <c r="U113" s="63"/>
      <c r="V113" s="63"/>
      <c r="W113" s="63"/>
      <c r="X113" s="63"/>
      <c r="Y113" s="63"/>
      <c r="Z113" s="63"/>
      <c r="AA113" s="63"/>
      <c r="AB113" s="63"/>
      <c r="AC113" s="63"/>
      <c r="AD113" s="63"/>
      <c r="AE113" s="63"/>
      <c r="AF113" s="63"/>
    </row>
    <row r="114" spans="1:32" ht="15.75" x14ac:dyDescent="0.25">
      <c r="A114" s="67" t="str">
        <f>A97</f>
        <v xml:space="preserve">0 did well with the skills that made up the domain(s) of , , , , , , , , , , , , , , </v>
      </c>
      <c r="B114" s="63"/>
      <c r="C114" s="63"/>
      <c r="D114" s="63"/>
      <c r="E114" s="63"/>
      <c r="F114" s="63"/>
      <c r="G114" s="63"/>
      <c r="H114" s="63"/>
      <c r="I114" s="63"/>
      <c r="J114" s="63"/>
      <c r="K114" s="63"/>
      <c r="L114" s="63"/>
      <c r="M114" s="63"/>
      <c r="N114" s="63"/>
      <c r="O114" s="63"/>
      <c r="P114" s="63"/>
      <c r="Q114" s="63"/>
      <c r="R114" s="63"/>
      <c r="S114" s="63"/>
      <c r="T114" s="63"/>
      <c r="U114" s="63"/>
      <c r="V114" s="63"/>
      <c r="W114" s="63"/>
      <c r="X114" s="63"/>
      <c r="Y114" s="63"/>
      <c r="Z114" s="63"/>
      <c r="AA114" s="63"/>
      <c r="AB114" s="63"/>
      <c r="AC114" s="63"/>
      <c r="AD114" s="63"/>
      <c r="AE114" s="63"/>
      <c r="AF114" s="63"/>
    </row>
    <row r="115" spans="1:32" ht="15.75" x14ac:dyDescent="0.25">
      <c r="A115" s="63"/>
      <c r="B115" s="63"/>
      <c r="C115" s="63"/>
      <c r="D115" s="63"/>
      <c r="E115" s="63"/>
      <c r="F115" s="63"/>
      <c r="G115" s="63"/>
      <c r="H115" s="63"/>
      <c r="I115" s="63"/>
      <c r="J115" s="63"/>
      <c r="K115" s="63"/>
      <c r="L115" s="63"/>
      <c r="M115" s="63"/>
      <c r="N115" s="63"/>
      <c r="O115" s="63"/>
      <c r="P115" s="63"/>
      <c r="Q115" s="63"/>
      <c r="R115" s="63"/>
      <c r="S115" s="63"/>
      <c r="T115" s="63"/>
      <c r="U115" s="63"/>
      <c r="V115" s="63"/>
      <c r="W115" s="63"/>
      <c r="X115" s="63"/>
      <c r="Y115" s="63"/>
      <c r="Z115" s="63"/>
      <c r="AA115" s="63"/>
      <c r="AB115" s="63"/>
      <c r="AC115" s="63"/>
      <c r="AD115" s="63"/>
      <c r="AE115" s="63"/>
      <c r="AF115" s="63"/>
    </row>
    <row r="116" spans="1:32" ht="15.75" x14ac:dyDescent="0.25">
      <c r="A116" s="66" t="s">
        <v>498</v>
      </c>
      <c r="B116" s="63"/>
      <c r="C116" s="63"/>
      <c r="D116" s="63"/>
      <c r="E116" s="63"/>
      <c r="F116" s="63"/>
      <c r="G116" s="63"/>
      <c r="H116" s="63"/>
      <c r="I116" s="63"/>
      <c r="J116" s="63"/>
      <c r="K116" s="63"/>
      <c r="L116" s="63"/>
      <c r="M116" s="63"/>
      <c r="N116" s="63"/>
      <c r="O116" s="63"/>
      <c r="P116" s="63"/>
      <c r="Q116" s="63"/>
      <c r="R116" s="63"/>
      <c r="S116" s="63"/>
      <c r="T116" s="63"/>
      <c r="U116" s="63"/>
      <c r="V116" s="63"/>
      <c r="W116" s="63"/>
      <c r="X116" s="63"/>
      <c r="Y116" s="63"/>
      <c r="Z116" s="63"/>
      <c r="AA116" s="63"/>
      <c r="AB116" s="63"/>
      <c r="AC116" s="63"/>
      <c r="AD116" s="63"/>
      <c r="AE116" s="63"/>
      <c r="AF116" s="63"/>
    </row>
    <row r="117" spans="1:32" ht="15.75" x14ac:dyDescent="0.25">
      <c r="A117" s="67" t="str">
        <f>A98</f>
        <v xml:space="preserve">0 had room for improvement with the skills that made up the domain(s) of , , , , , , , , , , , , , , </v>
      </c>
      <c r="B117" s="63"/>
      <c r="C117" s="63"/>
      <c r="D117" s="63"/>
      <c r="E117" s="63"/>
      <c r="F117" s="63"/>
      <c r="G117" s="63"/>
      <c r="H117" s="63"/>
      <c r="I117" s="63"/>
      <c r="J117" s="63"/>
      <c r="K117" s="63"/>
      <c r="L117" s="63"/>
      <c r="M117" s="63"/>
      <c r="N117" s="63"/>
      <c r="O117" s="63"/>
      <c r="P117" s="63"/>
      <c r="Q117" s="63"/>
      <c r="R117" s="63"/>
      <c r="S117" s="63"/>
      <c r="T117" s="63"/>
      <c r="U117" s="63"/>
      <c r="V117" s="63"/>
      <c r="W117" s="63"/>
      <c r="X117" s="63"/>
      <c r="Y117" s="63"/>
      <c r="Z117" s="63"/>
      <c r="AA117" s="63"/>
      <c r="AB117" s="63"/>
      <c r="AC117" s="63"/>
      <c r="AD117" s="63"/>
      <c r="AE117" s="63"/>
      <c r="AF117" s="63"/>
    </row>
    <row r="118" spans="1:32" ht="15.75" x14ac:dyDescent="0.25">
      <c r="A118" s="63"/>
      <c r="B118" s="63"/>
      <c r="C118" s="63"/>
      <c r="D118" s="63"/>
      <c r="E118" s="63"/>
      <c r="F118" s="63"/>
      <c r="G118" s="63"/>
      <c r="H118" s="63"/>
      <c r="I118" s="63"/>
      <c r="J118" s="63"/>
      <c r="K118" s="63"/>
      <c r="L118" s="63"/>
      <c r="M118" s="63"/>
      <c r="N118" s="63"/>
      <c r="O118" s="63"/>
      <c r="P118" s="63"/>
      <c r="Q118" s="63"/>
      <c r="R118" s="63"/>
      <c r="S118" s="63"/>
      <c r="T118" s="63"/>
      <c r="U118" s="63"/>
      <c r="V118" s="63"/>
      <c r="W118" s="63"/>
      <c r="X118" s="63"/>
      <c r="Y118" s="63"/>
      <c r="Z118" s="63"/>
      <c r="AA118" s="63"/>
      <c r="AB118" s="63"/>
      <c r="AC118" s="63"/>
      <c r="AD118" s="63"/>
      <c r="AE118" s="63"/>
      <c r="AF118" s="63"/>
    </row>
    <row r="119" spans="1:32" ht="15.75" x14ac:dyDescent="0.25">
      <c r="A119" s="66" t="s">
        <v>69</v>
      </c>
      <c r="B119" s="63"/>
      <c r="C119" s="63"/>
      <c r="D119" s="63"/>
      <c r="E119" s="63"/>
      <c r="F119" s="63"/>
      <c r="G119" s="63"/>
      <c r="H119" s="63"/>
      <c r="I119" s="63"/>
      <c r="J119" s="63"/>
      <c r="K119" s="63"/>
      <c r="L119" s="63"/>
      <c r="M119" s="63"/>
      <c r="N119" s="63"/>
      <c r="O119" s="63"/>
      <c r="P119" s="63"/>
      <c r="Q119" s="63"/>
      <c r="R119" s="63"/>
      <c r="S119" s="63"/>
      <c r="T119" s="63"/>
      <c r="U119" s="63"/>
      <c r="V119" s="63"/>
      <c r="W119" s="63"/>
      <c r="X119" s="63"/>
      <c r="Y119" s="63"/>
      <c r="Z119" s="63"/>
      <c r="AA119" s="63"/>
      <c r="AB119" s="63"/>
      <c r="AC119" s="63"/>
      <c r="AD119" s="63"/>
      <c r="AE119" s="63"/>
      <c r="AF119" s="63"/>
    </row>
    <row r="120" spans="1:32" ht="15.75" x14ac:dyDescent="0.25">
      <c r="A120" s="67" t="str">
        <f>CONCATENATE($A1," ",A293," ",K3,"% ",A294," ",(ROUNDUP(K3+5,0)),"% ",A295)</f>
        <v>0 will demonstrate improved skills in Orientation &amp; Mobility by increasing the score on the O&amp;M Inventory from 0% to a minimum of 5% by the next annual IEP date.</v>
      </c>
      <c r="B120" s="63"/>
      <c r="C120" s="63"/>
      <c r="D120" s="63"/>
      <c r="E120" s="63"/>
      <c r="F120" s="63"/>
      <c r="G120" s="63"/>
      <c r="H120" s="63"/>
      <c r="I120" s="63"/>
      <c r="J120" s="63"/>
      <c r="K120" s="63"/>
      <c r="L120" s="63"/>
      <c r="M120" s="63"/>
      <c r="N120" s="63"/>
      <c r="O120" s="63"/>
      <c r="P120" s="63"/>
      <c r="Q120" s="63"/>
      <c r="R120" s="63"/>
      <c r="S120" s="63"/>
      <c r="T120" s="63"/>
      <c r="U120" s="63"/>
      <c r="V120" s="63"/>
      <c r="W120" s="63"/>
      <c r="X120" s="63"/>
      <c r="Y120" s="63"/>
      <c r="Z120" s="63"/>
      <c r="AA120" s="63"/>
      <c r="AB120" s="63"/>
      <c r="AC120" s="63"/>
      <c r="AD120" s="63"/>
      <c r="AE120" s="63"/>
      <c r="AF120" s="63"/>
    </row>
    <row r="121" spans="1:32" ht="15.75" x14ac:dyDescent="0.25">
      <c r="A121" s="63"/>
      <c r="B121" s="63"/>
      <c r="C121" s="63"/>
      <c r="D121" s="63"/>
      <c r="E121" s="63"/>
      <c r="F121" s="63"/>
      <c r="G121" s="63"/>
      <c r="H121" s="63"/>
      <c r="I121" s="63"/>
      <c r="J121" s="63"/>
      <c r="K121" s="63"/>
      <c r="L121" s="63"/>
      <c r="M121" s="63"/>
      <c r="N121" s="63"/>
      <c r="O121" s="63"/>
      <c r="P121" s="63"/>
      <c r="Q121" s="63"/>
      <c r="R121" s="63"/>
      <c r="S121" s="63"/>
      <c r="T121" s="63"/>
      <c r="U121" s="63"/>
      <c r="V121" s="63"/>
      <c r="W121" s="63"/>
      <c r="X121" s="63"/>
      <c r="Y121" s="63"/>
      <c r="Z121" s="63"/>
      <c r="AA121" s="63"/>
      <c r="AB121" s="63"/>
      <c r="AC121" s="63"/>
      <c r="AD121" s="63"/>
      <c r="AE121" s="63"/>
      <c r="AF121" s="63"/>
    </row>
    <row r="122" spans="1:32" ht="15.75" x14ac:dyDescent="0.25">
      <c r="A122" s="63"/>
      <c r="B122" s="63"/>
      <c r="C122" s="63"/>
      <c r="D122" s="63"/>
      <c r="E122" s="63"/>
      <c r="F122" s="63"/>
      <c r="G122" s="63"/>
      <c r="H122" s="63"/>
      <c r="I122" s="63"/>
      <c r="J122" s="63"/>
      <c r="K122" s="63"/>
      <c r="L122" s="63"/>
      <c r="M122" s="63"/>
      <c r="N122" s="63"/>
      <c r="O122" s="63"/>
      <c r="P122" s="63"/>
      <c r="Q122" s="63"/>
      <c r="R122" s="63"/>
      <c r="S122" s="63"/>
      <c r="T122" s="63"/>
      <c r="U122" s="63"/>
      <c r="V122" s="63"/>
      <c r="W122" s="63"/>
      <c r="X122" s="63"/>
      <c r="Y122" s="63"/>
      <c r="Z122" s="63"/>
      <c r="AA122" s="63"/>
      <c r="AB122" s="63"/>
      <c r="AC122" s="63"/>
      <c r="AD122" s="63"/>
      <c r="AE122" s="63"/>
      <c r="AF122" s="63"/>
    </row>
    <row r="123" spans="1:32" ht="15.75" x14ac:dyDescent="0.25">
      <c r="A123" s="63"/>
      <c r="B123" s="63"/>
      <c r="C123" s="63"/>
      <c r="D123" s="63"/>
      <c r="E123" s="63"/>
      <c r="F123" s="63"/>
      <c r="G123" s="63"/>
      <c r="H123" s="63"/>
      <c r="I123" s="63"/>
      <c r="J123" s="63"/>
      <c r="K123" s="63"/>
      <c r="L123" s="63"/>
      <c r="M123" s="63"/>
      <c r="N123" s="63"/>
      <c r="O123" s="63"/>
      <c r="P123" s="63"/>
      <c r="Q123" s="63"/>
      <c r="R123" s="63"/>
      <c r="S123" s="63"/>
      <c r="T123" s="63"/>
      <c r="U123" s="63"/>
      <c r="V123" s="63"/>
      <c r="W123" s="63"/>
      <c r="X123" s="63"/>
      <c r="Y123" s="63"/>
      <c r="Z123" s="63"/>
      <c r="AA123" s="63"/>
      <c r="AB123" s="63"/>
      <c r="AC123" s="63"/>
      <c r="AD123" s="63"/>
      <c r="AE123" s="63"/>
      <c r="AF123" s="63"/>
    </row>
    <row r="124" spans="1:32" ht="15.75" x14ac:dyDescent="0.25">
      <c r="A124" s="63"/>
      <c r="B124" s="63"/>
      <c r="C124" s="63"/>
      <c r="D124" s="63"/>
      <c r="E124" s="63"/>
      <c r="F124" s="63"/>
      <c r="G124" s="63"/>
      <c r="H124" s="63"/>
      <c r="I124" s="63"/>
      <c r="J124" s="63"/>
      <c r="K124" s="63"/>
      <c r="L124" s="63"/>
      <c r="M124" s="63"/>
      <c r="N124" s="63"/>
      <c r="O124" s="63"/>
      <c r="P124" s="63"/>
      <c r="Q124" s="63"/>
      <c r="R124" s="63"/>
      <c r="S124" s="63"/>
      <c r="T124" s="63"/>
      <c r="U124" s="63"/>
      <c r="V124" s="63"/>
      <c r="W124" s="63"/>
      <c r="X124" s="63"/>
      <c r="Y124" s="63"/>
      <c r="Z124" s="63"/>
      <c r="AA124" s="63"/>
      <c r="AB124" s="63"/>
      <c r="AC124" s="63"/>
      <c r="AD124" s="63"/>
      <c r="AE124" s="63"/>
      <c r="AF124" s="63"/>
    </row>
    <row r="125" spans="1:32" ht="15.75" x14ac:dyDescent="0.25">
      <c r="A125" s="66" t="s">
        <v>502</v>
      </c>
      <c r="B125" s="63"/>
      <c r="C125" s="63"/>
      <c r="D125" s="63"/>
      <c r="E125" s="63"/>
      <c r="F125" s="63"/>
      <c r="G125" s="63"/>
      <c r="H125" s="63"/>
      <c r="I125" s="63"/>
      <c r="J125" s="63"/>
      <c r="K125" s="63"/>
      <c r="L125" s="63"/>
      <c r="M125" s="63"/>
      <c r="N125" s="63"/>
      <c r="O125" s="63"/>
      <c r="P125" s="63"/>
      <c r="Q125" s="63"/>
      <c r="R125" s="63"/>
      <c r="S125" s="63"/>
      <c r="T125" s="63"/>
      <c r="U125" s="63"/>
      <c r="V125" s="63"/>
      <c r="W125" s="63"/>
      <c r="X125" s="63"/>
      <c r="Y125" s="63"/>
      <c r="Z125" s="63"/>
      <c r="AA125" s="63"/>
      <c r="AB125" s="63"/>
      <c r="AC125" s="63"/>
      <c r="AD125" s="63"/>
      <c r="AE125" s="63"/>
      <c r="AF125" s="63"/>
    </row>
    <row r="126" spans="1:32" ht="15.75" x14ac:dyDescent="0.25">
      <c r="A126" s="67" t="str">
        <f>CONCATENATE(A296,A297," ",$A1," ",A298," ",Q7,"% ",A299," ",Q8,"% ",A300," ",R8,"% ",A301," ",S8,"%. ",A1," ",A302," ",A303,", ",A304,", ",A305,", ",A306,", ",A307,", ",A308,", ",A309,", ",A310,", ",A311,", ",A312,", ",A313,", ",A314,", ",A315,", ",A316,", ",A317)</f>
        <v xml:space="preserve">Please see the attached chart. Over the previous grading period 0 increased the score on the O&amp;M Inventory from 0% to 0% and is now 0% of the way to the goal of 1%. 0 made gains in the domain(s) of , , , , , , , , , , , , , , </v>
      </c>
      <c r="B126" s="63"/>
      <c r="C126" s="63"/>
      <c r="D126" s="63"/>
      <c r="E126" s="63"/>
      <c r="F126" s="63"/>
      <c r="G126" s="63"/>
      <c r="H126" s="63"/>
      <c r="I126" s="63"/>
      <c r="J126" s="63"/>
      <c r="K126" s="63"/>
      <c r="L126" s="63"/>
      <c r="M126" s="63"/>
      <c r="N126" s="63"/>
      <c r="O126" s="63"/>
      <c r="P126" s="63"/>
      <c r="Q126" s="63"/>
      <c r="R126" s="63"/>
      <c r="S126" s="63"/>
      <c r="T126" s="63"/>
      <c r="U126" s="63"/>
      <c r="V126" s="63"/>
      <c r="W126" s="63"/>
      <c r="X126" s="63"/>
      <c r="Y126" s="63"/>
      <c r="Z126" s="63"/>
      <c r="AA126" s="63"/>
      <c r="AB126" s="63"/>
      <c r="AC126" s="63"/>
      <c r="AD126" s="63"/>
      <c r="AE126" s="63"/>
      <c r="AF126" s="63"/>
    </row>
    <row r="127" spans="1:32" ht="15.75" x14ac:dyDescent="0.25">
      <c r="A127" s="63"/>
      <c r="B127" s="63"/>
      <c r="C127" s="63"/>
      <c r="D127" s="63"/>
      <c r="E127" s="63"/>
      <c r="F127" s="63"/>
      <c r="G127" s="63"/>
      <c r="H127" s="63"/>
      <c r="I127" s="63"/>
      <c r="J127" s="63"/>
      <c r="K127" s="63"/>
      <c r="L127" s="63"/>
      <c r="M127" s="63"/>
      <c r="N127" s="63"/>
      <c r="O127" s="63"/>
      <c r="P127" s="63"/>
      <c r="Q127" s="63"/>
      <c r="R127" s="63"/>
      <c r="S127" s="63"/>
      <c r="T127" s="63"/>
      <c r="U127" s="63"/>
      <c r="V127" s="63"/>
      <c r="W127" s="63"/>
      <c r="X127" s="63"/>
      <c r="Y127" s="63"/>
      <c r="Z127" s="63"/>
      <c r="AA127" s="63"/>
      <c r="AB127" s="63"/>
      <c r="AC127" s="63"/>
      <c r="AD127" s="63"/>
      <c r="AE127" s="63"/>
      <c r="AF127" s="63"/>
    </row>
    <row r="128" spans="1:32" ht="15.75" x14ac:dyDescent="0.25">
      <c r="A128" s="76"/>
      <c r="B128" s="76"/>
      <c r="C128" s="76"/>
      <c r="D128" s="76"/>
      <c r="E128" s="76"/>
      <c r="F128" s="76"/>
      <c r="G128" s="76"/>
      <c r="H128" s="76"/>
      <c r="I128" s="76"/>
      <c r="J128" s="76"/>
      <c r="K128" s="76"/>
      <c r="L128" s="76"/>
      <c r="M128" s="76"/>
      <c r="N128" s="76"/>
      <c r="O128" s="76"/>
      <c r="P128" s="76"/>
      <c r="Q128" s="76"/>
      <c r="R128" s="76"/>
      <c r="S128" s="76"/>
      <c r="T128" s="76"/>
      <c r="U128" s="76"/>
      <c r="V128" s="63"/>
      <c r="W128" s="63"/>
      <c r="X128" s="63"/>
      <c r="Y128" s="63"/>
      <c r="Z128" s="63"/>
      <c r="AA128" s="63"/>
      <c r="AB128" s="63"/>
      <c r="AC128" s="63"/>
      <c r="AD128" s="63"/>
      <c r="AE128" s="63"/>
      <c r="AF128" s="63"/>
    </row>
    <row r="129" spans="1:32" ht="15.75" x14ac:dyDescent="0.25">
      <c r="A129" s="76"/>
      <c r="B129" s="76"/>
      <c r="C129" s="76"/>
      <c r="D129" s="76"/>
      <c r="E129" s="76"/>
      <c r="F129" s="76"/>
      <c r="G129" s="76"/>
      <c r="H129" s="76"/>
      <c r="I129" s="76"/>
      <c r="J129" s="76"/>
      <c r="K129" s="76"/>
      <c r="L129" s="76"/>
      <c r="M129" s="76"/>
      <c r="N129" s="76"/>
      <c r="O129" s="76"/>
      <c r="P129" s="76"/>
      <c r="Q129" s="76"/>
      <c r="R129" s="76"/>
      <c r="S129" s="76"/>
      <c r="T129" s="76"/>
      <c r="U129" s="76"/>
      <c r="V129" s="63"/>
      <c r="W129" s="63"/>
      <c r="X129" s="63"/>
      <c r="Y129" s="63"/>
      <c r="Z129" s="63"/>
      <c r="AA129" s="63"/>
      <c r="AB129" s="63"/>
      <c r="AC129" s="63"/>
      <c r="AD129" s="63"/>
      <c r="AE129" s="63"/>
      <c r="AF129" s="63"/>
    </row>
    <row r="130" spans="1:32" ht="15.75" x14ac:dyDescent="0.25">
      <c r="A130" s="76"/>
      <c r="B130" s="76"/>
      <c r="C130" s="76"/>
      <c r="D130" s="76"/>
      <c r="E130" s="76"/>
      <c r="F130" s="76"/>
      <c r="G130" s="76"/>
      <c r="H130" s="76"/>
      <c r="I130" s="76"/>
      <c r="J130" s="76"/>
      <c r="K130" s="76"/>
      <c r="L130" s="76"/>
      <c r="M130" s="76"/>
      <c r="N130" s="76"/>
      <c r="O130" s="76"/>
      <c r="P130" s="76"/>
      <c r="Q130" s="76"/>
      <c r="R130" s="76"/>
      <c r="S130" s="76"/>
      <c r="T130" s="76"/>
      <c r="U130" s="76"/>
      <c r="V130" s="63"/>
      <c r="W130" s="63"/>
      <c r="X130" s="63"/>
      <c r="Y130" s="63"/>
      <c r="Z130" s="63"/>
      <c r="AA130" s="63"/>
      <c r="AB130" s="63"/>
      <c r="AC130" s="63"/>
      <c r="AD130" s="63"/>
      <c r="AE130" s="63"/>
      <c r="AF130" s="63"/>
    </row>
    <row r="131" spans="1:32" ht="15.75" x14ac:dyDescent="0.25">
      <c r="A131" s="76"/>
      <c r="B131" s="76"/>
      <c r="C131" s="76"/>
      <c r="D131" s="76"/>
      <c r="E131" s="76"/>
      <c r="F131" s="76"/>
      <c r="G131" s="76"/>
      <c r="H131" s="76"/>
      <c r="I131" s="76"/>
      <c r="J131" s="76"/>
      <c r="K131" s="76"/>
      <c r="L131" s="76"/>
      <c r="M131" s="76"/>
      <c r="N131" s="76"/>
      <c r="O131" s="76"/>
      <c r="P131" s="76"/>
      <c r="Q131" s="76"/>
      <c r="R131" s="76"/>
      <c r="S131" s="76"/>
      <c r="T131" s="76"/>
      <c r="U131" s="76"/>
      <c r="V131" s="63"/>
      <c r="W131" s="63"/>
      <c r="X131" s="63"/>
      <c r="Y131" s="63"/>
      <c r="Z131" s="63"/>
      <c r="AA131" s="63"/>
      <c r="AB131" s="63"/>
      <c r="AC131" s="63"/>
      <c r="AD131" s="63"/>
      <c r="AE131" s="63"/>
      <c r="AF131" s="63"/>
    </row>
    <row r="132" spans="1:32" ht="15.75" x14ac:dyDescent="0.25">
      <c r="A132" s="76"/>
      <c r="B132" s="76"/>
      <c r="C132" s="76"/>
      <c r="D132" s="76"/>
      <c r="E132" s="76"/>
      <c r="F132" s="76"/>
      <c r="G132" s="76"/>
      <c r="H132" s="76"/>
      <c r="I132" s="76"/>
      <c r="J132" s="76"/>
      <c r="K132" s="76"/>
      <c r="L132" s="76"/>
      <c r="M132" s="76"/>
      <c r="N132" s="76"/>
      <c r="O132" s="76"/>
      <c r="P132" s="76"/>
      <c r="Q132" s="76"/>
      <c r="R132" s="76"/>
      <c r="S132" s="76"/>
      <c r="T132" s="76"/>
      <c r="U132" s="76"/>
      <c r="V132" s="63"/>
      <c r="W132" s="63"/>
      <c r="X132" s="63"/>
      <c r="Y132" s="63"/>
      <c r="Z132" s="63"/>
      <c r="AA132" s="63"/>
      <c r="AB132" s="63"/>
      <c r="AC132" s="63"/>
      <c r="AD132" s="63"/>
      <c r="AE132" s="63"/>
      <c r="AF132" s="63"/>
    </row>
    <row r="133" spans="1:32" ht="15.75" x14ac:dyDescent="0.25">
      <c r="A133" s="76"/>
      <c r="B133" s="76"/>
      <c r="C133" s="76"/>
      <c r="D133" s="76"/>
      <c r="E133" s="76"/>
      <c r="F133" s="76"/>
      <c r="G133" s="76"/>
      <c r="H133" s="76"/>
      <c r="I133" s="76"/>
      <c r="J133" s="76"/>
      <c r="K133" s="76"/>
      <c r="L133" s="76"/>
      <c r="M133" s="76"/>
      <c r="N133" s="76"/>
      <c r="O133" s="76"/>
      <c r="P133" s="76"/>
      <c r="Q133" s="76"/>
      <c r="R133" s="76"/>
      <c r="S133" s="76"/>
      <c r="T133" s="76"/>
      <c r="U133" s="76"/>
      <c r="V133" s="63"/>
      <c r="W133" s="63"/>
      <c r="X133" s="63"/>
      <c r="Y133" s="63"/>
      <c r="Z133" s="63"/>
      <c r="AA133" s="63"/>
      <c r="AB133" s="63"/>
      <c r="AC133" s="63"/>
      <c r="AD133" s="63"/>
      <c r="AE133" s="63"/>
      <c r="AF133" s="63"/>
    </row>
    <row r="134" spans="1:32" ht="15.75" x14ac:dyDescent="0.25">
      <c r="A134" s="76"/>
      <c r="B134" s="76"/>
      <c r="C134" s="76"/>
      <c r="D134" s="76"/>
      <c r="E134" s="76"/>
      <c r="F134" s="76"/>
      <c r="G134" s="76"/>
      <c r="H134" s="76"/>
      <c r="I134" s="76"/>
      <c r="J134" s="76"/>
      <c r="K134" s="76"/>
      <c r="L134" s="76"/>
      <c r="M134" s="76"/>
      <c r="N134" s="76"/>
      <c r="O134" s="76"/>
      <c r="P134" s="76"/>
      <c r="Q134" s="76"/>
      <c r="R134" s="76"/>
      <c r="S134" s="76"/>
      <c r="T134" s="76"/>
      <c r="U134" s="76"/>
      <c r="V134" s="63"/>
      <c r="W134" s="63"/>
      <c r="X134" s="63"/>
      <c r="Y134" s="63"/>
      <c r="Z134" s="63"/>
      <c r="AA134" s="63"/>
      <c r="AB134" s="63"/>
      <c r="AC134" s="63"/>
      <c r="AD134" s="63"/>
      <c r="AE134" s="63"/>
      <c r="AF134" s="63"/>
    </row>
    <row r="135" spans="1:32" ht="15.75" x14ac:dyDescent="0.25">
      <c r="A135" s="76"/>
      <c r="B135" s="76"/>
      <c r="C135" s="76"/>
      <c r="D135" s="76"/>
      <c r="E135" s="76"/>
      <c r="F135" s="76"/>
      <c r="G135" s="76"/>
      <c r="H135" s="76"/>
      <c r="I135" s="76"/>
      <c r="J135" s="76"/>
      <c r="K135" s="76"/>
      <c r="L135" s="76"/>
      <c r="M135" s="76"/>
      <c r="N135" s="76"/>
      <c r="O135" s="76"/>
      <c r="P135" s="76"/>
      <c r="Q135" s="76"/>
      <c r="R135" s="76"/>
      <c r="S135" s="76"/>
      <c r="T135" s="76"/>
      <c r="U135" s="76"/>
      <c r="V135" s="63"/>
      <c r="W135" s="63"/>
      <c r="X135" s="63"/>
      <c r="Y135" s="63"/>
      <c r="Z135" s="63"/>
      <c r="AA135" s="63"/>
      <c r="AB135" s="63"/>
      <c r="AC135" s="63"/>
      <c r="AD135" s="63"/>
      <c r="AE135" s="63"/>
      <c r="AF135" s="63"/>
    </row>
    <row r="136" spans="1:32" ht="15.75" x14ac:dyDescent="0.25">
      <c r="A136" s="76"/>
      <c r="B136" s="76"/>
      <c r="C136" s="76"/>
      <c r="D136" s="76"/>
      <c r="E136" s="76"/>
      <c r="F136" s="76"/>
      <c r="G136" s="76"/>
      <c r="H136" s="76"/>
      <c r="I136" s="76"/>
      <c r="J136" s="76"/>
      <c r="K136" s="76"/>
      <c r="L136" s="76"/>
      <c r="M136" s="76"/>
      <c r="N136" s="76"/>
      <c r="O136" s="76"/>
      <c r="P136" s="76"/>
      <c r="Q136" s="76"/>
      <c r="R136" s="76"/>
      <c r="S136" s="76"/>
      <c r="T136" s="76"/>
      <c r="U136" s="76"/>
      <c r="V136" s="63"/>
      <c r="W136" s="63"/>
      <c r="X136" s="63"/>
      <c r="Y136" s="63"/>
      <c r="Z136" s="63"/>
      <c r="AA136" s="63"/>
      <c r="AB136" s="63"/>
      <c r="AC136" s="63"/>
      <c r="AD136" s="63"/>
      <c r="AE136" s="63"/>
      <c r="AF136" s="63"/>
    </row>
    <row r="137" spans="1:32" ht="15.75" x14ac:dyDescent="0.25">
      <c r="A137" s="76"/>
      <c r="B137" s="76"/>
      <c r="C137" s="76"/>
      <c r="D137" s="76"/>
      <c r="E137" s="76"/>
      <c r="F137" s="76"/>
      <c r="G137" s="76"/>
      <c r="H137" s="76"/>
      <c r="I137" s="76"/>
      <c r="J137" s="76"/>
      <c r="K137" s="76"/>
      <c r="L137" s="76"/>
      <c r="M137" s="76"/>
      <c r="N137" s="76"/>
      <c r="O137" s="76"/>
      <c r="P137" s="76"/>
      <c r="Q137" s="76"/>
      <c r="R137" s="76"/>
      <c r="S137" s="76"/>
      <c r="T137" s="76"/>
      <c r="U137" s="76"/>
      <c r="V137" s="63"/>
      <c r="W137" s="63"/>
      <c r="X137" s="63"/>
      <c r="Y137" s="63"/>
      <c r="Z137" s="63"/>
      <c r="AA137" s="63"/>
      <c r="AB137" s="63"/>
      <c r="AC137" s="63"/>
      <c r="AD137" s="63"/>
      <c r="AE137" s="63"/>
      <c r="AF137" s="63"/>
    </row>
    <row r="138" spans="1:32" ht="15.75" x14ac:dyDescent="0.25">
      <c r="A138" s="76"/>
      <c r="B138" s="76"/>
      <c r="C138" s="76"/>
      <c r="D138" s="76"/>
      <c r="E138" s="76"/>
      <c r="F138" s="76"/>
      <c r="G138" s="76"/>
      <c r="H138" s="76"/>
      <c r="I138" s="76"/>
      <c r="J138" s="76"/>
      <c r="K138" s="76"/>
      <c r="L138" s="76"/>
      <c r="M138" s="76"/>
      <c r="N138" s="76"/>
      <c r="O138" s="76"/>
      <c r="P138" s="76"/>
      <c r="Q138" s="76"/>
      <c r="R138" s="76"/>
      <c r="S138" s="76"/>
      <c r="T138" s="76"/>
      <c r="U138" s="76"/>
      <c r="V138" s="63"/>
      <c r="W138" s="63"/>
      <c r="X138" s="63"/>
      <c r="Y138" s="63"/>
      <c r="Z138" s="63"/>
      <c r="AA138" s="63"/>
      <c r="AB138" s="63"/>
      <c r="AC138" s="63"/>
      <c r="AD138" s="63"/>
      <c r="AE138" s="63"/>
      <c r="AF138" s="63"/>
    </row>
    <row r="139" spans="1:32" ht="15.75" x14ac:dyDescent="0.25">
      <c r="A139" s="76"/>
      <c r="B139" s="76"/>
      <c r="C139" s="76"/>
      <c r="D139" s="76"/>
      <c r="E139" s="76"/>
      <c r="F139" s="76"/>
      <c r="G139" s="76"/>
      <c r="H139" s="76"/>
      <c r="I139" s="76"/>
      <c r="J139" s="76"/>
      <c r="K139" s="76"/>
      <c r="L139" s="76"/>
      <c r="M139" s="76"/>
      <c r="N139" s="76"/>
      <c r="O139" s="76"/>
      <c r="P139" s="76"/>
      <c r="Q139" s="76"/>
      <c r="R139" s="76"/>
      <c r="S139" s="76"/>
      <c r="T139" s="76"/>
      <c r="U139" s="76"/>
      <c r="V139" s="63"/>
      <c r="W139" s="63"/>
      <c r="X139" s="63"/>
      <c r="Y139" s="63"/>
      <c r="Z139" s="63"/>
      <c r="AA139" s="63"/>
      <c r="AB139" s="63"/>
      <c r="AC139" s="63"/>
      <c r="AD139" s="63"/>
      <c r="AE139" s="63"/>
      <c r="AF139" s="63"/>
    </row>
    <row r="140" spans="1:32" ht="15.75" x14ac:dyDescent="0.25">
      <c r="A140" s="76"/>
      <c r="B140" s="76"/>
      <c r="C140" s="76"/>
      <c r="D140" s="76"/>
      <c r="E140" s="76"/>
      <c r="F140" s="76"/>
      <c r="G140" s="76"/>
      <c r="H140" s="76"/>
      <c r="I140" s="76"/>
      <c r="J140" s="76"/>
      <c r="K140" s="76"/>
      <c r="L140" s="76"/>
      <c r="M140" s="76"/>
      <c r="N140" s="76"/>
      <c r="O140" s="76"/>
      <c r="P140" s="76"/>
      <c r="Q140" s="76"/>
      <c r="R140" s="76"/>
      <c r="S140" s="76"/>
      <c r="T140" s="76"/>
      <c r="U140" s="76"/>
      <c r="V140" s="63"/>
      <c r="W140" s="63"/>
      <c r="X140" s="63"/>
      <c r="Y140" s="63"/>
      <c r="Z140" s="63"/>
      <c r="AA140" s="63"/>
      <c r="AB140" s="63"/>
      <c r="AC140" s="63"/>
      <c r="AD140" s="63"/>
      <c r="AE140" s="63"/>
      <c r="AF140" s="63"/>
    </row>
    <row r="141" spans="1:32" ht="15.75" x14ac:dyDescent="0.25">
      <c r="A141" s="76"/>
      <c r="B141" s="76"/>
      <c r="C141" s="76"/>
      <c r="D141" s="76"/>
      <c r="E141" s="76"/>
      <c r="F141" s="76"/>
      <c r="G141" s="76"/>
      <c r="H141" s="76"/>
      <c r="I141" s="76"/>
      <c r="J141" s="76"/>
      <c r="K141" s="76"/>
      <c r="L141" s="76"/>
      <c r="M141" s="76"/>
      <c r="N141" s="76"/>
      <c r="O141" s="76"/>
      <c r="P141" s="76"/>
      <c r="Q141" s="76"/>
      <c r="R141" s="76"/>
      <c r="S141" s="76"/>
      <c r="T141" s="76"/>
      <c r="U141" s="76"/>
      <c r="V141" s="63"/>
      <c r="W141" s="63"/>
      <c r="X141" s="63"/>
      <c r="Y141" s="63"/>
      <c r="Z141" s="63"/>
      <c r="AA141" s="63"/>
      <c r="AB141" s="63"/>
      <c r="AC141" s="63"/>
      <c r="AD141" s="63"/>
      <c r="AE141" s="63"/>
      <c r="AF141" s="63"/>
    </row>
    <row r="142" spans="1:32" ht="15.75" x14ac:dyDescent="0.25">
      <c r="A142" s="76"/>
      <c r="B142" s="76"/>
      <c r="C142" s="76"/>
      <c r="D142" s="76"/>
      <c r="E142" s="76"/>
      <c r="F142" s="76"/>
      <c r="G142" s="76"/>
      <c r="H142" s="76"/>
      <c r="I142" s="76"/>
      <c r="J142" s="76"/>
      <c r="K142" s="76"/>
      <c r="L142" s="76"/>
      <c r="M142" s="76"/>
      <c r="N142" s="76"/>
      <c r="O142" s="76"/>
      <c r="P142" s="76"/>
      <c r="Q142" s="76"/>
      <c r="R142" s="76"/>
      <c r="S142" s="76"/>
      <c r="T142" s="76"/>
      <c r="U142" s="76"/>
      <c r="V142" s="63"/>
      <c r="W142" s="63"/>
      <c r="X142" s="63"/>
      <c r="Y142" s="63"/>
      <c r="Z142" s="63"/>
      <c r="AA142" s="63"/>
      <c r="AB142" s="63"/>
      <c r="AC142" s="63"/>
      <c r="AD142" s="63"/>
      <c r="AE142" s="63"/>
      <c r="AF142" s="63"/>
    </row>
    <row r="143" spans="1:32" ht="15.75" x14ac:dyDescent="0.25">
      <c r="A143" s="76"/>
      <c r="B143" s="76"/>
      <c r="C143" s="76"/>
      <c r="D143" s="76"/>
      <c r="E143" s="76"/>
      <c r="F143" s="76"/>
      <c r="G143" s="76"/>
      <c r="H143" s="76"/>
      <c r="I143" s="76"/>
      <c r="J143" s="76"/>
      <c r="K143" s="76"/>
      <c r="L143" s="76"/>
      <c r="M143" s="76"/>
      <c r="N143" s="76"/>
      <c r="O143" s="76"/>
      <c r="P143" s="76"/>
      <c r="Q143" s="76"/>
      <c r="R143" s="76"/>
      <c r="S143" s="76"/>
      <c r="T143" s="76"/>
      <c r="U143" s="76"/>
      <c r="V143" s="63"/>
      <c r="W143" s="63"/>
      <c r="X143" s="63"/>
      <c r="Y143" s="63"/>
      <c r="Z143" s="63"/>
      <c r="AA143" s="63"/>
      <c r="AB143" s="63"/>
      <c r="AC143" s="63"/>
      <c r="AD143" s="63"/>
      <c r="AE143" s="63"/>
      <c r="AF143" s="63"/>
    </row>
    <row r="144" spans="1:32" ht="15.75" x14ac:dyDescent="0.25">
      <c r="A144" s="76"/>
      <c r="B144" s="76"/>
      <c r="C144" s="76"/>
      <c r="D144" s="76"/>
      <c r="E144" s="76"/>
      <c r="F144" s="76"/>
      <c r="G144" s="76"/>
      <c r="H144" s="76"/>
      <c r="I144" s="76"/>
      <c r="J144" s="76"/>
      <c r="K144" s="76"/>
      <c r="L144" s="76"/>
      <c r="M144" s="76"/>
      <c r="N144" s="76"/>
      <c r="O144" s="76"/>
      <c r="P144" s="76"/>
      <c r="Q144" s="76"/>
      <c r="R144" s="76"/>
      <c r="S144" s="76"/>
      <c r="T144" s="76"/>
      <c r="U144" s="76"/>
      <c r="V144" s="63"/>
      <c r="W144" s="63"/>
      <c r="X144" s="63"/>
      <c r="Y144" s="63"/>
      <c r="Z144" s="63"/>
      <c r="AA144" s="63"/>
      <c r="AB144" s="63"/>
      <c r="AC144" s="63"/>
      <c r="AD144" s="63"/>
      <c r="AE144" s="63"/>
      <c r="AF144" s="63"/>
    </row>
    <row r="145" spans="1:32" ht="15.75" x14ac:dyDescent="0.25">
      <c r="A145" s="76"/>
      <c r="B145" s="76"/>
      <c r="C145" s="76"/>
      <c r="D145" s="76"/>
      <c r="E145" s="76"/>
      <c r="F145" s="76"/>
      <c r="G145" s="76"/>
      <c r="H145" s="76"/>
      <c r="I145" s="76"/>
      <c r="J145" s="76"/>
      <c r="K145" s="76"/>
      <c r="L145" s="76"/>
      <c r="M145" s="76"/>
      <c r="N145" s="76"/>
      <c r="O145" s="76"/>
      <c r="P145" s="76"/>
      <c r="Q145" s="76"/>
      <c r="R145" s="76"/>
      <c r="S145" s="76"/>
      <c r="T145" s="76"/>
      <c r="U145" s="76"/>
      <c r="V145" s="63"/>
      <c r="W145" s="63"/>
      <c r="X145" s="63"/>
      <c r="Y145" s="63"/>
      <c r="Z145" s="63"/>
      <c r="AA145" s="63"/>
      <c r="AB145" s="63"/>
      <c r="AC145" s="63"/>
      <c r="AD145" s="63"/>
      <c r="AE145" s="63"/>
      <c r="AF145" s="63"/>
    </row>
    <row r="146" spans="1:32" ht="15.75" x14ac:dyDescent="0.25">
      <c r="A146" s="76"/>
      <c r="B146" s="76"/>
      <c r="C146" s="76"/>
      <c r="D146" s="76"/>
      <c r="E146" s="76"/>
      <c r="F146" s="76"/>
      <c r="G146" s="76"/>
      <c r="H146" s="76"/>
      <c r="I146" s="76"/>
      <c r="J146" s="76"/>
      <c r="K146" s="76"/>
      <c r="L146" s="76"/>
      <c r="M146" s="76"/>
      <c r="N146" s="76"/>
      <c r="O146" s="76"/>
      <c r="P146" s="76"/>
      <c r="Q146" s="76"/>
      <c r="R146" s="76"/>
      <c r="S146" s="76"/>
      <c r="T146" s="76"/>
      <c r="U146" s="76"/>
      <c r="V146" s="63"/>
      <c r="W146" s="63"/>
      <c r="X146" s="63"/>
      <c r="Y146" s="63"/>
      <c r="Z146" s="63"/>
      <c r="AA146" s="63"/>
      <c r="AB146" s="63"/>
      <c r="AC146" s="63"/>
      <c r="AD146" s="63"/>
      <c r="AE146" s="63"/>
      <c r="AF146" s="63"/>
    </row>
    <row r="147" spans="1:32" ht="15.75" x14ac:dyDescent="0.25">
      <c r="A147" s="76"/>
      <c r="B147" s="76"/>
      <c r="C147" s="76"/>
      <c r="D147" s="76"/>
      <c r="E147" s="76"/>
      <c r="F147" s="76"/>
      <c r="G147" s="76"/>
      <c r="H147" s="76"/>
      <c r="I147" s="76"/>
      <c r="J147" s="76"/>
      <c r="K147" s="76"/>
      <c r="L147" s="76"/>
      <c r="M147" s="76"/>
      <c r="N147" s="76"/>
      <c r="O147" s="76"/>
      <c r="P147" s="76"/>
      <c r="Q147" s="76"/>
      <c r="R147" s="76"/>
      <c r="S147" s="76"/>
      <c r="T147" s="76"/>
      <c r="U147" s="76"/>
      <c r="V147" s="63"/>
      <c r="W147" s="63"/>
      <c r="X147" s="63"/>
      <c r="Y147" s="63"/>
      <c r="Z147" s="63"/>
      <c r="AA147" s="63"/>
      <c r="AB147" s="63"/>
      <c r="AC147" s="63"/>
      <c r="AD147" s="63"/>
      <c r="AE147" s="63"/>
      <c r="AF147" s="63"/>
    </row>
    <row r="148" spans="1:32" ht="15.75" x14ac:dyDescent="0.25">
      <c r="A148" s="63"/>
      <c r="B148" s="63"/>
      <c r="C148" s="63"/>
      <c r="D148" s="63"/>
      <c r="E148" s="63"/>
      <c r="F148" s="63"/>
      <c r="G148" s="63"/>
      <c r="H148" s="63"/>
      <c r="I148" s="63"/>
      <c r="J148" s="63"/>
      <c r="K148" s="63"/>
      <c r="L148" s="63"/>
      <c r="M148" s="63"/>
      <c r="N148" s="63"/>
      <c r="O148" s="63"/>
      <c r="P148" s="63"/>
      <c r="Q148" s="63"/>
      <c r="R148" s="63"/>
      <c r="S148" s="63"/>
      <c r="T148" s="63"/>
      <c r="U148" s="63"/>
      <c r="V148" s="63"/>
      <c r="W148" s="63"/>
      <c r="X148" s="63"/>
      <c r="Y148" s="63"/>
      <c r="Z148" s="63"/>
      <c r="AA148" s="63"/>
      <c r="AB148" s="63"/>
      <c r="AC148" s="63"/>
      <c r="AD148" s="63"/>
      <c r="AE148" s="63"/>
      <c r="AF148" s="63"/>
    </row>
    <row r="149" spans="1:32" ht="15.75" x14ac:dyDescent="0.25">
      <c r="A149" s="74" t="s">
        <v>518</v>
      </c>
      <c r="B149" s="74"/>
      <c r="C149" s="74"/>
      <c r="D149" s="74"/>
      <c r="E149" s="74"/>
      <c r="F149" s="74"/>
      <c r="G149" s="74"/>
      <c r="H149" s="74"/>
      <c r="I149" s="74"/>
      <c r="J149" s="63"/>
      <c r="K149" s="63"/>
      <c r="L149" s="63"/>
      <c r="M149" s="63"/>
      <c r="N149" s="63"/>
      <c r="O149" s="63"/>
      <c r="P149" s="63"/>
      <c r="Q149" s="63"/>
      <c r="R149" s="63"/>
      <c r="S149" s="63"/>
      <c r="T149" s="63"/>
      <c r="U149" s="63"/>
      <c r="V149" s="63"/>
      <c r="W149" s="63"/>
      <c r="X149" s="63"/>
      <c r="Y149" s="63"/>
      <c r="Z149" s="63"/>
      <c r="AA149" s="63"/>
      <c r="AB149" s="63"/>
      <c r="AC149" s="63"/>
      <c r="AD149" s="63"/>
      <c r="AE149" s="63"/>
      <c r="AF149" s="63"/>
    </row>
    <row r="150" spans="1:32" ht="15.75" x14ac:dyDescent="0.25">
      <c r="A150" s="66" t="s">
        <v>1038</v>
      </c>
      <c r="B150" s="63"/>
      <c r="C150" s="63"/>
      <c r="D150" s="63"/>
      <c r="E150" s="63"/>
      <c r="F150" s="63"/>
      <c r="G150" s="63"/>
      <c r="H150" s="63"/>
      <c r="I150" s="63"/>
      <c r="J150" s="63"/>
      <c r="K150" s="63"/>
      <c r="L150" s="63"/>
      <c r="M150" s="63"/>
      <c r="N150" s="63"/>
      <c r="O150" s="63"/>
      <c r="P150" s="63"/>
      <c r="Q150" s="63"/>
      <c r="R150" s="63"/>
      <c r="S150" s="63"/>
      <c r="T150" s="63"/>
      <c r="U150" s="63"/>
      <c r="V150" s="63"/>
      <c r="W150" s="63"/>
      <c r="X150" s="63"/>
      <c r="Y150" s="63"/>
      <c r="Z150" s="63"/>
      <c r="AA150" s="63"/>
      <c r="AB150" s="63"/>
      <c r="AC150" s="63"/>
      <c r="AD150" s="63"/>
      <c r="AE150" s="63"/>
      <c r="AF150" s="63"/>
    </row>
    <row r="151" spans="1:32" ht="15.75" x14ac:dyDescent="0.25">
      <c r="A151" s="66" t="s">
        <v>398</v>
      </c>
      <c r="B151" s="63"/>
      <c r="C151" s="63"/>
      <c r="D151" s="63"/>
      <c r="E151" s="63"/>
      <c r="F151" s="63"/>
      <c r="G151" s="63"/>
      <c r="H151" s="63"/>
      <c r="I151" s="63"/>
      <c r="J151" s="63"/>
      <c r="K151" s="63"/>
      <c r="L151" s="63"/>
      <c r="M151" s="63"/>
      <c r="N151" s="63"/>
      <c r="O151" s="63"/>
      <c r="P151" s="63"/>
      <c r="Q151" s="63"/>
      <c r="R151" s="63"/>
      <c r="S151" s="63"/>
      <c r="T151" s="63"/>
      <c r="U151" s="63"/>
      <c r="V151" s="63"/>
      <c r="W151" s="63"/>
      <c r="X151" s="63"/>
      <c r="Y151" s="63"/>
      <c r="Z151" s="63"/>
      <c r="AA151" s="63"/>
      <c r="AB151" s="63"/>
      <c r="AC151" s="63"/>
      <c r="AD151" s="63"/>
      <c r="AE151" s="63"/>
      <c r="AF151" s="63"/>
    </row>
    <row r="152" spans="1:32" ht="15.75" x14ac:dyDescent="0.25">
      <c r="A152" s="63" t="s">
        <v>399</v>
      </c>
      <c r="B152" s="63"/>
      <c r="C152" s="63"/>
      <c r="D152" s="63"/>
      <c r="E152" s="63"/>
      <c r="F152" s="63">
        <f>Concept!D46</f>
        <v>0</v>
      </c>
      <c r="G152" s="63" t="s">
        <v>489</v>
      </c>
      <c r="H152" s="63"/>
      <c r="I152" s="63"/>
      <c r="J152" s="63"/>
      <c r="K152" s="63"/>
      <c r="L152" s="63"/>
      <c r="M152" s="63"/>
      <c r="N152" s="63" t="str">
        <f>IF(F152&gt;3.99,A152,"")</f>
        <v/>
      </c>
      <c r="O152" s="63" t="str">
        <f>IF(F153&gt;3.99,A153,"")</f>
        <v/>
      </c>
      <c r="P152" s="63" t="str">
        <f>IF(F154&gt;3.99,A154,"")</f>
        <v/>
      </c>
      <c r="Q152" s="63" t="str">
        <f>IF(F155&gt;3.99,A155,"")</f>
        <v/>
      </c>
      <c r="R152" s="63" t="str">
        <f>IF(F156&gt;4,E156,"")</f>
        <v/>
      </c>
      <c r="S152" s="63"/>
      <c r="T152" s="63"/>
      <c r="U152" s="63"/>
      <c r="V152" s="63"/>
      <c r="W152" s="63"/>
      <c r="X152" s="63"/>
      <c r="Y152" s="63"/>
      <c r="Z152" s="63"/>
      <c r="AA152" s="63"/>
      <c r="AB152" s="63"/>
      <c r="AC152" s="63"/>
      <c r="AD152" s="63"/>
      <c r="AE152" s="63"/>
      <c r="AF152" s="63"/>
    </row>
    <row r="153" spans="1:32" ht="15.75" x14ac:dyDescent="0.25">
      <c r="A153" s="63" t="s">
        <v>400</v>
      </c>
      <c r="B153" s="63"/>
      <c r="C153" s="63"/>
      <c r="D153" s="63"/>
      <c r="E153" s="63"/>
      <c r="F153" s="63">
        <f>Concept!D52</f>
        <v>0</v>
      </c>
      <c r="G153" s="63" t="s">
        <v>486</v>
      </c>
      <c r="H153" s="63"/>
      <c r="I153" s="63"/>
      <c r="J153" s="63"/>
      <c r="K153" s="63"/>
      <c r="L153" s="63"/>
      <c r="M153" s="63"/>
      <c r="N153" s="63" t="str">
        <f>IF(AND($F152&gt;1.01,$F152&lt;3.99),$A152,"")</f>
        <v/>
      </c>
      <c r="O153" s="63" t="str">
        <f>IF(AND($F153&gt;1.01,$F153&lt;3.99),$A153,"")</f>
        <v/>
      </c>
      <c r="P153" s="63" t="str">
        <f>IF(AND($F154&gt;1.01,$F154&lt;3.99),$A154,"")</f>
        <v/>
      </c>
      <c r="Q153" s="63" t="str">
        <f>IF(AND($F155&gt;1.01,$F155&lt;3.99),$A155,"")</f>
        <v/>
      </c>
      <c r="R153" s="63"/>
      <c r="S153" s="63"/>
      <c r="T153" s="63"/>
      <c r="U153" s="63"/>
      <c r="V153" s="63"/>
      <c r="W153" s="63"/>
      <c r="X153" s="63"/>
      <c r="Y153" s="63"/>
      <c r="Z153" s="63"/>
      <c r="AA153" s="63"/>
      <c r="AB153" s="63"/>
      <c r="AC153" s="63"/>
      <c r="AD153" s="63"/>
      <c r="AE153" s="63"/>
      <c r="AF153" s="63"/>
    </row>
    <row r="154" spans="1:32" ht="15.75" x14ac:dyDescent="0.25">
      <c r="A154" s="63" t="s">
        <v>401</v>
      </c>
      <c r="B154" s="63"/>
      <c r="C154" s="63"/>
      <c r="D154" s="63"/>
      <c r="E154" s="63"/>
      <c r="F154" s="63">
        <f>Concept!D61</f>
        <v>0</v>
      </c>
      <c r="G154" s="63" t="s">
        <v>487</v>
      </c>
      <c r="H154" s="63"/>
      <c r="I154" s="63"/>
      <c r="J154" s="63"/>
      <c r="K154" s="63"/>
      <c r="L154" s="63"/>
      <c r="M154" s="63"/>
      <c r="N154" s="70" t="str">
        <f>IF(AND($F152&gt;0.99,$F152&lt;1.000001),$A152,"")</f>
        <v/>
      </c>
      <c r="O154" s="70" t="str">
        <f>IF(AND($F153&gt;0.99,$F153&lt;1.000001),$A153,"")</f>
        <v/>
      </c>
      <c r="P154" s="70" t="str">
        <f>IF(AND($F154&gt;0.99,$F154&lt;1.000001),$A154,"")</f>
        <v/>
      </c>
      <c r="Q154" s="70" t="str">
        <f>IF(AND($F155&gt;0.99,$F155&lt;1.000001),$A155,"")</f>
        <v/>
      </c>
      <c r="R154" s="70"/>
      <c r="S154" s="63"/>
      <c r="T154" s="63"/>
      <c r="U154" s="63"/>
      <c r="V154" s="63"/>
      <c r="W154" s="63"/>
      <c r="X154" s="63"/>
      <c r="Y154" s="63"/>
      <c r="Z154" s="63"/>
      <c r="AA154" s="63"/>
      <c r="AB154" s="63"/>
      <c r="AC154" s="63"/>
      <c r="AD154" s="63"/>
      <c r="AE154" s="63"/>
      <c r="AF154" s="63"/>
    </row>
    <row r="155" spans="1:32" ht="15.75" x14ac:dyDescent="0.25">
      <c r="A155" s="63" t="s">
        <v>402</v>
      </c>
      <c r="B155" s="63"/>
      <c r="C155" s="63"/>
      <c r="D155" s="63"/>
      <c r="E155" s="63"/>
      <c r="F155" s="63">
        <f>Concept!D68</f>
        <v>0</v>
      </c>
      <c r="G155" s="63" t="s">
        <v>488</v>
      </c>
      <c r="H155" s="63"/>
      <c r="I155" s="63"/>
      <c r="J155" s="63"/>
      <c r="K155" s="63"/>
      <c r="L155" s="63"/>
      <c r="M155" s="63"/>
      <c r="N155" s="63" t="str">
        <f>IF($F152=0,$A152,"")</f>
        <v>Vocabulary</v>
      </c>
      <c r="O155" s="63" t="str">
        <f>IF($F153=0,$A153,"")</f>
        <v>Laterality</v>
      </c>
      <c r="P155" s="63" t="str">
        <f>IF($F154=0,$A154,"")</f>
        <v>Parallel/Perpendicular</v>
      </c>
      <c r="Q155" s="63" t="str">
        <f>IF($F155=0,$A155,"")</f>
        <v>Time And Distance</v>
      </c>
      <c r="R155" s="63"/>
      <c r="S155" s="63"/>
      <c r="T155" s="63"/>
      <c r="U155" s="63"/>
      <c r="V155" s="63"/>
      <c r="W155" s="63"/>
      <c r="X155" s="63"/>
      <c r="Y155" s="63"/>
      <c r="Z155" s="63"/>
      <c r="AA155" s="63"/>
      <c r="AB155" s="63"/>
      <c r="AC155" s="63"/>
      <c r="AD155" s="63"/>
      <c r="AE155" s="63"/>
      <c r="AF155" s="63"/>
    </row>
    <row r="156" spans="1:32" ht="15.75" x14ac:dyDescent="0.25">
      <c r="A156" s="66" t="s">
        <v>405</v>
      </c>
      <c r="B156" s="63"/>
      <c r="C156" s="63"/>
      <c r="D156" s="63"/>
      <c r="E156" s="63"/>
      <c r="F156" s="63"/>
      <c r="G156" s="63"/>
      <c r="H156" s="63"/>
      <c r="I156" s="63"/>
      <c r="J156" s="63"/>
      <c r="K156" s="63"/>
      <c r="L156" s="63"/>
      <c r="M156" s="63"/>
      <c r="N156" s="63"/>
      <c r="O156" s="63"/>
      <c r="P156" s="63"/>
      <c r="Q156" s="63"/>
      <c r="R156" s="63"/>
      <c r="S156" s="63"/>
      <c r="T156" s="63"/>
      <c r="U156" s="63"/>
      <c r="V156" s="63"/>
      <c r="W156" s="63"/>
      <c r="X156" s="63"/>
      <c r="Y156" s="63"/>
      <c r="Z156" s="63"/>
      <c r="AA156" s="63"/>
      <c r="AB156" s="63"/>
      <c r="AC156" s="63"/>
      <c r="AD156" s="63"/>
      <c r="AE156" s="63"/>
      <c r="AF156" s="63"/>
    </row>
    <row r="157" spans="1:32" ht="15.75" x14ac:dyDescent="0.25">
      <c r="A157" s="63" t="s">
        <v>1011</v>
      </c>
      <c r="B157" s="63"/>
      <c r="C157" s="63"/>
      <c r="D157" s="63"/>
      <c r="E157" s="63"/>
      <c r="F157" s="63">
        <f>Move!D108</f>
        <v>0</v>
      </c>
      <c r="G157" s="63" t="s">
        <v>489</v>
      </c>
      <c r="H157" s="63"/>
      <c r="I157" s="63"/>
      <c r="J157" s="63"/>
      <c r="K157" s="63"/>
      <c r="L157" s="63"/>
      <c r="M157" s="63"/>
      <c r="N157" s="70" t="str">
        <f>IF(F157&gt;3.99,A157,"")</f>
        <v/>
      </c>
      <c r="O157" s="70" t="str">
        <f>IF(F158&gt;3.99,A158,"")</f>
        <v/>
      </c>
      <c r="P157" s="70" t="str">
        <f>IF(F159&gt;3.99,A159,"")</f>
        <v/>
      </c>
      <c r="Q157" s="70" t="str">
        <f>IF(F160&gt;3.99,A160,"")</f>
        <v/>
      </c>
      <c r="R157" s="70" t="str">
        <f>IF(F161&gt;3.99,A161,"")</f>
        <v/>
      </c>
      <c r="S157" s="70" t="str">
        <f>IF(F162&gt;3.99,A162,"")</f>
        <v/>
      </c>
      <c r="T157" s="70" t="str">
        <f>IF(F163&gt;3.99,A163,"")</f>
        <v/>
      </c>
      <c r="U157" s="70" t="str">
        <f>IF(F164&gt;3.99,A164,"")</f>
        <v/>
      </c>
      <c r="V157" s="70" t="str">
        <f>IF(F165&gt;3.99,A165,"")</f>
        <v/>
      </c>
      <c r="W157" s="70" t="str">
        <f>IF(F166&gt;3.99,A166,"")</f>
        <v/>
      </c>
      <c r="X157" s="70" t="str">
        <f>IF(F167&gt;3.99,A167,"")</f>
        <v/>
      </c>
      <c r="Y157" s="70"/>
      <c r="Z157" s="70"/>
      <c r="AA157" s="70"/>
      <c r="AB157" s="70"/>
      <c r="AC157" s="70"/>
      <c r="AD157" s="63"/>
      <c r="AE157" s="63"/>
      <c r="AF157" s="63"/>
    </row>
    <row r="158" spans="1:32" ht="15.75" x14ac:dyDescent="0.25">
      <c r="A158" s="63" t="s">
        <v>1010</v>
      </c>
      <c r="B158" s="63"/>
      <c r="C158" s="63"/>
      <c r="D158" s="63"/>
      <c r="E158" s="63"/>
      <c r="F158" s="63">
        <f>Move!D117</f>
        <v>0</v>
      </c>
      <c r="G158" s="63" t="s">
        <v>486</v>
      </c>
      <c r="H158" s="63"/>
      <c r="I158" s="63"/>
      <c r="J158" s="63"/>
      <c r="K158" s="63"/>
      <c r="L158" s="63"/>
      <c r="M158" s="63"/>
      <c r="N158" s="70" t="str">
        <f>IF(AND($F157&gt;1.01,$F157&lt;3.99),$A157,"")</f>
        <v/>
      </c>
      <c r="O158" s="70" t="str">
        <f>IF(AND($F158&gt;1.01,$F158&lt;3.99),$A158,"")</f>
        <v/>
      </c>
      <c r="P158" s="70" t="str">
        <f>IF(AND($F159&gt;1.01,$F159&lt;3.99),$A159,"")</f>
        <v/>
      </c>
      <c r="Q158" s="70" t="str">
        <f>IF(AND($F160&gt;1.01,$F160&lt;3.99),$A160,"")</f>
        <v/>
      </c>
      <c r="R158" s="70" t="str">
        <f>IF(AND($F161&gt;1.01,$F161&lt;3.99),$A161,"")</f>
        <v/>
      </c>
      <c r="S158" s="70" t="str">
        <f>IF(AND($F162&gt;1.01,$F162&lt;3.99),$A162,"")</f>
        <v/>
      </c>
      <c r="T158" s="70" t="str">
        <f>IF(AND($F163&gt;1.01,$F163&lt;3.99),$A163,"")</f>
        <v/>
      </c>
      <c r="U158" s="70" t="str">
        <f>IF(AND($F164&gt;1.01,$F164&lt;3.99),$A164,"")</f>
        <v/>
      </c>
      <c r="V158" s="70" t="str">
        <f>IF(AND($F165&gt;1.01,$F165&lt;3.99),$A165,"")</f>
        <v/>
      </c>
      <c r="W158" s="70" t="str">
        <f>IF(AND($F166&gt;1.01,$F166&lt;3.99),$A166,"")</f>
        <v/>
      </c>
      <c r="X158" s="70" t="str">
        <f>IF(AND($F167&gt;1.01,$F167&lt;3.99),$A167,"")</f>
        <v/>
      </c>
      <c r="Y158" s="70"/>
      <c r="Z158" s="70"/>
      <c r="AA158" s="70"/>
      <c r="AB158" s="70"/>
      <c r="AC158" s="70"/>
      <c r="AD158" s="63"/>
      <c r="AE158" s="63"/>
      <c r="AF158" s="63"/>
    </row>
    <row r="159" spans="1:32" ht="15.75" x14ac:dyDescent="0.25">
      <c r="A159" s="63" t="s">
        <v>1012</v>
      </c>
      <c r="B159" s="63"/>
      <c r="C159" s="63"/>
      <c r="D159" s="63"/>
      <c r="E159" s="63"/>
      <c r="F159" s="63">
        <f>Move!D126</f>
        <v>0</v>
      </c>
      <c r="G159" s="63" t="s">
        <v>487</v>
      </c>
      <c r="H159" s="63"/>
      <c r="I159" s="63"/>
      <c r="J159" s="63"/>
      <c r="K159" s="63"/>
      <c r="L159" s="63"/>
      <c r="M159" s="63"/>
      <c r="N159" s="70" t="str">
        <f>IF(AND($F157&gt;0.99,$F157&lt;1.000001),$A157,"")</f>
        <v/>
      </c>
      <c r="O159" s="70" t="str">
        <f>IF(AND($F158&gt;0.99,$F158&lt;1.000001),$A158,"")</f>
        <v/>
      </c>
      <c r="P159" s="70" t="str">
        <f>IF(AND($F159&gt;0.99,$F159&lt;1.000001),$A159,"")</f>
        <v/>
      </c>
      <c r="Q159" s="70" t="str">
        <f>IF(AND($F160&gt;0.99,$F160&lt;1.000001),$A160,"")</f>
        <v/>
      </c>
      <c r="R159" s="70" t="str">
        <f>IF(AND($F161&gt;0.99,$F161&lt;1.000001),$A161,"")</f>
        <v/>
      </c>
      <c r="S159" s="70" t="str">
        <f>IF(AND($F162&gt;0.99,$F162&lt;1.000001),$A162,"")</f>
        <v/>
      </c>
      <c r="T159" s="70" t="str">
        <f>IF(AND($F163&gt;0.99,$F163&lt;1.000001),$A163,"")</f>
        <v/>
      </c>
      <c r="U159" s="70" t="str">
        <f>IF(AND($F164&gt;0.99,$F164&lt;1.000001),$A164,"")</f>
        <v/>
      </c>
      <c r="V159" s="70" t="str">
        <f>IF(AND($F165&gt;0.99,$F165&lt;1.000001),$A165,"")</f>
        <v/>
      </c>
      <c r="W159" s="70" t="str">
        <f>IF(AND($F166&gt;0.99,$F166&lt;1.000001),$A166,"")</f>
        <v/>
      </c>
      <c r="X159" s="70" t="str">
        <f>IF(AND($F167&gt;0.99,$F167&lt;1.000001),$A167,"")</f>
        <v/>
      </c>
      <c r="Y159" s="70"/>
      <c r="Z159" s="70"/>
      <c r="AA159" s="70"/>
      <c r="AB159" s="70"/>
      <c r="AC159" s="70"/>
      <c r="AD159" s="63"/>
      <c r="AE159" s="63"/>
      <c r="AF159" s="63"/>
    </row>
    <row r="160" spans="1:32" ht="15.75" x14ac:dyDescent="0.25">
      <c r="A160" s="63" t="s">
        <v>403</v>
      </c>
      <c r="B160" s="63"/>
      <c r="C160" s="63"/>
      <c r="D160" s="63"/>
      <c r="E160" s="63"/>
      <c r="F160" s="63">
        <f>Move!D142</f>
        <v>0</v>
      </c>
      <c r="G160" s="63" t="s">
        <v>488</v>
      </c>
      <c r="H160" s="63"/>
      <c r="I160" s="63"/>
      <c r="J160" s="63"/>
      <c r="K160" s="63"/>
      <c r="L160" s="63"/>
      <c r="M160" s="63"/>
      <c r="N160" s="70" t="str">
        <f>IF($F157=0,$A157,"")</f>
        <v>Wheelchair Basics</v>
      </c>
      <c r="O160" s="70" t="str">
        <f>IF($F158=0,$A158,"")</f>
        <v>Maintaining Body Alignment While Propelling The Chair</v>
      </c>
      <c r="P160" s="70" t="str">
        <f>IF($F159=0,$A159,"")</f>
        <v>Wheelchair Movement</v>
      </c>
      <c r="Q160" s="70" t="str">
        <f>IF($F160=0,$A160,"")</f>
        <v>Balance</v>
      </c>
      <c r="R160" s="70" t="str">
        <f>IF($F161=0,$A161,"")</f>
        <v>Turns</v>
      </c>
      <c r="S160" s="71" t="str">
        <f>IF($F162=0,$A162,"")</f>
        <v>Navigating Tight Spaces</v>
      </c>
      <c r="T160" s="70" t="str">
        <f>IF($F163=0,$A163,"")</f>
        <v>Object Skills</v>
      </c>
      <c r="U160" s="70" t="str">
        <f>IF($F164=0,$A164,"")</f>
        <v>Manual Chair Specific Skills</v>
      </c>
      <c r="V160" s="70" t="str">
        <f>IF($F165=0,$A165,"")</f>
        <v>Scooter Specific Skills</v>
      </c>
      <c r="W160" s="70" t="str">
        <f>IF($F166=0,$A166,"")</f>
        <v>Power Chair Specific Skills</v>
      </c>
      <c r="X160" s="70" t="str">
        <f>IF($F167=0,$A167,"")</f>
        <v>Transferring</v>
      </c>
      <c r="Y160" s="70"/>
      <c r="Z160" s="70"/>
      <c r="AA160" s="70"/>
      <c r="AB160" s="70"/>
      <c r="AC160" s="70"/>
      <c r="AD160" s="63"/>
      <c r="AE160" s="63"/>
      <c r="AF160" s="63"/>
    </row>
    <row r="161" spans="1:32" ht="15.75" x14ac:dyDescent="0.25">
      <c r="A161" s="63" t="s">
        <v>404</v>
      </c>
      <c r="B161" s="63"/>
      <c r="C161" s="63"/>
      <c r="D161" s="63"/>
      <c r="E161" s="63"/>
      <c r="F161" s="63">
        <f>Move!D150</f>
        <v>0</v>
      </c>
      <c r="G161" s="63"/>
      <c r="H161" s="63"/>
      <c r="I161" s="63"/>
      <c r="J161" s="63"/>
      <c r="K161" s="63"/>
      <c r="L161" s="63"/>
      <c r="M161" s="63"/>
      <c r="N161" s="63"/>
      <c r="O161" s="63"/>
      <c r="P161" s="63"/>
      <c r="Q161" s="63"/>
      <c r="R161" s="63"/>
      <c r="S161" s="63"/>
      <c r="T161" s="63"/>
      <c r="U161" s="63"/>
      <c r="V161" s="63"/>
      <c r="W161" s="63"/>
      <c r="X161" s="63"/>
      <c r="Y161" s="63"/>
      <c r="Z161" s="63"/>
      <c r="AA161" s="63"/>
      <c r="AB161" s="63"/>
      <c r="AC161" s="63"/>
      <c r="AD161" s="63"/>
      <c r="AE161" s="63"/>
      <c r="AF161" s="63"/>
    </row>
    <row r="162" spans="1:32" ht="15.75" x14ac:dyDescent="0.25">
      <c r="A162" s="63" t="s">
        <v>1013</v>
      </c>
      <c r="B162" s="63"/>
      <c r="C162" s="63"/>
      <c r="D162" s="63"/>
      <c r="E162" s="63"/>
      <c r="F162" s="63">
        <f>Move!D162</f>
        <v>0</v>
      </c>
      <c r="G162" s="63"/>
      <c r="H162" s="63"/>
      <c r="I162" s="63"/>
      <c r="J162" s="63"/>
      <c r="K162" s="63"/>
      <c r="L162" s="63"/>
      <c r="M162" s="63"/>
      <c r="N162" s="63"/>
      <c r="O162" s="63"/>
      <c r="P162" s="63"/>
      <c r="Q162" s="63"/>
      <c r="R162" s="63"/>
      <c r="S162" s="63"/>
      <c r="T162" s="63"/>
      <c r="U162" s="63"/>
      <c r="V162" s="63"/>
      <c r="W162" s="63"/>
      <c r="X162" s="63"/>
      <c r="Y162" s="63"/>
      <c r="Z162" s="63"/>
      <c r="AA162" s="63"/>
      <c r="AB162" s="63"/>
      <c r="AC162" s="63"/>
      <c r="AD162" s="63"/>
      <c r="AE162" s="63"/>
      <c r="AF162" s="63"/>
    </row>
    <row r="163" spans="1:32" ht="15.75" x14ac:dyDescent="0.25">
      <c r="A163" s="63" t="s">
        <v>1014</v>
      </c>
      <c r="B163" s="63"/>
      <c r="C163" s="63"/>
      <c r="D163" s="63"/>
      <c r="E163" s="63"/>
      <c r="F163" s="63">
        <f>Move!D172</f>
        <v>0</v>
      </c>
      <c r="G163" s="63"/>
      <c r="H163" s="63"/>
      <c r="I163" s="63"/>
      <c r="J163" s="63"/>
      <c r="K163" s="63"/>
      <c r="L163" s="63"/>
      <c r="M163" s="63"/>
      <c r="N163" s="63"/>
      <c r="O163" s="63"/>
      <c r="P163" s="63"/>
      <c r="Q163" s="63"/>
      <c r="R163" s="63"/>
      <c r="S163" s="63"/>
      <c r="T163" s="63"/>
      <c r="U163" s="63"/>
      <c r="V163" s="63"/>
      <c r="W163" s="63"/>
      <c r="X163" s="63"/>
      <c r="Y163" s="63"/>
      <c r="Z163" s="63"/>
      <c r="AA163" s="63"/>
      <c r="AB163" s="63"/>
      <c r="AC163" s="63"/>
      <c r="AD163" s="63"/>
      <c r="AE163" s="63"/>
      <c r="AF163" s="63"/>
    </row>
    <row r="164" spans="1:32" ht="15.75" x14ac:dyDescent="0.25">
      <c r="A164" s="63" t="s">
        <v>1015</v>
      </c>
      <c r="B164" s="63"/>
      <c r="C164" s="63"/>
      <c r="D164" s="63"/>
      <c r="E164" s="63"/>
      <c r="F164" s="63">
        <f>Move!D177</f>
        <v>0</v>
      </c>
      <c r="G164" s="63"/>
      <c r="H164" s="63"/>
      <c r="I164" s="63"/>
      <c r="J164" s="63"/>
      <c r="K164" s="63"/>
      <c r="L164" s="63"/>
      <c r="M164" s="63"/>
      <c r="N164" s="63"/>
      <c r="O164" s="63"/>
      <c r="P164" s="63"/>
      <c r="Q164" s="63"/>
      <c r="R164" s="63"/>
      <c r="S164" s="63"/>
      <c r="T164" s="63"/>
      <c r="U164" s="63"/>
      <c r="V164" s="63"/>
      <c r="W164" s="63"/>
      <c r="X164" s="63"/>
      <c r="Y164" s="63"/>
      <c r="Z164" s="63"/>
      <c r="AA164" s="63"/>
      <c r="AB164" s="63"/>
      <c r="AC164" s="63"/>
      <c r="AD164" s="63"/>
      <c r="AE164" s="63"/>
      <c r="AF164" s="63"/>
    </row>
    <row r="165" spans="1:32" ht="15.75" x14ac:dyDescent="0.25">
      <c r="A165" s="63" t="s">
        <v>1016</v>
      </c>
      <c r="B165" s="63"/>
      <c r="C165" s="63"/>
      <c r="D165" s="63"/>
      <c r="E165" s="63"/>
      <c r="F165" s="63">
        <f>Move!D184</f>
        <v>0</v>
      </c>
      <c r="G165" s="63"/>
      <c r="H165" s="63"/>
      <c r="I165" s="63"/>
      <c r="J165" s="63"/>
      <c r="K165" s="63"/>
      <c r="L165" s="63"/>
      <c r="M165" s="63"/>
      <c r="N165" s="63"/>
      <c r="O165" s="63"/>
      <c r="P165" s="63"/>
      <c r="Q165" s="63"/>
      <c r="R165" s="63"/>
      <c r="S165" s="63"/>
      <c r="T165" s="63"/>
      <c r="U165" s="63"/>
      <c r="V165" s="63"/>
      <c r="W165" s="63"/>
      <c r="X165" s="63"/>
      <c r="Y165" s="63"/>
      <c r="Z165" s="63"/>
      <c r="AA165" s="63"/>
      <c r="AB165" s="63"/>
      <c r="AC165" s="63"/>
      <c r="AD165" s="63"/>
      <c r="AE165" s="63"/>
      <c r="AF165" s="63"/>
    </row>
    <row r="166" spans="1:32" ht="15.75" x14ac:dyDescent="0.25">
      <c r="A166" s="63" t="s">
        <v>1017</v>
      </c>
      <c r="B166" s="63"/>
      <c r="C166" s="63"/>
      <c r="D166" s="63"/>
      <c r="E166" s="63"/>
      <c r="F166" s="63">
        <f>Move!D189</f>
        <v>0</v>
      </c>
      <c r="G166" s="63"/>
      <c r="H166" s="63"/>
      <c r="I166" s="63"/>
      <c r="J166" s="63"/>
      <c r="K166" s="63"/>
      <c r="L166" s="63"/>
      <c r="M166" s="63"/>
      <c r="N166" s="63"/>
      <c r="O166" s="63"/>
      <c r="P166" s="63"/>
      <c r="Q166" s="63"/>
      <c r="R166" s="63"/>
      <c r="S166" s="63"/>
      <c r="T166" s="63"/>
      <c r="U166" s="63"/>
      <c r="V166" s="63"/>
      <c r="W166" s="63"/>
      <c r="X166" s="63"/>
      <c r="Y166" s="63"/>
      <c r="Z166" s="63"/>
      <c r="AA166" s="63"/>
      <c r="AB166" s="63"/>
      <c r="AC166" s="63"/>
      <c r="AD166" s="63"/>
      <c r="AE166" s="63"/>
      <c r="AF166" s="63"/>
    </row>
    <row r="167" spans="1:32" ht="15.75" x14ac:dyDescent="0.25">
      <c r="A167" s="63" t="s">
        <v>1018</v>
      </c>
      <c r="B167" s="63"/>
      <c r="C167" s="63"/>
      <c r="D167" s="63"/>
      <c r="E167" s="63"/>
      <c r="F167" s="63">
        <f>Move!D195</f>
        <v>0</v>
      </c>
      <c r="G167" s="63"/>
      <c r="H167" s="63"/>
      <c r="I167" s="63"/>
      <c r="J167" s="63"/>
      <c r="K167" s="63"/>
      <c r="L167" s="63"/>
      <c r="M167" s="63"/>
      <c r="N167" s="63"/>
      <c r="O167" s="63"/>
      <c r="P167" s="63"/>
      <c r="Q167" s="63"/>
      <c r="R167" s="63"/>
      <c r="S167" s="63"/>
      <c r="T167" s="63"/>
      <c r="U167" s="63"/>
      <c r="V167" s="63"/>
      <c r="W167" s="63"/>
      <c r="X167" s="63"/>
      <c r="Y167" s="63"/>
      <c r="Z167" s="63"/>
      <c r="AA167" s="63"/>
      <c r="AB167" s="63"/>
      <c r="AC167" s="63"/>
      <c r="AD167" s="63"/>
      <c r="AE167" s="63"/>
      <c r="AF167" s="63"/>
    </row>
    <row r="168" spans="1:32" ht="15.75" x14ac:dyDescent="0.25">
      <c r="A168" s="66" t="s">
        <v>473</v>
      </c>
      <c r="B168" s="63"/>
      <c r="C168" s="63"/>
      <c r="D168" s="63"/>
      <c r="E168" s="63"/>
      <c r="F168" s="63"/>
      <c r="G168" s="63"/>
      <c r="H168" s="63"/>
      <c r="I168" s="63"/>
      <c r="J168" s="63"/>
      <c r="K168" s="63"/>
      <c r="L168" s="63"/>
      <c r="M168" s="63"/>
      <c r="N168" s="63"/>
      <c r="O168" s="63"/>
      <c r="P168" s="63"/>
      <c r="Q168" s="63"/>
      <c r="R168" s="63"/>
      <c r="S168" s="63"/>
      <c r="T168" s="63"/>
      <c r="U168" s="63"/>
      <c r="V168" s="63"/>
      <c r="W168" s="63"/>
      <c r="X168" s="63"/>
      <c r="Y168" s="63"/>
      <c r="Z168" s="63"/>
      <c r="AA168" s="63"/>
      <c r="AB168" s="63"/>
      <c r="AC168" s="63"/>
      <c r="AD168" s="63"/>
      <c r="AE168" s="63"/>
      <c r="AF168" s="63"/>
    </row>
    <row r="169" spans="1:32" ht="15.75" x14ac:dyDescent="0.25">
      <c r="A169" s="63" t="s">
        <v>406</v>
      </c>
      <c r="B169" s="63"/>
      <c r="C169" s="63"/>
      <c r="D169" s="63"/>
      <c r="E169" s="63"/>
      <c r="F169" s="63">
        <f>SingRm!D45</f>
        <v>0</v>
      </c>
      <c r="G169" s="63" t="s">
        <v>489</v>
      </c>
      <c r="H169" s="63"/>
      <c r="I169" s="63"/>
      <c r="J169" s="63"/>
      <c r="K169" s="63"/>
      <c r="L169" s="63"/>
      <c r="M169" s="63"/>
      <c r="N169" s="63" t="str">
        <f>IF(F169&gt;3.99,A169,"")</f>
        <v/>
      </c>
      <c r="O169" s="63" t="str">
        <f>IF(F170&gt;3.99,A170,"")</f>
        <v/>
      </c>
      <c r="P169" s="63" t="str">
        <f>IF(F171&gt;3.99,A171,"")</f>
        <v/>
      </c>
      <c r="Q169" s="63" t="str">
        <f>IF(F172&gt;3.99,A172,"")</f>
        <v/>
      </c>
      <c r="R169" s="63" t="str">
        <f>IF(F173&gt;3.99,A173,"")</f>
        <v/>
      </c>
      <c r="S169" s="63"/>
      <c r="T169" s="63"/>
      <c r="U169" s="63"/>
      <c r="V169" s="63"/>
      <c r="W169" s="63"/>
      <c r="X169" s="63"/>
      <c r="Y169" s="63"/>
      <c r="Z169" s="63"/>
      <c r="AA169" s="63"/>
      <c r="AB169" s="63"/>
      <c r="AC169" s="63"/>
      <c r="AD169" s="63"/>
      <c r="AE169" s="63"/>
      <c r="AF169" s="63"/>
    </row>
    <row r="170" spans="1:32" ht="15.75" x14ac:dyDescent="0.25">
      <c r="A170" s="63" t="s">
        <v>407</v>
      </c>
      <c r="B170" s="63"/>
      <c r="C170" s="63"/>
      <c r="D170" s="63"/>
      <c r="E170" s="63"/>
      <c r="F170" s="63">
        <f>SingRm!D51</f>
        <v>0</v>
      </c>
      <c r="G170" s="63" t="s">
        <v>486</v>
      </c>
      <c r="H170" s="63"/>
      <c r="I170" s="63"/>
      <c r="J170" s="63"/>
      <c r="K170" s="63"/>
      <c r="L170" s="63"/>
      <c r="M170" s="63"/>
      <c r="N170" s="63" t="str">
        <f>IF(AND($F169&gt;1.01,$F169&lt;3.99),$A169,"")</f>
        <v/>
      </c>
      <c r="O170" s="63" t="str">
        <f>IF(AND($F170&gt;1.01,$F170&lt;3.99),$A170,"")</f>
        <v/>
      </c>
      <c r="P170" s="63" t="str">
        <f>IF(AND($F171&gt;1.01,$F171&lt;3.99),$A171,"")</f>
        <v/>
      </c>
      <c r="Q170" s="63" t="str">
        <f>IF(AND($F172&gt;1.01,$F172&lt;3.99),$A172,"")</f>
        <v/>
      </c>
      <c r="R170" s="63" t="str">
        <f>IF(AND($F173&gt;1.01,$F173&lt;3.99),$A173,"")</f>
        <v/>
      </c>
      <c r="S170" s="63"/>
      <c r="T170" s="63"/>
      <c r="U170" s="63"/>
      <c r="V170" s="63"/>
      <c r="W170" s="63"/>
      <c r="X170" s="63"/>
      <c r="Y170" s="63"/>
      <c r="Z170" s="63"/>
      <c r="AA170" s="63"/>
      <c r="AB170" s="63"/>
      <c r="AC170" s="63"/>
      <c r="AD170" s="63"/>
      <c r="AE170" s="63"/>
      <c r="AF170" s="63"/>
    </row>
    <row r="171" spans="1:32" ht="15.75" x14ac:dyDescent="0.25">
      <c r="A171" s="63" t="s">
        <v>491</v>
      </c>
      <c r="B171" s="63"/>
      <c r="C171" s="63"/>
      <c r="D171" s="63"/>
      <c r="E171" s="63"/>
      <c r="F171" s="63">
        <f>SingRm!D58</f>
        <v>0</v>
      </c>
      <c r="G171" s="63" t="s">
        <v>487</v>
      </c>
      <c r="H171" s="63"/>
      <c r="I171" s="63"/>
      <c r="J171" s="63"/>
      <c r="K171" s="63"/>
      <c r="L171" s="63"/>
      <c r="M171" s="63"/>
      <c r="N171" s="70" t="str">
        <f>IF(AND($F169&gt;0.99,$F169&lt;1.000001),$A169,"")</f>
        <v/>
      </c>
      <c r="O171" s="70" t="str">
        <f>IF(AND($F170&gt;0.99,$F170&lt;1.000001),$A170,"")</f>
        <v/>
      </c>
      <c r="P171" s="70" t="str">
        <f>IF(AND($F171&gt;0.99,$F171&lt;1.000001),$A171,"")</f>
        <v/>
      </c>
      <c r="Q171" s="70" t="str">
        <f>IF(AND($F172&gt;0.99,$F172&lt;1.000001),$A172,"")</f>
        <v/>
      </c>
      <c r="R171" s="70" t="str">
        <f>IF(AND($F173&gt;0.99,$F173&lt;1.000001),$A173,"")</f>
        <v/>
      </c>
      <c r="S171" s="63"/>
      <c r="T171" s="63"/>
      <c r="U171" s="63"/>
      <c r="V171" s="63"/>
      <c r="W171" s="63"/>
      <c r="X171" s="63"/>
      <c r="Y171" s="63"/>
      <c r="Z171" s="63"/>
      <c r="AA171" s="63"/>
      <c r="AB171" s="63"/>
      <c r="AC171" s="63"/>
      <c r="AD171" s="63"/>
      <c r="AE171" s="63"/>
      <c r="AF171" s="63"/>
    </row>
    <row r="172" spans="1:32" ht="15.75" x14ac:dyDescent="0.25">
      <c r="A172" s="63" t="s">
        <v>490</v>
      </c>
      <c r="B172" s="63"/>
      <c r="C172" s="63"/>
      <c r="D172" s="63"/>
      <c r="E172" s="63"/>
      <c r="F172" s="63">
        <f>SingRm!D65</f>
        <v>0</v>
      </c>
      <c r="G172" s="63" t="s">
        <v>488</v>
      </c>
      <c r="H172" s="63"/>
      <c r="I172" s="63"/>
      <c r="J172" s="63"/>
      <c r="K172" s="63"/>
      <c r="L172" s="63"/>
      <c r="M172" s="63"/>
      <c r="N172" s="63" t="str">
        <f>IF($F169=0,$A169,"")</f>
        <v>Familiar Rooms</v>
      </c>
      <c r="O172" s="63" t="str">
        <f>IF($F170=0,$A170,"")</f>
        <v>Unfamiliar Rooms</v>
      </c>
      <c r="P172" s="63" t="str">
        <f>IF($F171=0,$A171,"")</f>
        <v>Seating (Rows)</v>
      </c>
      <c r="Q172" s="63" t="str">
        <f>IF($F172=0,$A172,"")</f>
        <v>Seating (Tables)</v>
      </c>
      <c r="R172" s="63" t="str">
        <f>IF($F173=0,$A173,"")</f>
        <v>Locating Dropped Objects</v>
      </c>
      <c r="S172" s="63"/>
      <c r="T172" s="63"/>
      <c r="U172" s="63"/>
      <c r="V172" s="63"/>
      <c r="W172" s="63"/>
      <c r="X172" s="63"/>
      <c r="Y172" s="63"/>
      <c r="Z172" s="63"/>
      <c r="AA172" s="63"/>
      <c r="AB172" s="63"/>
      <c r="AC172" s="63"/>
      <c r="AD172" s="63"/>
      <c r="AE172" s="63"/>
      <c r="AF172" s="63"/>
    </row>
    <row r="173" spans="1:32" ht="15.75" x14ac:dyDescent="0.25">
      <c r="A173" s="63" t="s">
        <v>408</v>
      </c>
      <c r="B173" s="63"/>
      <c r="C173" s="63"/>
      <c r="D173" s="63"/>
      <c r="E173" s="63"/>
      <c r="F173" s="63">
        <f>SingRm!D70</f>
        <v>0</v>
      </c>
      <c r="G173" s="63"/>
      <c r="H173" s="63"/>
      <c r="I173" s="63"/>
      <c r="J173" s="63"/>
      <c r="K173" s="63"/>
      <c r="L173" s="63"/>
      <c r="M173" s="63"/>
      <c r="N173" s="63"/>
      <c r="O173" s="63"/>
      <c r="P173" s="63"/>
      <c r="Q173" s="63"/>
      <c r="R173" s="63"/>
      <c r="S173" s="63"/>
      <c r="T173" s="63"/>
      <c r="U173" s="63"/>
      <c r="V173" s="63"/>
      <c r="W173" s="63"/>
      <c r="X173" s="63"/>
      <c r="Y173" s="63"/>
      <c r="Z173" s="63"/>
      <c r="AA173" s="63"/>
      <c r="AB173" s="63"/>
      <c r="AC173" s="63"/>
      <c r="AD173" s="63"/>
      <c r="AE173" s="63"/>
      <c r="AF173" s="63"/>
    </row>
    <row r="174" spans="1:32" ht="15.75" x14ac:dyDescent="0.25">
      <c r="A174" s="66" t="s">
        <v>474</v>
      </c>
      <c r="B174" s="63"/>
      <c r="C174" s="63"/>
      <c r="D174" s="63"/>
      <c r="E174" s="63"/>
      <c r="F174" s="63"/>
      <c r="G174" s="63"/>
      <c r="H174" s="63"/>
      <c r="I174" s="63"/>
      <c r="J174" s="63"/>
      <c r="K174" s="63"/>
      <c r="L174" s="63"/>
      <c r="M174" s="63"/>
      <c r="N174" s="63"/>
      <c r="O174" s="63"/>
      <c r="P174" s="63"/>
      <c r="Q174" s="63"/>
      <c r="R174" s="63"/>
      <c r="S174" s="63"/>
      <c r="T174" s="63"/>
      <c r="U174" s="63"/>
      <c r="V174" s="63"/>
      <c r="W174" s="63"/>
      <c r="X174" s="63"/>
      <c r="Y174" s="63"/>
      <c r="Z174" s="63"/>
      <c r="AA174" s="63"/>
      <c r="AB174" s="63"/>
      <c r="AC174" s="63"/>
      <c r="AD174" s="63"/>
      <c r="AE174" s="63"/>
      <c r="AF174" s="63"/>
    </row>
    <row r="175" spans="1:32" ht="15.75" x14ac:dyDescent="0.25">
      <c r="A175" s="63" t="s">
        <v>409</v>
      </c>
      <c r="B175" s="63"/>
      <c r="C175" s="63"/>
      <c r="D175" s="63"/>
      <c r="E175" s="63"/>
      <c r="F175" s="63">
        <f>Indoor!D89</f>
        <v>0</v>
      </c>
      <c r="G175" s="63" t="s">
        <v>489</v>
      </c>
      <c r="H175" s="63"/>
      <c r="I175" s="63"/>
      <c r="J175" s="63"/>
      <c r="K175" s="63"/>
      <c r="L175" s="63"/>
      <c r="M175" s="63"/>
      <c r="N175" s="70" t="str">
        <f>IF(F175&gt;3.99,A175,"")</f>
        <v/>
      </c>
      <c r="O175" s="70" t="str">
        <f>IF(F176&gt;3.99,A176,"")</f>
        <v/>
      </c>
      <c r="P175" s="70" t="str">
        <f>IF(F177&gt;3.99,A177,"")</f>
        <v/>
      </c>
      <c r="Q175" s="70" t="str">
        <f>IF(F178&gt;3.99,A178,"")</f>
        <v/>
      </c>
      <c r="R175" s="70" t="str">
        <f>IF(F179&gt;3.99,A179,"")</f>
        <v/>
      </c>
      <c r="S175" s="70" t="str">
        <f>IF(F180&gt;3.99,A180,"")</f>
        <v/>
      </c>
      <c r="T175" s="70" t="str">
        <f>IF(F181&gt;3.99,A181,"")</f>
        <v/>
      </c>
      <c r="U175" s="70" t="str">
        <f>IF(F182&gt;3.99,A182,"")</f>
        <v/>
      </c>
      <c r="V175" s="63"/>
      <c r="W175" s="63"/>
      <c r="X175" s="63"/>
      <c r="Y175" s="63"/>
      <c r="Z175" s="63"/>
      <c r="AA175" s="63"/>
      <c r="AB175" s="63"/>
      <c r="AC175" s="63"/>
      <c r="AD175" s="63"/>
      <c r="AE175" s="63"/>
      <c r="AF175" s="63"/>
    </row>
    <row r="176" spans="1:32" ht="15.75" x14ac:dyDescent="0.25">
      <c r="A176" s="63" t="s">
        <v>410</v>
      </c>
      <c r="B176" s="63"/>
      <c r="C176" s="63"/>
      <c r="D176" s="63"/>
      <c r="E176" s="63"/>
      <c r="F176" s="63">
        <f>Indoor!D92</f>
        <v>0</v>
      </c>
      <c r="G176" s="63" t="s">
        <v>486</v>
      </c>
      <c r="H176" s="63"/>
      <c r="I176" s="63"/>
      <c r="J176" s="63"/>
      <c r="K176" s="63"/>
      <c r="L176" s="63"/>
      <c r="M176" s="63"/>
      <c r="N176" s="70" t="str">
        <f>IF(AND($F175&gt;1.01,$F175&lt;3.99),$A175,"")</f>
        <v/>
      </c>
      <c r="O176" s="70" t="str">
        <f>IF(AND($F176&gt;1.01,$F176&lt;3.99),$A176,"")</f>
        <v/>
      </c>
      <c r="P176" s="70" t="str">
        <f>IF(AND($F177&gt;1.01,$F177&lt;3.99),$A177,"")</f>
        <v/>
      </c>
      <c r="Q176" s="70" t="str">
        <f>IF(AND($F178&gt;1.01,$F178&lt;3.99),$A178,"")</f>
        <v/>
      </c>
      <c r="R176" s="70" t="str">
        <f>IF(AND($F179&gt;1.01,$F179&lt;3.99),$A179,"")</f>
        <v/>
      </c>
      <c r="S176" s="70" t="str">
        <f>IF(AND($F180&gt;1.01,$F180&lt;3.99),$A180,"")</f>
        <v/>
      </c>
      <c r="T176" s="70" t="str">
        <f>IF(AND($F181&gt;1.01,$F181&lt;3.99),$A181,"")</f>
        <v/>
      </c>
      <c r="U176" s="70" t="str">
        <f>IF(AND($F182&gt;1.01,$F182&lt;3.99),$A182,"")</f>
        <v/>
      </c>
      <c r="V176" s="63"/>
      <c r="W176" s="63"/>
      <c r="X176" s="63"/>
      <c r="Y176" s="63"/>
      <c r="Z176" s="63"/>
      <c r="AA176" s="63"/>
      <c r="AB176" s="63"/>
      <c r="AC176" s="63"/>
      <c r="AD176" s="63"/>
      <c r="AE176" s="63"/>
      <c r="AF176" s="63"/>
    </row>
    <row r="177" spans="1:32" ht="15.75" x14ac:dyDescent="0.25">
      <c r="A177" s="63" t="s">
        <v>411</v>
      </c>
      <c r="B177" s="63"/>
      <c r="C177" s="63"/>
      <c r="D177" s="63"/>
      <c r="E177" s="63"/>
      <c r="F177" s="63">
        <f>Indoor!D95</f>
        <v>0</v>
      </c>
      <c r="G177" s="63" t="s">
        <v>487</v>
      </c>
      <c r="H177" s="63"/>
      <c r="I177" s="63"/>
      <c r="J177" s="63"/>
      <c r="K177" s="63"/>
      <c r="L177" s="63"/>
      <c r="M177" s="63"/>
      <c r="N177" s="70" t="str">
        <f>IF(AND($F175&gt;0.99,$F175&lt;1.000001),$A175,"")</f>
        <v/>
      </c>
      <c r="O177" s="70" t="str">
        <f>IF(AND($F176&gt;0.99,$F176&lt;1.000001),$A176,"")</f>
        <v/>
      </c>
      <c r="P177" s="70" t="str">
        <f>IF(AND($F177&gt;0.99,$F177&lt;1.000001),$A177,"")</f>
        <v/>
      </c>
      <c r="Q177" s="70" t="str">
        <f>IF(AND($F178&gt;0.99,$F178&lt;1.000001),$A178,"")</f>
        <v/>
      </c>
      <c r="R177" s="70" t="str">
        <f>IF(AND($F179&gt;0.99,$F179&lt;1.000001),$A179,"")</f>
        <v/>
      </c>
      <c r="S177" s="70" t="str">
        <f>IF(AND($F180&gt;0.99,$F180&lt;1.000001),$A180,"")</f>
        <v/>
      </c>
      <c r="T177" s="70" t="str">
        <f>IF(AND($F181&gt;0.99,$F181&lt;1.000001),$A181,"")</f>
        <v/>
      </c>
      <c r="U177" s="70" t="str">
        <f>IF(AND($F182&gt;0.99,$F182&lt;1.000001),$A182,"")</f>
        <v/>
      </c>
      <c r="V177" s="70"/>
      <c r="W177" s="63"/>
      <c r="X177" s="63"/>
      <c r="Y177" s="63"/>
      <c r="Z177" s="63"/>
      <c r="AA177" s="63"/>
      <c r="AB177" s="63"/>
      <c r="AC177" s="63"/>
      <c r="AD177" s="63"/>
      <c r="AE177" s="63"/>
      <c r="AF177" s="63"/>
    </row>
    <row r="178" spans="1:32" ht="15.75" x14ac:dyDescent="0.25">
      <c r="A178" s="63" t="s">
        <v>1019</v>
      </c>
      <c r="B178" s="63"/>
      <c r="C178" s="63"/>
      <c r="D178" s="63"/>
      <c r="E178" s="63"/>
      <c r="F178" s="63">
        <f>Indoor!D117</f>
        <v>0</v>
      </c>
      <c r="G178" s="63" t="s">
        <v>488</v>
      </c>
      <c r="H178" s="63"/>
      <c r="I178" s="63"/>
      <c r="J178" s="63"/>
      <c r="K178" s="63"/>
      <c r="L178" s="63"/>
      <c r="M178" s="63"/>
      <c r="N178" s="70" t="str">
        <f>IF($F175=0,$A175,"")</f>
        <v>Hand Trailing</v>
      </c>
      <c r="O178" s="70" t="str">
        <f>IF($F176=0,$A176,"")</f>
        <v>Navigating Open Spaces</v>
      </c>
      <c r="P178" s="70" t="str">
        <f>IF($F177=0,$A177,"")</f>
        <v>Doors</v>
      </c>
      <c r="Q178" s="70" t="str">
        <f>IF($F178=0,$A178,"")</f>
        <v>Stairs (Emergency Use Only)</v>
      </c>
      <c r="R178" s="70" t="str">
        <f>IF($F179=0,$A179,"")</f>
        <v>Elevators</v>
      </c>
      <c r="S178" s="71" t="str">
        <f>IF($F180=0,$A180,"")</f>
        <v>Moving Sidewalks</v>
      </c>
      <c r="T178" s="70" t="str">
        <f>IF($F181=0,$A181,"")</f>
        <v>Turnstiles</v>
      </c>
      <c r="U178" s="70" t="str">
        <f>IF($F182=0,$A182,"")</f>
        <v>Emergency Drills/Situations</v>
      </c>
      <c r="V178" s="63"/>
      <c r="W178" s="63"/>
      <c r="X178" s="63"/>
      <c r="Y178" s="63"/>
      <c r="Z178" s="63"/>
      <c r="AA178" s="63"/>
      <c r="AB178" s="63"/>
      <c r="AC178" s="63"/>
      <c r="AD178" s="63"/>
      <c r="AE178" s="63"/>
      <c r="AF178" s="63"/>
    </row>
    <row r="179" spans="1:32" ht="15.75" x14ac:dyDescent="0.25">
      <c r="A179" s="63" t="s">
        <v>412</v>
      </c>
      <c r="B179" s="63"/>
      <c r="C179" s="63"/>
      <c r="D179" s="63"/>
      <c r="E179" s="63"/>
      <c r="F179" s="63">
        <f>Indoor!D122</f>
        <v>0</v>
      </c>
      <c r="G179" s="63"/>
      <c r="H179" s="63"/>
      <c r="I179" s="63"/>
      <c r="J179" s="63"/>
      <c r="K179" s="63"/>
      <c r="L179" s="63"/>
      <c r="M179" s="63"/>
      <c r="N179" s="63"/>
      <c r="O179" s="63"/>
      <c r="P179" s="63"/>
      <c r="Q179" s="63"/>
      <c r="R179" s="63"/>
      <c r="S179" s="63"/>
      <c r="T179" s="63"/>
      <c r="U179" s="63"/>
      <c r="V179" s="63"/>
      <c r="W179" s="63"/>
      <c r="X179" s="63"/>
      <c r="Y179" s="63"/>
      <c r="Z179" s="63"/>
      <c r="AA179" s="63"/>
      <c r="AB179" s="63"/>
      <c r="AC179" s="63"/>
      <c r="AD179" s="63"/>
      <c r="AE179" s="63"/>
      <c r="AF179" s="63"/>
    </row>
    <row r="180" spans="1:32" ht="15.75" x14ac:dyDescent="0.25">
      <c r="A180" s="63" t="s">
        <v>413</v>
      </c>
      <c r="B180" s="63"/>
      <c r="C180" s="63"/>
      <c r="D180" s="63"/>
      <c r="E180" s="63"/>
      <c r="F180" s="63">
        <f>Indoor!D138</f>
        <v>0</v>
      </c>
      <c r="G180" s="63"/>
      <c r="H180" s="63"/>
      <c r="I180" s="63"/>
      <c r="J180" s="63"/>
      <c r="K180" s="63"/>
      <c r="L180" s="63"/>
      <c r="M180" s="63"/>
      <c r="N180" s="63"/>
      <c r="O180" s="63"/>
      <c r="P180" s="63"/>
      <c r="Q180" s="63"/>
      <c r="R180" s="63"/>
      <c r="S180" s="63"/>
      <c r="T180" s="63"/>
      <c r="U180" s="63"/>
      <c r="V180" s="63"/>
      <c r="W180" s="63"/>
      <c r="X180" s="63"/>
      <c r="Y180" s="63"/>
      <c r="Z180" s="63"/>
      <c r="AA180" s="63"/>
      <c r="AB180" s="63"/>
      <c r="AC180" s="63"/>
      <c r="AD180" s="63"/>
      <c r="AE180" s="63"/>
      <c r="AF180" s="63"/>
    </row>
    <row r="181" spans="1:32" ht="15.75" x14ac:dyDescent="0.25">
      <c r="A181" s="63" t="s">
        <v>414</v>
      </c>
      <c r="B181" s="63"/>
      <c r="C181" s="63"/>
      <c r="D181" s="63"/>
      <c r="E181" s="63"/>
      <c r="F181" s="63">
        <f>Indoor!D148</f>
        <v>0</v>
      </c>
      <c r="G181" s="63"/>
      <c r="H181" s="63"/>
      <c r="I181" s="63"/>
      <c r="J181" s="63"/>
      <c r="K181" s="63"/>
      <c r="L181" s="63"/>
      <c r="M181" s="63"/>
      <c r="N181" s="63"/>
      <c r="O181" s="63"/>
      <c r="P181" s="63"/>
      <c r="Q181" s="63"/>
      <c r="R181" s="63"/>
      <c r="S181" s="63"/>
      <c r="T181" s="63"/>
      <c r="U181" s="63"/>
      <c r="V181" s="63"/>
      <c r="W181" s="63"/>
      <c r="X181" s="63"/>
      <c r="Y181" s="63"/>
      <c r="Z181" s="63"/>
      <c r="AA181" s="63"/>
      <c r="AB181" s="63"/>
      <c r="AC181" s="63"/>
      <c r="AD181" s="63"/>
      <c r="AE181" s="63"/>
      <c r="AF181" s="63"/>
    </row>
    <row r="182" spans="1:32" ht="15.75" x14ac:dyDescent="0.25">
      <c r="A182" s="63" t="s">
        <v>1020</v>
      </c>
      <c r="B182" s="63"/>
      <c r="C182" s="63"/>
      <c r="D182" s="63"/>
      <c r="E182" s="63"/>
      <c r="F182" s="63">
        <f>Indoor!D154</f>
        <v>0</v>
      </c>
      <c r="G182" s="63"/>
      <c r="H182" s="63"/>
      <c r="I182" s="63"/>
      <c r="J182" s="63"/>
      <c r="K182" s="63"/>
      <c r="L182" s="63"/>
      <c r="M182" s="63"/>
      <c r="N182" s="63"/>
      <c r="O182" s="63"/>
      <c r="P182" s="63"/>
      <c r="Q182" s="63"/>
      <c r="R182" s="63"/>
      <c r="S182" s="63"/>
      <c r="T182" s="63"/>
      <c r="U182" s="63"/>
      <c r="V182" s="63"/>
      <c r="W182" s="63"/>
      <c r="X182" s="63"/>
      <c r="Y182" s="63"/>
      <c r="Z182" s="63"/>
      <c r="AA182" s="63"/>
      <c r="AB182" s="63"/>
      <c r="AC182" s="63"/>
      <c r="AD182" s="63"/>
      <c r="AE182" s="63"/>
      <c r="AF182" s="63"/>
    </row>
    <row r="183" spans="1:32" ht="15.75" x14ac:dyDescent="0.25">
      <c r="A183" s="66" t="s">
        <v>475</v>
      </c>
      <c r="B183" s="63"/>
      <c r="C183" s="63"/>
      <c r="D183" s="63"/>
      <c r="E183" s="63"/>
      <c r="F183" s="63"/>
      <c r="G183" s="63" t="s">
        <v>489</v>
      </c>
      <c r="H183" s="63"/>
      <c r="I183" s="63"/>
      <c r="J183" s="63"/>
      <c r="K183" s="63"/>
      <c r="L183" s="63"/>
      <c r="M183" s="63"/>
      <c r="N183" s="63" t="str">
        <f>IF(F184&gt;3.99,A184,"")</f>
        <v/>
      </c>
      <c r="O183" s="63" t="str">
        <f>IF(F185&gt;3.99,A185,"")</f>
        <v/>
      </c>
      <c r="P183" s="63" t="str">
        <f>IF(F186&gt;3.99,A186,"")</f>
        <v/>
      </c>
      <c r="Q183" s="63"/>
      <c r="R183" s="63"/>
      <c r="S183" s="63"/>
      <c r="T183" s="63"/>
      <c r="U183" s="63"/>
      <c r="V183" s="63"/>
      <c r="W183" s="63"/>
      <c r="X183" s="63"/>
      <c r="Y183" s="63"/>
      <c r="Z183" s="63"/>
      <c r="AA183" s="63"/>
      <c r="AB183" s="63"/>
      <c r="AC183" s="63"/>
      <c r="AD183" s="63"/>
      <c r="AE183" s="63"/>
      <c r="AF183" s="63"/>
    </row>
    <row r="184" spans="1:32" ht="15.75" x14ac:dyDescent="0.25">
      <c r="A184" s="63" t="s">
        <v>415</v>
      </c>
      <c r="B184" s="63"/>
      <c r="C184" s="63"/>
      <c r="D184" s="63"/>
      <c r="E184" s="63"/>
      <c r="F184" s="63">
        <f>SelfPro!D34</f>
        <v>0</v>
      </c>
      <c r="G184" s="63" t="s">
        <v>486</v>
      </c>
      <c r="H184" s="63"/>
      <c r="I184" s="63"/>
      <c r="J184" s="63"/>
      <c r="K184" s="63"/>
      <c r="L184" s="63"/>
      <c r="M184" s="63"/>
      <c r="N184" s="63" t="str">
        <f>IF(AND($F184&gt;1.01,$F184&lt;3.99),$A184,"")</f>
        <v/>
      </c>
      <c r="O184" s="63" t="str">
        <f>IF(AND($F185&gt;1.01,$F185&lt;3.99),$A185,"")</f>
        <v/>
      </c>
      <c r="P184" s="63" t="str">
        <f>IF(AND($F186&gt;1.01,$F186&lt;3.99),$A186,"")</f>
        <v/>
      </c>
      <c r="Q184" s="63"/>
      <c r="R184" s="63"/>
      <c r="S184" s="63"/>
      <c r="T184" s="63"/>
      <c r="U184" s="63"/>
      <c r="V184" s="63"/>
      <c r="W184" s="63"/>
      <c r="X184" s="63"/>
      <c r="Y184" s="63"/>
      <c r="Z184" s="63"/>
      <c r="AA184" s="63"/>
      <c r="AB184" s="63"/>
      <c r="AC184" s="63"/>
      <c r="AD184" s="63"/>
      <c r="AE184" s="63"/>
      <c r="AF184" s="63"/>
    </row>
    <row r="185" spans="1:32" ht="15.75" x14ac:dyDescent="0.25">
      <c r="A185" s="63" t="s">
        <v>416</v>
      </c>
      <c r="B185" s="63"/>
      <c r="C185" s="63"/>
      <c r="D185" s="63"/>
      <c r="E185" s="63"/>
      <c r="F185" s="63">
        <f>SelfPro!D40</f>
        <v>0</v>
      </c>
      <c r="G185" s="63" t="s">
        <v>487</v>
      </c>
      <c r="H185" s="63"/>
      <c r="I185" s="63"/>
      <c r="J185" s="63"/>
      <c r="K185" s="63"/>
      <c r="L185" s="63"/>
      <c r="M185" s="63"/>
      <c r="N185" s="70" t="str">
        <f>IF(AND($F184&gt;0.99,$F184&lt;1.000001),$A184,"")</f>
        <v/>
      </c>
      <c r="O185" s="70" t="str">
        <f>IF(AND($F185&gt;0.99,$F185&lt;1.000001),$A185,"")</f>
        <v/>
      </c>
      <c r="P185" s="70" t="str">
        <f>IF(AND($F186&gt;0.99,$F186&lt;1.000001),$A186,"")</f>
        <v/>
      </c>
      <c r="Q185" s="63"/>
      <c r="R185" s="63"/>
      <c r="S185" s="63"/>
      <c r="T185" s="63"/>
      <c r="U185" s="63"/>
      <c r="V185" s="63"/>
      <c r="W185" s="63"/>
      <c r="X185" s="63"/>
      <c r="Y185" s="63"/>
      <c r="Z185" s="63"/>
      <c r="AA185" s="63"/>
      <c r="AB185" s="63"/>
      <c r="AC185" s="63"/>
      <c r="AD185" s="63"/>
      <c r="AE185" s="63"/>
      <c r="AF185" s="63"/>
    </row>
    <row r="186" spans="1:32" ht="15.75" x14ac:dyDescent="0.25">
      <c r="A186" s="63" t="s">
        <v>417</v>
      </c>
      <c r="B186" s="63"/>
      <c r="C186" s="63"/>
      <c r="D186" s="63"/>
      <c r="E186" s="63"/>
      <c r="F186" s="63">
        <f>SelfPro!D44</f>
        <v>0</v>
      </c>
      <c r="G186" s="63" t="s">
        <v>488</v>
      </c>
      <c r="H186" s="63"/>
      <c r="I186" s="63"/>
      <c r="J186" s="63"/>
      <c r="K186" s="63"/>
      <c r="L186" s="63"/>
      <c r="M186" s="63"/>
      <c r="N186" s="63" t="str">
        <f>IF($F184=0,$A184,"")</f>
        <v>Upper Hand Protective Technique</v>
      </c>
      <c r="O186" s="63" t="str">
        <f>IF($F185=0,$A185,"")</f>
        <v>Lower Forearm Protective Technique</v>
      </c>
      <c r="P186" s="63" t="str">
        <f>IF($F186=0,$A186,"")</f>
        <v>Protective Clothing</v>
      </c>
      <c r="Q186" s="63"/>
      <c r="R186" s="63"/>
      <c r="S186" s="63"/>
      <c r="T186" s="63"/>
      <c r="U186" s="63"/>
      <c r="V186" s="63"/>
      <c r="W186" s="63"/>
      <c r="X186" s="63"/>
      <c r="Y186" s="63"/>
      <c r="Z186" s="63"/>
      <c r="AA186" s="63"/>
      <c r="AB186" s="63"/>
      <c r="AC186" s="63"/>
      <c r="AD186" s="63"/>
      <c r="AE186" s="63"/>
      <c r="AF186" s="63"/>
    </row>
    <row r="187" spans="1:32" ht="15.75" x14ac:dyDescent="0.25">
      <c r="A187" s="66" t="s">
        <v>476</v>
      </c>
      <c r="B187" s="63"/>
      <c r="C187" s="63"/>
      <c r="D187" s="63"/>
      <c r="E187" s="63"/>
      <c r="F187" s="63"/>
      <c r="G187" s="63"/>
      <c r="H187" s="63"/>
      <c r="I187" s="63"/>
      <c r="J187" s="63"/>
      <c r="K187" s="63"/>
      <c r="L187" s="63"/>
      <c r="M187" s="63"/>
      <c r="N187" s="63"/>
      <c r="O187" s="63"/>
      <c r="P187" s="63"/>
      <c r="Q187" s="63"/>
      <c r="R187" s="63"/>
      <c r="S187" s="63"/>
      <c r="T187" s="63"/>
      <c r="U187" s="63"/>
      <c r="V187" s="63"/>
      <c r="W187" s="63"/>
      <c r="X187" s="63"/>
      <c r="Y187" s="63"/>
      <c r="Z187" s="63"/>
      <c r="AA187" s="63"/>
      <c r="AB187" s="63"/>
      <c r="AC187" s="63"/>
      <c r="AD187" s="63"/>
      <c r="AE187" s="63"/>
      <c r="AF187" s="63"/>
    </row>
    <row r="188" spans="1:32" ht="15.75" x14ac:dyDescent="0.25">
      <c r="A188" s="63" t="s">
        <v>418</v>
      </c>
      <c r="B188" s="63"/>
      <c r="C188" s="63"/>
      <c r="D188" s="63"/>
      <c r="E188" s="63"/>
      <c r="F188" s="63">
        <f>Guided!D49</f>
        <v>0</v>
      </c>
      <c r="G188" s="63" t="s">
        <v>489</v>
      </c>
      <c r="H188" s="63"/>
      <c r="I188" s="63"/>
      <c r="J188" s="63"/>
      <c r="K188" s="63"/>
      <c r="L188" s="63"/>
      <c r="M188" s="63"/>
      <c r="N188" s="63" t="str">
        <f>IF(F188&gt;3.99,A188,"")</f>
        <v/>
      </c>
      <c r="O188" s="63" t="str">
        <f>IF(F189&gt;3.99,A189,"")</f>
        <v/>
      </c>
      <c r="P188" s="63" t="str">
        <f>IF(F190&gt;3.99,A190,"")</f>
        <v/>
      </c>
      <c r="Q188" s="63" t="str">
        <f>IF(F191&gt;3.99,A191,"")</f>
        <v/>
      </c>
      <c r="R188" s="63"/>
      <c r="S188" s="63"/>
      <c r="T188" s="63"/>
      <c r="U188" s="63"/>
      <c r="V188" s="63"/>
      <c r="W188" s="63"/>
      <c r="X188" s="63"/>
      <c r="Y188" s="63"/>
      <c r="Z188" s="63"/>
      <c r="AA188" s="63"/>
      <c r="AB188" s="63"/>
      <c r="AC188" s="63"/>
      <c r="AD188" s="63"/>
      <c r="AE188" s="63"/>
      <c r="AF188" s="63"/>
    </row>
    <row r="189" spans="1:32" ht="15.75" x14ac:dyDescent="0.25">
      <c r="A189" s="63" t="s">
        <v>1008</v>
      </c>
      <c r="B189" s="63"/>
      <c r="C189" s="63"/>
      <c r="D189" s="63"/>
      <c r="E189" s="63"/>
      <c r="F189" s="63">
        <f>Guided!D62</f>
        <v>0</v>
      </c>
      <c r="G189" s="63" t="s">
        <v>486</v>
      </c>
      <c r="H189" s="63"/>
      <c r="I189" s="63"/>
      <c r="J189" s="63"/>
      <c r="K189" s="63"/>
      <c r="L189" s="63"/>
      <c r="M189" s="63"/>
      <c r="N189" s="63" t="str">
        <f>IF(AND($F188&gt;1.01,$F188&lt;3.99),$A188,"")</f>
        <v/>
      </c>
      <c r="O189" s="63" t="str">
        <f>IF(AND($F189&gt;1.01,$F189&lt;3.99),$A189,"")</f>
        <v/>
      </c>
      <c r="P189" s="63" t="str">
        <f>IF(AND($F190&gt;1.01,$F190&lt;3.99),$A190,"")</f>
        <v/>
      </c>
      <c r="Q189" s="63" t="str">
        <f>IF(AND($F191&gt;1.01,$F191&lt;3.99),$A191,"")</f>
        <v/>
      </c>
      <c r="R189" s="63"/>
      <c r="S189" s="63"/>
      <c r="T189" s="63"/>
      <c r="U189" s="63"/>
      <c r="V189" s="63"/>
      <c r="W189" s="63"/>
      <c r="X189" s="63"/>
      <c r="Y189" s="63"/>
      <c r="Z189" s="63"/>
      <c r="AA189" s="63"/>
      <c r="AB189" s="63"/>
      <c r="AC189" s="63"/>
      <c r="AD189" s="63"/>
      <c r="AE189" s="63"/>
      <c r="AF189" s="63"/>
    </row>
    <row r="190" spans="1:32" ht="15.75" x14ac:dyDescent="0.25">
      <c r="A190" s="63" t="s">
        <v>419</v>
      </c>
      <c r="B190" s="63"/>
      <c r="C190" s="63"/>
      <c r="D190" s="63"/>
      <c r="E190" s="63"/>
      <c r="F190" s="63">
        <f>Guided!D67</f>
        <v>0</v>
      </c>
      <c r="G190" s="63" t="s">
        <v>487</v>
      </c>
      <c r="H190" s="63"/>
      <c r="I190" s="63"/>
      <c r="J190" s="63"/>
      <c r="K190" s="63"/>
      <c r="L190" s="63"/>
      <c r="M190" s="63"/>
      <c r="N190" s="70" t="str">
        <f>IF(AND($F188&gt;0.99,$F188&lt;1.000001),$A188,"")</f>
        <v/>
      </c>
      <c r="O190" s="70" t="str">
        <f>IF(AND($F189&gt;0.99,$F189&lt;1.000001),$A189,"")</f>
        <v/>
      </c>
      <c r="P190" s="70" t="str">
        <f>IF(AND($F190&gt;0.99,$F190&lt;1.000001),$A190,"")</f>
        <v/>
      </c>
      <c r="Q190" s="70" t="str">
        <f>IF(AND($F191&gt;0.99,$F191&lt;1.000001),$A191,"")</f>
        <v/>
      </c>
      <c r="R190" s="63"/>
      <c r="S190" s="63"/>
      <c r="T190" s="63"/>
      <c r="U190" s="63"/>
      <c r="V190" s="63"/>
      <c r="W190" s="63"/>
      <c r="X190" s="63"/>
      <c r="Y190" s="63"/>
      <c r="Z190" s="63"/>
      <c r="AA190" s="63"/>
      <c r="AB190" s="63"/>
      <c r="AC190" s="63"/>
      <c r="AD190" s="63"/>
      <c r="AE190" s="63"/>
      <c r="AF190" s="63"/>
    </row>
    <row r="191" spans="1:32" ht="15.75" x14ac:dyDescent="0.25">
      <c r="A191" s="63" t="s">
        <v>420</v>
      </c>
      <c r="B191" s="63"/>
      <c r="C191" s="63"/>
      <c r="D191" s="63"/>
      <c r="E191" s="63"/>
      <c r="F191" s="63">
        <f>Guided!D71</f>
        <v>0</v>
      </c>
      <c r="G191" s="63" t="s">
        <v>488</v>
      </c>
      <c r="H191" s="63"/>
      <c r="I191" s="63"/>
      <c r="J191" s="63"/>
      <c r="K191" s="63"/>
      <c r="L191" s="63"/>
      <c r="M191" s="63"/>
      <c r="N191" s="63" t="str">
        <f>IF($F188=0,$A188,"")</f>
        <v>Human Guide</v>
      </c>
      <c r="O191" s="63" t="str">
        <f>IF($F189=0,$A189,"")</f>
        <v>Staying With Another (No Direct Contact)</v>
      </c>
      <c r="P191" s="63" t="str">
        <f>IF($F190=0,$A190,"")</f>
        <v>Menus</v>
      </c>
      <c r="Q191" s="63" t="str">
        <f>IF($F191=0,$A191,"")</f>
        <v>Getting Rides</v>
      </c>
      <c r="R191" s="63"/>
      <c r="S191" s="63"/>
      <c r="T191" s="63"/>
      <c r="U191" s="63"/>
      <c r="V191" s="63"/>
      <c r="W191" s="63"/>
      <c r="X191" s="63"/>
      <c r="Y191" s="63"/>
      <c r="Z191" s="63"/>
      <c r="AA191" s="63"/>
      <c r="AB191" s="63"/>
      <c r="AC191" s="63"/>
      <c r="AD191" s="63"/>
      <c r="AE191" s="63"/>
      <c r="AF191" s="63"/>
    </row>
    <row r="192" spans="1:32" ht="15.75" x14ac:dyDescent="0.25">
      <c r="A192" s="66" t="s">
        <v>477</v>
      </c>
      <c r="B192" s="63"/>
      <c r="C192" s="63"/>
      <c r="D192" s="63"/>
      <c r="E192" s="63"/>
      <c r="F192" s="63"/>
      <c r="G192" s="63"/>
      <c r="H192" s="63"/>
      <c r="I192" s="63"/>
      <c r="J192" s="63"/>
      <c r="K192" s="63"/>
      <c r="L192" s="63"/>
      <c r="M192" s="63"/>
      <c r="N192" s="63"/>
      <c r="O192" s="63"/>
      <c r="P192" s="63"/>
      <c r="Q192" s="63"/>
      <c r="R192" s="63"/>
      <c r="S192" s="63"/>
      <c r="T192" s="63"/>
      <c r="U192" s="63"/>
      <c r="V192" s="63"/>
      <c r="W192" s="63"/>
      <c r="X192" s="63"/>
      <c r="Y192" s="63"/>
      <c r="Z192" s="63"/>
      <c r="AA192" s="63"/>
      <c r="AB192" s="63"/>
      <c r="AC192" s="63"/>
      <c r="AD192" s="63"/>
      <c r="AE192" s="63"/>
      <c r="AF192" s="63"/>
    </row>
    <row r="193" spans="1:32" ht="15.75" x14ac:dyDescent="0.25">
      <c r="A193" s="63" t="s">
        <v>421</v>
      </c>
      <c r="B193" s="63"/>
      <c r="C193" s="63"/>
      <c r="D193" s="63"/>
      <c r="E193" s="63"/>
      <c r="F193" s="63">
        <f>Cane!D75</f>
        <v>0</v>
      </c>
      <c r="G193" s="63" t="s">
        <v>489</v>
      </c>
      <c r="H193" s="63"/>
      <c r="I193" s="63"/>
      <c r="J193" s="63"/>
      <c r="K193" s="63"/>
      <c r="L193" s="63"/>
      <c r="M193" s="63"/>
      <c r="N193" s="70" t="str">
        <f>IF(F193&gt;3.99,A193,"")</f>
        <v/>
      </c>
      <c r="O193" s="70" t="str">
        <f>IF(F194&gt;3.99,A194,"")</f>
        <v/>
      </c>
      <c r="P193" s="70" t="str">
        <f>IF(F195&gt;3.99,A195,"")</f>
        <v/>
      </c>
      <c r="Q193" s="70" t="str">
        <f>IF(F196&gt;3.99,A196,"")</f>
        <v/>
      </c>
      <c r="R193" s="70" t="str">
        <f>IF(F197&gt;3.99,A197,"")</f>
        <v/>
      </c>
      <c r="S193" s="70" t="str">
        <f>IF(F198&gt;3.99,A198,"")</f>
        <v/>
      </c>
      <c r="T193" s="70" t="str">
        <f>IF(F199&gt;3.99,A199,"")</f>
        <v/>
      </c>
      <c r="U193" s="70" t="str">
        <f>IF(F200&gt;3.99,A200,"")</f>
        <v/>
      </c>
      <c r="V193" s="70" t="str">
        <f>IF(F201&gt;3.99,A201,"")</f>
        <v/>
      </c>
      <c r="W193" s="63"/>
      <c r="X193" s="63"/>
      <c r="Y193" s="63"/>
      <c r="Z193" s="63"/>
      <c r="AA193" s="63"/>
      <c r="AB193" s="63"/>
      <c r="AC193" s="63"/>
      <c r="AD193" s="63"/>
      <c r="AE193" s="63"/>
      <c r="AF193" s="63"/>
    </row>
    <row r="194" spans="1:32" ht="15.75" x14ac:dyDescent="0.25">
      <c r="A194" s="63" t="s">
        <v>422</v>
      </c>
      <c r="B194" s="63"/>
      <c r="C194" s="63"/>
      <c r="D194" s="63"/>
      <c r="E194" s="63"/>
      <c r="F194" s="63">
        <f>Cane!D83</f>
        <v>0</v>
      </c>
      <c r="G194" s="63" t="s">
        <v>486</v>
      </c>
      <c r="H194" s="63"/>
      <c r="I194" s="63"/>
      <c r="J194" s="63"/>
      <c r="K194" s="63"/>
      <c r="L194" s="63"/>
      <c r="M194" s="63"/>
      <c r="N194" s="70" t="str">
        <f>IF(AND($F193&gt;1.01,$F193&lt;3.99),$A193,"")</f>
        <v/>
      </c>
      <c r="O194" s="70" t="str">
        <f>IF(AND($F194&gt;1.01,$F194&lt;3.99),$A194,"")</f>
        <v/>
      </c>
      <c r="P194" s="70" t="str">
        <f>IF(AND($F195&gt;1.01,$F195&lt;3.99),$A195,"")</f>
        <v/>
      </c>
      <c r="Q194" s="70" t="str">
        <f>IF(AND($F196&gt;1.01,$F196&lt;3.99),$A196,"")</f>
        <v/>
      </c>
      <c r="R194" s="70" t="str">
        <f>IF(AND($F197&gt;1.01,$F197&lt;3.99),$A197,"")</f>
        <v/>
      </c>
      <c r="S194" s="70" t="str">
        <f>IF(AND($F198&gt;1.01,$F198&lt;3.99),$A198,"")</f>
        <v/>
      </c>
      <c r="T194" s="70" t="str">
        <f>IF(AND($F199&gt;1.01,$F199&lt;3.99),$A199,"")</f>
        <v/>
      </c>
      <c r="U194" s="70" t="str">
        <f>IF(AND($F200&gt;1.01,$F200&lt;3.99),$A200,"")</f>
        <v/>
      </c>
      <c r="V194" s="70" t="str">
        <f>IF(AND($F201&gt;1.01,$F201&lt;3.99),$A201,"")</f>
        <v/>
      </c>
      <c r="W194" s="63"/>
      <c r="X194" s="63"/>
      <c r="Y194" s="63"/>
      <c r="Z194" s="63"/>
      <c r="AA194" s="63"/>
      <c r="AB194" s="63"/>
      <c r="AC194" s="63"/>
      <c r="AD194" s="63"/>
      <c r="AE194" s="63"/>
      <c r="AF194" s="63"/>
    </row>
    <row r="195" spans="1:32" ht="15.75" x14ac:dyDescent="0.25">
      <c r="A195" s="63" t="s">
        <v>1021</v>
      </c>
      <c r="B195" s="63"/>
      <c r="C195" s="63"/>
      <c r="D195" s="63"/>
      <c r="E195" s="63"/>
      <c r="F195" s="63">
        <f>Cane!D89</f>
        <v>0</v>
      </c>
      <c r="G195" s="63" t="s">
        <v>487</v>
      </c>
      <c r="H195" s="63"/>
      <c r="I195" s="63"/>
      <c r="J195" s="63"/>
      <c r="K195" s="63"/>
      <c r="L195" s="63"/>
      <c r="M195" s="63"/>
      <c r="N195" s="70" t="str">
        <f>IF(AND($F193&gt;0.99,$F193&lt;1.000001),$A193,"")</f>
        <v/>
      </c>
      <c r="O195" s="70" t="str">
        <f>IF(AND($F194&gt;0.99,$F194&lt;1.000001),$A194,"")</f>
        <v/>
      </c>
      <c r="P195" s="70" t="str">
        <f>IF(AND($F195&gt;0.99,$F195&lt;1.000001),$A195,"")</f>
        <v/>
      </c>
      <c r="Q195" s="70" t="str">
        <f>IF(AND($F196&gt;0.99,$F196&lt;1.000001),$A196,"")</f>
        <v/>
      </c>
      <c r="R195" s="70" t="str">
        <f>IF(AND($F197&gt;0.99,$F197&lt;1.000001),$A197,"")</f>
        <v/>
      </c>
      <c r="S195" s="70" t="str">
        <f>IF(AND($F198&gt;0.99,$F198&lt;1.000001),$A198,"")</f>
        <v/>
      </c>
      <c r="T195" s="70" t="str">
        <f>IF(AND($F199&gt;0.99,$F199&lt;1.000001),$A199,"")</f>
        <v/>
      </c>
      <c r="U195" s="70" t="str">
        <f>IF(AND($F200&gt;0.99,$F200&lt;1.000001),$A200,"")</f>
        <v/>
      </c>
      <c r="V195" s="70" t="str">
        <f>IF(AND($F201&gt;0.99,$F201&lt;1.000001),$A201,"")</f>
        <v/>
      </c>
      <c r="W195" s="63"/>
      <c r="X195" s="63"/>
      <c r="Y195" s="63"/>
      <c r="Z195" s="63"/>
      <c r="AA195" s="63"/>
      <c r="AB195" s="63"/>
      <c r="AC195" s="63"/>
      <c r="AD195" s="63"/>
      <c r="AE195" s="63"/>
      <c r="AF195" s="63"/>
    </row>
    <row r="196" spans="1:32" ht="15.75" x14ac:dyDescent="0.25">
      <c r="A196" s="63" t="s">
        <v>423</v>
      </c>
      <c r="B196" s="63"/>
      <c r="C196" s="63"/>
      <c r="D196" s="63"/>
      <c r="E196" s="63"/>
      <c r="F196" s="63">
        <f>Cane!D96</f>
        <v>0</v>
      </c>
      <c r="G196" s="63" t="s">
        <v>488</v>
      </c>
      <c r="H196" s="63"/>
      <c r="I196" s="63"/>
      <c r="J196" s="63"/>
      <c r="K196" s="63"/>
      <c r="L196" s="63"/>
      <c r="M196" s="63"/>
      <c r="N196" s="70" t="str">
        <f>IF($F193=0,$A193,"")</f>
        <v>Basic Skills</v>
      </c>
      <c r="O196" s="70" t="str">
        <f>IF($F194=0,$A194,"")</f>
        <v>Types Of Grips</v>
      </c>
      <c r="P196" s="70" t="str">
        <f>IF($F195=0,$A195,"")</f>
        <v>Wheelchair Specific Cane Skills</v>
      </c>
      <c r="Q196" s="70" t="str">
        <f>IF($F196=0,$A196,"")</f>
        <v>Constant Contact</v>
      </c>
      <c r="R196" s="70" t="str">
        <f>IF($F197=0,$A197,"")</f>
        <v>Diagonal/Diagonal Trail</v>
      </c>
      <c r="S196" s="71" t="str">
        <f>IF($F198=0,$A198,"")</f>
        <v>Two Point Touch/Touch Trail</v>
      </c>
      <c r="T196" s="70" t="str">
        <f>IF($F199=0,$A199,"")</f>
        <v>Touch And Drag</v>
      </c>
      <c r="U196" s="70" t="str">
        <f>IF($F200=0,$A200,"")</f>
        <v>Three Point Touch</v>
      </c>
      <c r="V196" s="70" t="str">
        <f>IF($F201=0,$A201,"")</f>
        <v>Verification Technique</v>
      </c>
      <c r="W196" s="63"/>
      <c r="X196" s="63"/>
      <c r="Y196" s="63"/>
      <c r="Z196" s="63"/>
      <c r="AA196" s="63"/>
      <c r="AB196" s="63"/>
      <c r="AC196" s="63"/>
      <c r="AD196" s="63"/>
      <c r="AE196" s="63"/>
      <c r="AF196" s="63"/>
    </row>
    <row r="197" spans="1:32" ht="15.75" x14ac:dyDescent="0.25">
      <c r="A197" s="63" t="s">
        <v>424</v>
      </c>
      <c r="B197" s="63"/>
      <c r="C197" s="63"/>
      <c r="D197" s="63"/>
      <c r="E197" s="63"/>
      <c r="F197" s="63">
        <f>Cane!D102</f>
        <v>0</v>
      </c>
      <c r="G197" s="63"/>
      <c r="H197" s="63"/>
      <c r="I197" s="63"/>
      <c r="J197" s="63"/>
      <c r="K197" s="63"/>
      <c r="L197" s="63"/>
      <c r="M197" s="63"/>
      <c r="N197" s="63"/>
      <c r="O197" s="63"/>
      <c r="P197" s="63"/>
      <c r="Q197" s="63"/>
      <c r="R197" s="63"/>
      <c r="S197" s="63"/>
      <c r="T197" s="63"/>
      <c r="U197" s="63"/>
      <c r="V197" s="63"/>
      <c r="W197" s="63"/>
      <c r="X197" s="63"/>
      <c r="Y197" s="63"/>
      <c r="Z197" s="63"/>
      <c r="AA197" s="63"/>
      <c r="AB197" s="63"/>
      <c r="AC197" s="63"/>
      <c r="AD197" s="63"/>
      <c r="AE197" s="63"/>
      <c r="AF197" s="63"/>
    </row>
    <row r="198" spans="1:32" ht="15.75" x14ac:dyDescent="0.25">
      <c r="A198" s="63" t="s">
        <v>425</v>
      </c>
      <c r="B198" s="63"/>
      <c r="C198" s="63"/>
      <c r="D198" s="63"/>
      <c r="E198" s="63"/>
      <c r="F198" s="63">
        <f>Cane!D108</f>
        <v>0</v>
      </c>
      <c r="G198" s="63"/>
      <c r="H198" s="63"/>
      <c r="I198" s="63"/>
      <c r="J198" s="63"/>
      <c r="K198" s="63"/>
      <c r="L198" s="63"/>
      <c r="M198" s="63"/>
      <c r="N198" s="63"/>
      <c r="O198" s="63"/>
      <c r="P198" s="63"/>
      <c r="Q198" s="63"/>
      <c r="R198" s="63"/>
      <c r="S198" s="63"/>
      <c r="T198" s="63"/>
      <c r="U198" s="63"/>
      <c r="V198" s="63"/>
      <c r="W198" s="63"/>
      <c r="X198" s="63"/>
      <c r="Y198" s="63"/>
      <c r="Z198" s="63"/>
      <c r="AA198" s="63"/>
      <c r="AB198" s="63"/>
      <c r="AC198" s="63"/>
      <c r="AD198" s="63"/>
      <c r="AE198" s="63"/>
      <c r="AF198" s="63"/>
    </row>
    <row r="199" spans="1:32" ht="15.75" x14ac:dyDescent="0.25">
      <c r="A199" s="63" t="s">
        <v>426</v>
      </c>
      <c r="B199" s="63"/>
      <c r="C199" s="63"/>
      <c r="D199" s="63"/>
      <c r="E199" s="63"/>
      <c r="F199" s="63">
        <f>Cane!D115</f>
        <v>0</v>
      </c>
      <c r="G199" s="63"/>
      <c r="H199" s="63"/>
      <c r="I199" s="63"/>
      <c r="J199" s="63"/>
      <c r="K199" s="63"/>
      <c r="L199" s="63"/>
      <c r="M199" s="63"/>
      <c r="N199" s="63"/>
      <c r="O199" s="63"/>
      <c r="P199" s="63"/>
      <c r="Q199" s="63"/>
      <c r="R199" s="63"/>
      <c r="S199" s="63"/>
      <c r="T199" s="63"/>
      <c r="U199" s="63"/>
      <c r="V199" s="63"/>
      <c r="W199" s="63"/>
      <c r="X199" s="63"/>
      <c r="Y199" s="63"/>
      <c r="Z199" s="63"/>
      <c r="AA199" s="63"/>
      <c r="AB199" s="63"/>
      <c r="AC199" s="63"/>
      <c r="AD199" s="63"/>
      <c r="AE199" s="63"/>
      <c r="AF199" s="63"/>
    </row>
    <row r="200" spans="1:32" ht="15.75" x14ac:dyDescent="0.25">
      <c r="A200" s="63" t="s">
        <v>427</v>
      </c>
      <c r="B200" s="63"/>
      <c r="C200" s="63"/>
      <c r="D200" s="63"/>
      <c r="E200" s="63"/>
      <c r="F200" s="63">
        <f>Cane!D122</f>
        <v>0</v>
      </c>
      <c r="G200" s="63"/>
      <c r="H200" s="63"/>
      <c r="I200" s="63"/>
      <c r="J200" s="63"/>
      <c r="K200" s="63"/>
      <c r="L200" s="63"/>
      <c r="M200" s="63"/>
      <c r="N200" s="63"/>
      <c r="O200" s="63"/>
      <c r="P200" s="63"/>
      <c r="Q200" s="63"/>
      <c r="R200" s="63"/>
      <c r="S200" s="63"/>
      <c r="T200" s="63"/>
      <c r="U200" s="63"/>
      <c r="V200" s="63"/>
      <c r="W200" s="63"/>
      <c r="X200" s="63"/>
      <c r="Y200" s="63"/>
      <c r="Z200" s="63"/>
      <c r="AA200" s="63"/>
      <c r="AB200" s="63"/>
      <c r="AC200" s="63"/>
      <c r="AD200" s="63"/>
      <c r="AE200" s="63"/>
      <c r="AF200" s="63"/>
    </row>
    <row r="201" spans="1:32" ht="15.75" x14ac:dyDescent="0.25">
      <c r="A201" s="63" t="s">
        <v>1022</v>
      </c>
      <c r="B201" s="63"/>
      <c r="C201" s="63"/>
      <c r="D201" s="63"/>
      <c r="E201" s="63"/>
      <c r="F201" s="63">
        <f>Cane!D129</f>
        <v>0</v>
      </c>
      <c r="G201" s="63"/>
      <c r="H201" s="63"/>
      <c r="I201" s="63"/>
      <c r="J201" s="63"/>
      <c r="K201" s="63"/>
      <c r="L201" s="63"/>
      <c r="M201" s="63"/>
      <c r="N201" s="63"/>
      <c r="O201" s="63"/>
      <c r="P201" s="63"/>
      <c r="Q201" s="63"/>
      <c r="R201" s="63"/>
      <c r="S201" s="63"/>
      <c r="T201" s="63"/>
      <c r="U201" s="63"/>
      <c r="V201" s="63"/>
      <c r="W201" s="63"/>
      <c r="X201" s="63"/>
      <c r="Y201" s="63"/>
      <c r="Z201" s="63"/>
      <c r="AA201" s="63"/>
      <c r="AB201" s="63"/>
      <c r="AC201" s="63"/>
      <c r="AD201" s="63"/>
      <c r="AE201" s="63"/>
      <c r="AF201" s="63"/>
    </row>
    <row r="202" spans="1:32" ht="15.75" x14ac:dyDescent="0.25">
      <c r="A202" s="66" t="s">
        <v>478</v>
      </c>
      <c r="B202" s="63"/>
      <c r="C202" s="63"/>
      <c r="D202" s="63"/>
      <c r="E202" s="63"/>
      <c r="F202" s="63"/>
      <c r="G202" s="63" t="s">
        <v>489</v>
      </c>
      <c r="H202" s="63"/>
      <c r="I202" s="63"/>
      <c r="J202" s="63"/>
      <c r="K202" s="63"/>
      <c r="L202" s="63"/>
      <c r="M202" s="63"/>
      <c r="N202" s="63" t="str">
        <f>IF(F203&gt;3.99,A203,"")</f>
        <v/>
      </c>
      <c r="O202" s="63" t="str">
        <f>IF(F204&gt;3.99,A204,"")</f>
        <v/>
      </c>
      <c r="P202" s="63" t="str">
        <f>IF(F205&gt;3.99,A205,"")</f>
        <v/>
      </c>
      <c r="Q202" s="63" t="str">
        <f>IF(F206&gt;3.99,A206,"")</f>
        <v/>
      </c>
      <c r="R202" s="63" t="str">
        <f>IF(F207&gt;3.99,A207,"")</f>
        <v/>
      </c>
      <c r="S202" s="63"/>
      <c r="T202" s="63"/>
      <c r="U202" s="63"/>
      <c r="V202" s="63"/>
      <c r="W202" s="63"/>
      <c r="X202" s="63"/>
      <c r="Y202" s="63"/>
      <c r="Z202" s="63"/>
      <c r="AA202" s="63"/>
      <c r="AB202" s="63"/>
      <c r="AC202" s="63"/>
      <c r="AD202" s="63"/>
      <c r="AE202" s="63"/>
      <c r="AF202" s="63"/>
    </row>
    <row r="203" spans="1:32" ht="15.75" x14ac:dyDescent="0.25">
      <c r="A203" s="63" t="s">
        <v>1023</v>
      </c>
      <c r="B203" s="63"/>
      <c r="C203" s="63"/>
      <c r="D203" s="63"/>
      <c r="E203" s="63"/>
      <c r="F203" s="63">
        <f>Sidewalk!D75</f>
        <v>0</v>
      </c>
      <c r="G203" s="63" t="s">
        <v>486</v>
      </c>
      <c r="H203" s="63"/>
      <c r="I203" s="63"/>
      <c r="J203" s="63"/>
      <c r="K203" s="63"/>
      <c r="L203" s="63"/>
      <c r="M203" s="63"/>
      <c r="N203" s="63" t="str">
        <f>IF(AND($F203&gt;1.01,$F203&lt;3.99),$A203,"")</f>
        <v/>
      </c>
      <c r="O203" s="63" t="str">
        <f>IF(AND($F204&gt;1.01,$F204&lt;3.99),$A204,"")</f>
        <v/>
      </c>
      <c r="P203" s="63" t="str">
        <f>IF(AND($F205&gt;1.01,$F205&lt;3.99),$A205,"")</f>
        <v/>
      </c>
      <c r="Q203" s="63" t="str">
        <f>IF(AND($F206&gt;1.01,$F206&lt;3.99),$A206,"")</f>
        <v/>
      </c>
      <c r="R203" s="63" t="str">
        <f>IF(AND($F207&gt;1.01,$F207&lt;3.99),$A207,"")</f>
        <v/>
      </c>
      <c r="S203" s="63"/>
      <c r="T203" s="63"/>
      <c r="U203" s="63"/>
      <c r="V203" s="63"/>
      <c r="W203" s="63"/>
      <c r="X203" s="63"/>
      <c r="Y203" s="63"/>
      <c r="Z203" s="63"/>
      <c r="AA203" s="63"/>
      <c r="AB203" s="63"/>
      <c r="AC203" s="63"/>
      <c r="AD203" s="63"/>
      <c r="AE203" s="63"/>
      <c r="AF203" s="63"/>
    </row>
    <row r="204" spans="1:32" ht="15.75" x14ac:dyDescent="0.25">
      <c r="A204" s="63" t="s">
        <v>1024</v>
      </c>
      <c r="B204" s="63"/>
      <c r="C204" s="63"/>
      <c r="D204" s="63"/>
      <c r="E204" s="63"/>
      <c r="F204" s="63">
        <f>Sidewalk!D98</f>
        <v>0</v>
      </c>
      <c r="G204" s="63" t="s">
        <v>487</v>
      </c>
      <c r="H204" s="63"/>
      <c r="I204" s="63"/>
      <c r="J204" s="63"/>
      <c r="K204" s="63"/>
      <c r="L204" s="63"/>
      <c r="M204" s="63"/>
      <c r="N204" s="70" t="str">
        <f>IF(AND($F203&gt;0.99,$F203&lt;1.000001),$A203,"")</f>
        <v/>
      </c>
      <c r="O204" s="70" t="str">
        <f>IF(AND($F204&gt;0.99,$F204&lt;1.000001),$A204,"")</f>
        <v/>
      </c>
      <c r="P204" s="70" t="str">
        <f>IF(AND($F205&gt;0.99,$F205&lt;1.000001),$A205,"")</f>
        <v/>
      </c>
      <c r="Q204" s="70" t="str">
        <f>IF(AND($F206&gt;0.99,$F206&lt;1.000001),$A206,"")</f>
        <v/>
      </c>
      <c r="R204" s="70" t="str">
        <f>IF(AND($F207&gt;0.99,$F207&lt;1.000001),$A207,"")</f>
        <v/>
      </c>
      <c r="S204" s="63"/>
      <c r="T204" s="63"/>
      <c r="U204" s="63"/>
      <c r="V204" s="63"/>
      <c r="W204" s="63"/>
      <c r="X204" s="63"/>
      <c r="Y204" s="63"/>
      <c r="Z204" s="63"/>
      <c r="AA204" s="63"/>
      <c r="AB204" s="63"/>
      <c r="AC204" s="63"/>
      <c r="AD204" s="63"/>
      <c r="AE204" s="63"/>
      <c r="AF204" s="63"/>
    </row>
    <row r="205" spans="1:32" ht="15.75" x14ac:dyDescent="0.25">
      <c r="A205" s="63" t="s">
        <v>1025</v>
      </c>
      <c r="B205" s="63"/>
      <c r="C205" s="63"/>
      <c r="D205" s="63"/>
      <c r="E205" s="63"/>
      <c r="F205" s="63">
        <f>Sidewalk!D105</f>
        <v>0</v>
      </c>
      <c r="G205" s="63" t="s">
        <v>488</v>
      </c>
      <c r="H205" s="63"/>
      <c r="I205" s="63"/>
      <c r="J205" s="63"/>
      <c r="K205" s="63"/>
      <c r="L205" s="63"/>
      <c r="M205" s="63"/>
      <c r="N205" s="63" t="str">
        <f>IF($F203=0,$A203,"")</f>
        <v>Travel On Sidewalks</v>
      </c>
      <c r="O205" s="63" t="str">
        <f>IF($F204=0,$A204,"")</f>
        <v>Travel On Irregular Sidewalks</v>
      </c>
      <c r="P205" s="63" t="str">
        <f>IF($F205=0,$A205,"")</f>
        <v>Negotiating Curb Ramps</v>
      </c>
      <c r="Q205" s="63" t="str">
        <f>IF($F206=0,$A206,"")</f>
        <v>Negotiating Building Ramps</v>
      </c>
      <c r="R205" s="63" t="str">
        <f>IF($F207=0,$A207,"")</f>
        <v>Correcting for Veering On Sidewalks</v>
      </c>
      <c r="S205" s="63"/>
      <c r="T205" s="63"/>
      <c r="U205" s="63"/>
      <c r="V205" s="63"/>
      <c r="W205" s="63"/>
      <c r="X205" s="63"/>
      <c r="Y205" s="63"/>
      <c r="Z205" s="63"/>
      <c r="AA205" s="63"/>
      <c r="AB205" s="63"/>
      <c r="AC205" s="63"/>
      <c r="AD205" s="63"/>
      <c r="AE205" s="63"/>
      <c r="AF205" s="63"/>
    </row>
    <row r="206" spans="1:32" ht="15.75" x14ac:dyDescent="0.25">
      <c r="A206" s="63" t="s">
        <v>1026</v>
      </c>
      <c r="B206" s="63"/>
      <c r="C206" s="63"/>
      <c r="D206" s="63"/>
      <c r="E206" s="63"/>
      <c r="F206" s="63">
        <f>Sidewalk!D117</f>
        <v>0</v>
      </c>
      <c r="G206" s="63"/>
      <c r="H206" s="63"/>
      <c r="I206" s="63"/>
      <c r="J206" s="63"/>
      <c r="K206" s="63"/>
      <c r="L206" s="63"/>
      <c r="M206" s="63"/>
      <c r="N206" s="63"/>
      <c r="O206" s="63"/>
      <c r="P206" s="63"/>
      <c r="Q206" s="63"/>
      <c r="R206" s="63"/>
      <c r="S206" s="63"/>
      <c r="T206" s="63"/>
      <c r="U206" s="63"/>
      <c r="V206" s="63"/>
      <c r="W206" s="63"/>
      <c r="X206" s="63"/>
      <c r="Y206" s="63"/>
      <c r="Z206" s="63"/>
      <c r="AA206" s="63"/>
      <c r="AB206" s="63"/>
      <c r="AC206" s="63"/>
      <c r="AD206" s="63"/>
      <c r="AE206" s="63"/>
      <c r="AF206" s="63"/>
    </row>
    <row r="207" spans="1:32" ht="15.75" x14ac:dyDescent="0.25">
      <c r="A207" s="63" t="s">
        <v>428</v>
      </c>
      <c r="B207" s="63"/>
      <c r="C207" s="63"/>
      <c r="D207" s="63"/>
      <c r="E207" s="63"/>
      <c r="F207" s="63">
        <f>Sidewalk!D126</f>
        <v>0</v>
      </c>
      <c r="G207" s="63"/>
      <c r="H207" s="63"/>
      <c r="I207" s="63"/>
      <c r="J207" s="63"/>
      <c r="K207" s="63"/>
      <c r="L207" s="63"/>
      <c r="M207" s="63"/>
      <c r="N207" s="63"/>
      <c r="O207" s="63"/>
      <c r="P207" s="63"/>
      <c r="Q207" s="63"/>
      <c r="R207" s="63"/>
      <c r="S207" s="63"/>
      <c r="T207" s="63"/>
      <c r="U207" s="63"/>
      <c r="V207" s="63"/>
      <c r="W207" s="63"/>
      <c r="X207" s="63"/>
      <c r="Y207" s="63"/>
      <c r="Z207" s="63"/>
      <c r="AA207" s="63"/>
      <c r="AB207" s="63"/>
      <c r="AC207" s="63"/>
      <c r="AD207" s="63"/>
      <c r="AE207" s="63"/>
      <c r="AF207" s="63"/>
    </row>
    <row r="208" spans="1:32" ht="15.75" x14ac:dyDescent="0.25">
      <c r="A208" s="66" t="s">
        <v>479</v>
      </c>
      <c r="B208" s="63"/>
      <c r="C208" s="63"/>
      <c r="D208" s="63"/>
      <c r="E208" s="63"/>
      <c r="F208" s="63"/>
      <c r="G208" s="63"/>
      <c r="H208" s="63"/>
      <c r="I208" s="63"/>
      <c r="J208" s="63"/>
      <c r="K208" s="63"/>
      <c r="L208" s="63"/>
      <c r="M208" s="63"/>
      <c r="N208" s="63"/>
      <c r="O208" s="63"/>
      <c r="P208" s="63"/>
      <c r="Q208" s="63"/>
      <c r="R208" s="63"/>
      <c r="S208" s="63"/>
      <c r="T208" s="63"/>
      <c r="U208" s="63"/>
      <c r="V208" s="63"/>
      <c r="W208" s="63"/>
      <c r="X208" s="63"/>
      <c r="Y208" s="63"/>
      <c r="Z208" s="63"/>
      <c r="AA208" s="63"/>
      <c r="AB208" s="63"/>
      <c r="AC208" s="63"/>
      <c r="AD208" s="63"/>
      <c r="AE208" s="63"/>
      <c r="AF208" s="63"/>
    </row>
    <row r="209" spans="1:32" ht="15.75" x14ac:dyDescent="0.25">
      <c r="A209" s="63" t="s">
        <v>429</v>
      </c>
      <c r="B209" s="63"/>
      <c r="C209" s="63"/>
      <c r="D209" s="63"/>
      <c r="E209" s="63"/>
      <c r="F209" s="63">
        <f>StCross!D170</f>
        <v>0</v>
      </c>
      <c r="G209" s="63" t="s">
        <v>489</v>
      </c>
      <c r="H209" s="63"/>
      <c r="I209" s="63"/>
      <c r="J209" s="63"/>
      <c r="K209" s="63"/>
      <c r="L209" s="63"/>
      <c r="M209" s="63"/>
      <c r="N209" s="70" t="str">
        <f>IF(F209&gt;3.99,A209,"")</f>
        <v/>
      </c>
      <c r="O209" s="70" t="str">
        <f>IF(F210&gt;3.99,A210,"")</f>
        <v/>
      </c>
      <c r="P209" s="70" t="str">
        <f>IF(F211&gt;3.99,A211,"")</f>
        <v/>
      </c>
      <c r="Q209" s="70" t="str">
        <f>IF(F212&gt;3.99,A212,"")</f>
        <v/>
      </c>
      <c r="R209" s="70" t="str">
        <f>IF(F213&gt;3.99,A213,"")</f>
        <v/>
      </c>
      <c r="S209" s="70" t="str">
        <f>IF(F214&gt;3.99,A214,"")</f>
        <v/>
      </c>
      <c r="T209" s="70" t="str">
        <f>IF(F215&gt;3.99,A215,"")</f>
        <v/>
      </c>
      <c r="U209" s="70" t="str">
        <f>IF(F216&gt;3.99,A216,"")</f>
        <v/>
      </c>
      <c r="V209" s="70" t="str">
        <f>IF(F217&gt;3.99,A217,"")</f>
        <v/>
      </c>
      <c r="W209" s="70" t="str">
        <f>IF(F218&gt;3.99,A218,"")</f>
        <v/>
      </c>
      <c r="X209" s="70" t="str">
        <f>IF(F219&gt;3.99,A219,"")</f>
        <v/>
      </c>
      <c r="Y209" s="70" t="str">
        <f>IF(F220&gt;3.99,A220,"")</f>
        <v/>
      </c>
      <c r="Z209" s="70" t="str">
        <f>IF(F221&gt;3.99,A221,"")</f>
        <v/>
      </c>
      <c r="AA209" s="70" t="str">
        <f>IF(F222&gt;3.99,A222,"")</f>
        <v/>
      </c>
      <c r="AB209" s="70" t="str">
        <f>IF(F223&gt;3.99,A223,"")</f>
        <v/>
      </c>
      <c r="AC209" s="70" t="str">
        <f>IF(F224&gt;3.99,A224,"")</f>
        <v/>
      </c>
      <c r="AD209" s="70"/>
      <c r="AE209" s="63"/>
      <c r="AF209" s="63"/>
    </row>
    <row r="210" spans="1:32" ht="15.75" x14ac:dyDescent="0.25">
      <c r="A210" s="63" t="s">
        <v>1027</v>
      </c>
      <c r="B210" s="63"/>
      <c r="C210" s="63"/>
      <c r="D210" s="63"/>
      <c r="E210" s="63"/>
      <c r="F210" s="63">
        <f>StCross!D176</f>
        <v>0</v>
      </c>
      <c r="G210" s="63" t="s">
        <v>486</v>
      </c>
      <c r="H210" s="63"/>
      <c r="I210" s="63"/>
      <c r="J210" s="63"/>
      <c r="K210" s="63"/>
      <c r="L210" s="63"/>
      <c r="M210" s="63"/>
      <c r="N210" s="70" t="str">
        <f>IF(AND($F209&gt;1.01,$F209&lt;3.99),$A209,"")</f>
        <v/>
      </c>
      <c r="O210" s="70" t="str">
        <f>IF(AND($F210&gt;1.01,$F210&lt;3.99),$A210,"")</f>
        <v/>
      </c>
      <c r="P210" s="70" t="str">
        <f>IF(AND($F211&gt;1.01,$F211&lt;3.99),$A211,"")</f>
        <v/>
      </c>
      <c r="Q210" s="70" t="str">
        <f>IF(AND($F212&gt;1.01,$F212&lt;3.99),$A212,"")</f>
        <v/>
      </c>
      <c r="R210" s="70" t="str">
        <f>IF(AND($F213&gt;1.01,$F213&lt;3.99),$A213,"")</f>
        <v/>
      </c>
      <c r="S210" s="70" t="str">
        <f>IF(AND($F214&gt;1.01,$F214&lt;3.99),$A214,"")</f>
        <v/>
      </c>
      <c r="T210" s="70" t="str">
        <f>IF(AND($F215&gt;1.01,$F215&lt;3.99),$A215,"")</f>
        <v/>
      </c>
      <c r="U210" s="70" t="str">
        <f>IF(AND($F216&gt;1.01,$F216&lt;3.99),$A216,"")</f>
        <v/>
      </c>
      <c r="V210" s="70" t="str">
        <f>IF(AND($F217&gt;1.01,$F217&lt;3.99),$A217,"")</f>
        <v/>
      </c>
      <c r="W210" s="70" t="str">
        <f>IF(AND($F218&gt;1.01,$F218&lt;3.99),$A218,"")</f>
        <v/>
      </c>
      <c r="X210" s="70" t="str">
        <f>IF(AND($F219&gt;1.01,$F219&lt;3.99),$A219,"")</f>
        <v/>
      </c>
      <c r="Y210" s="70" t="str">
        <f>IF(AND($F220&gt;1.01,$F220&lt;3.99),$A220,"")</f>
        <v/>
      </c>
      <c r="Z210" s="70" t="str">
        <f>IF(AND($F221&gt;1.01,$F221&lt;3.99),$A221,"")</f>
        <v/>
      </c>
      <c r="AA210" s="70" t="str">
        <f>IF(AND($F222&gt;1.01,$F222&lt;3.99),$A222,"")</f>
        <v/>
      </c>
      <c r="AB210" s="70" t="str">
        <f>IF(AND($F223&gt;1.01,$F223&lt;3.99),$A223,"")</f>
        <v/>
      </c>
      <c r="AC210" s="70" t="str">
        <f>IF(AND($F224&gt;1.01,$F224&lt;3.99),$A224,"")</f>
        <v/>
      </c>
      <c r="AD210" s="70"/>
      <c r="AE210" s="63"/>
      <c r="AF210" s="63"/>
    </row>
    <row r="211" spans="1:32" ht="15.75" x14ac:dyDescent="0.25">
      <c r="A211" s="63" t="s">
        <v>1028</v>
      </c>
      <c r="B211" s="63"/>
      <c r="C211" s="63"/>
      <c r="D211" s="63"/>
      <c r="E211" s="63"/>
      <c r="F211" s="63">
        <f>StCross!D194</f>
        <v>0</v>
      </c>
      <c r="G211" s="63" t="s">
        <v>487</v>
      </c>
      <c r="H211" s="63"/>
      <c r="I211" s="63"/>
      <c r="J211" s="63"/>
      <c r="K211" s="63"/>
      <c r="L211" s="63"/>
      <c r="M211" s="63"/>
      <c r="N211" s="70" t="str">
        <f>IF(AND($F209&gt;0.99,$F209&lt;1.000001),$A209,"")</f>
        <v/>
      </c>
      <c r="O211" s="70" t="str">
        <f>IF(AND($F210&gt;0.99,$F210&lt;1.000001),$A210,"")</f>
        <v/>
      </c>
      <c r="P211" s="70" t="str">
        <f>IF(AND($F211&gt;0.99,$F211&lt;1.000001),$A211,"")</f>
        <v/>
      </c>
      <c r="Q211" s="70" t="str">
        <f>IF(AND($F212&gt;0.99,$F212&lt;1.000001),$A212,"")</f>
        <v/>
      </c>
      <c r="R211" s="70" t="str">
        <f>IF(AND($F213&gt;0.99,$F213&lt;1.000001),$A213,"")</f>
        <v/>
      </c>
      <c r="S211" s="70" t="str">
        <f>IF(AND($F214&gt;0.99,$F214&lt;1.000001),$A214,"")</f>
        <v/>
      </c>
      <c r="T211" s="70" t="str">
        <f>IF(AND($F215&gt;0.99,$F215&lt;1.000001),$A215,"")</f>
        <v/>
      </c>
      <c r="U211" s="70" t="str">
        <f>IF(AND($F216&gt;0.99,$F216&lt;1.000001),$A216,"")</f>
        <v/>
      </c>
      <c r="V211" s="70" t="str">
        <f>IF(AND($F217&gt;0.99,$F217&lt;1.000001),$A217,"")</f>
        <v/>
      </c>
      <c r="W211" s="70" t="str">
        <f>IF(AND($F218&gt;0.99,$F218&lt;1.000001),$A218,"")</f>
        <v/>
      </c>
      <c r="X211" s="70" t="str">
        <f>IF(AND($F219&gt;0.99,$F219&lt;1.000001),$A219,"")</f>
        <v/>
      </c>
      <c r="Y211" s="70" t="str">
        <f>IF(AND($F220&gt;0.99,$F220&lt;1.000001),$A220,"")</f>
        <v/>
      </c>
      <c r="Z211" s="70" t="str">
        <f>IF(AND($F221&gt;0.99,$F221&lt;1.000001),$A221,"")</f>
        <v/>
      </c>
      <c r="AA211" s="70" t="str">
        <f>IF(AND($F222&gt;0.99,$F222&lt;1.000001),$A222,"")</f>
        <v/>
      </c>
      <c r="AB211" s="70" t="str">
        <f>IF(AND($F223&gt;0.99,$F223&lt;1.000001),$A223,"")</f>
        <v/>
      </c>
      <c r="AC211" s="70" t="str">
        <f>IF(AND($F224&gt;0.99,$F224&lt;1.000001),$A224,"")</f>
        <v/>
      </c>
      <c r="AD211" s="70"/>
      <c r="AE211" s="63"/>
      <c r="AF211" s="63"/>
    </row>
    <row r="212" spans="1:32" ht="15.75" x14ac:dyDescent="0.25">
      <c r="A212" s="63" t="s">
        <v>430</v>
      </c>
      <c r="B212" s="63"/>
      <c r="C212" s="63"/>
      <c r="D212" s="63"/>
      <c r="E212" s="63"/>
      <c r="F212" s="63">
        <f>StCross!D200</f>
        <v>0</v>
      </c>
      <c r="G212" s="63" t="s">
        <v>488</v>
      </c>
      <c r="H212" s="63"/>
      <c r="I212" s="63"/>
      <c r="J212" s="63"/>
      <c r="K212" s="63"/>
      <c r="L212" s="63"/>
      <c r="M212" s="63"/>
      <c r="N212" s="70" t="str">
        <f>IF($F209=0,$A209,"")</f>
        <v>Anticipating Street Crossings</v>
      </c>
      <c r="O212" s="70" t="str">
        <f>IF($F210=0,$A210,"")</f>
        <v>Wheelchair Specific Street Crossing Skills</v>
      </c>
      <c r="P212" s="70" t="str">
        <f>IF($F211=0,$A211,"")</f>
        <v>Maintaining Line Of Travel &amp; Body Alignment</v>
      </c>
      <c r="Q212" s="70" t="str">
        <f>IF($F212=0,$A212,"")</f>
        <v>Re-establishing Body Alignment</v>
      </c>
      <c r="R212" s="70" t="str">
        <f>IF($F213=0,$A213,"")</f>
        <v>Analyzing Intersections</v>
      </c>
      <c r="S212" s="71" t="str">
        <f>IF($F214=0,$A214,"")</f>
        <v>Plus Intersections</v>
      </c>
      <c r="T212" s="70" t="str">
        <f>IF($F215=0,$A215,"")</f>
        <v>T Intersections</v>
      </c>
      <c r="U212" s="70" t="str">
        <f>IF($F216=0,$A216,"")</f>
        <v>Y Intersections</v>
      </c>
      <c r="V212" s="70" t="str">
        <f>IF($F217=0,$A217,"")</f>
        <v>Roundabouts</v>
      </c>
      <c r="W212" s="70" t="str">
        <f>IF($F218=0,$A218,"")</f>
        <v>Significantly Offset Intersections</v>
      </c>
      <c r="X212" s="70" t="str">
        <f>IF($F219=0,$A219,"")</f>
        <v>Atypical Intersections</v>
      </c>
      <c r="Y212" s="70" t="str">
        <f>IF($F220=0,$A220,"")</f>
        <v>Newly Developed Intersections</v>
      </c>
      <c r="Z212" s="70" t="str">
        <f>IF($F221=0,$A221,"")</f>
        <v>Channelized Right Turn Lanes</v>
      </c>
      <c r="AA212" s="70" t="str">
        <f>IF($F222=0,$A222,"")</f>
        <v>Veering</v>
      </c>
      <c r="AB212" s="70" t="str">
        <f>IF($F223=0,$A223,"")</f>
        <v>Understanding Drivers’ Perspectives</v>
      </c>
      <c r="AC212" s="70" t="str">
        <f>IF($F224=0,$A224,"")</f>
        <v>Pedestrian Signals</v>
      </c>
      <c r="AD212" s="70"/>
      <c r="AE212" s="63"/>
      <c r="AF212" s="63"/>
    </row>
    <row r="213" spans="1:32" ht="15.75" x14ac:dyDescent="0.25">
      <c r="A213" s="63" t="s">
        <v>431</v>
      </c>
      <c r="B213" s="63"/>
      <c r="C213" s="63"/>
      <c r="D213" s="63"/>
      <c r="E213" s="63"/>
      <c r="F213" s="63">
        <f>StCross!D205</f>
        <v>0</v>
      </c>
      <c r="G213" s="63"/>
      <c r="H213" s="63"/>
      <c r="I213" s="63"/>
      <c r="J213" s="63"/>
      <c r="K213" s="63"/>
      <c r="L213" s="63"/>
      <c r="M213" s="63"/>
      <c r="N213" s="63"/>
      <c r="O213" s="63"/>
      <c r="P213" s="63"/>
      <c r="Q213" s="63"/>
      <c r="R213" s="63"/>
      <c r="S213" s="63"/>
      <c r="T213" s="63"/>
      <c r="U213" s="63"/>
      <c r="V213" s="63"/>
      <c r="W213" s="63"/>
      <c r="X213" s="63"/>
      <c r="Y213" s="63"/>
      <c r="Z213" s="63"/>
      <c r="AA213" s="63"/>
      <c r="AB213" s="63"/>
      <c r="AC213" s="63"/>
      <c r="AD213" s="63"/>
      <c r="AE213" s="63"/>
      <c r="AF213" s="63"/>
    </row>
    <row r="214" spans="1:32" ht="15.75" x14ac:dyDescent="0.25">
      <c r="A214" s="63" t="s">
        <v>432</v>
      </c>
      <c r="B214" s="63"/>
      <c r="C214" s="63"/>
      <c r="D214" s="63"/>
      <c r="E214" s="63"/>
      <c r="F214" s="63">
        <f>StCross!D212</f>
        <v>0</v>
      </c>
      <c r="G214" s="63"/>
      <c r="H214" s="63"/>
      <c r="I214" s="63"/>
      <c r="J214" s="63"/>
      <c r="K214" s="63"/>
      <c r="L214" s="63"/>
      <c r="M214" s="63"/>
      <c r="N214" s="63"/>
      <c r="O214" s="63"/>
      <c r="P214" s="63"/>
      <c r="Q214" s="63"/>
      <c r="R214" s="63"/>
      <c r="S214" s="63"/>
      <c r="T214" s="63"/>
      <c r="U214" s="63"/>
      <c r="V214" s="63"/>
      <c r="W214" s="63"/>
      <c r="X214" s="63"/>
      <c r="Y214" s="63"/>
      <c r="Z214" s="63"/>
      <c r="AA214" s="63"/>
      <c r="AB214" s="63"/>
      <c r="AC214" s="63"/>
      <c r="AD214" s="63"/>
      <c r="AE214" s="63"/>
      <c r="AF214" s="63"/>
    </row>
    <row r="215" spans="1:32" ht="15.75" x14ac:dyDescent="0.25">
      <c r="A215" s="63" t="s">
        <v>433</v>
      </c>
      <c r="B215" s="63"/>
      <c r="C215" s="63"/>
      <c r="D215" s="63"/>
      <c r="E215" s="63"/>
      <c r="F215" s="63">
        <f>StCross!D225</f>
        <v>0</v>
      </c>
      <c r="G215" s="63"/>
      <c r="H215" s="63"/>
      <c r="I215" s="63"/>
      <c r="J215" s="63"/>
      <c r="K215" s="63"/>
      <c r="L215" s="63"/>
      <c r="M215" s="63"/>
      <c r="N215" s="63"/>
      <c r="O215" s="63"/>
      <c r="P215" s="63"/>
      <c r="Q215" s="63"/>
      <c r="R215" s="63"/>
      <c r="S215" s="63"/>
      <c r="T215" s="63"/>
      <c r="U215" s="63"/>
      <c r="V215" s="63"/>
      <c r="W215" s="63"/>
      <c r="X215" s="63"/>
      <c r="Y215" s="63"/>
      <c r="Z215" s="63"/>
      <c r="AA215" s="63"/>
      <c r="AB215" s="63"/>
      <c r="AC215" s="63"/>
      <c r="AD215" s="63"/>
      <c r="AE215" s="63"/>
      <c r="AF215" s="63"/>
    </row>
    <row r="216" spans="1:32" ht="15.75" x14ac:dyDescent="0.25">
      <c r="A216" s="63" t="s">
        <v>434</v>
      </c>
      <c r="B216" s="63"/>
      <c r="C216" s="63"/>
      <c r="D216" s="63"/>
      <c r="E216" s="63"/>
      <c r="F216" s="63">
        <f>StCross!D238</f>
        <v>0</v>
      </c>
      <c r="G216" s="63"/>
      <c r="H216" s="63"/>
      <c r="I216" s="63"/>
      <c r="J216" s="63"/>
      <c r="K216" s="63"/>
      <c r="L216" s="63"/>
      <c r="M216" s="63"/>
      <c r="N216" s="63"/>
      <c r="O216" s="63"/>
      <c r="P216" s="63"/>
      <c r="Q216" s="63"/>
      <c r="R216" s="63"/>
      <c r="S216" s="63"/>
      <c r="T216" s="63"/>
      <c r="U216" s="63"/>
      <c r="V216" s="63"/>
      <c r="W216" s="63"/>
      <c r="X216" s="63"/>
      <c r="Y216" s="63"/>
      <c r="Z216" s="63"/>
      <c r="AA216" s="63"/>
      <c r="AB216" s="63"/>
      <c r="AC216" s="63"/>
      <c r="AD216" s="63"/>
      <c r="AE216" s="63"/>
      <c r="AF216" s="63"/>
    </row>
    <row r="217" spans="1:32" ht="15.75" x14ac:dyDescent="0.25">
      <c r="A217" s="63" t="s">
        <v>435</v>
      </c>
      <c r="B217" s="63"/>
      <c r="C217" s="63"/>
      <c r="D217" s="63"/>
      <c r="E217" s="63"/>
      <c r="F217" s="63">
        <f>StCross!D251</f>
        <v>0</v>
      </c>
      <c r="G217" s="63"/>
      <c r="H217" s="63"/>
      <c r="I217" s="63"/>
      <c r="J217" s="63"/>
      <c r="K217" s="63"/>
      <c r="L217" s="63"/>
      <c r="M217" s="63"/>
      <c r="N217" s="63"/>
      <c r="O217" s="63"/>
      <c r="P217" s="63"/>
      <c r="Q217" s="63"/>
      <c r="R217" s="63"/>
      <c r="S217" s="63"/>
      <c r="T217" s="63"/>
      <c r="U217" s="63"/>
      <c r="V217" s="63"/>
      <c r="W217" s="63"/>
      <c r="X217" s="63"/>
      <c r="Y217" s="63"/>
      <c r="Z217" s="63"/>
      <c r="AA217" s="63"/>
      <c r="AB217" s="63"/>
      <c r="AC217" s="63"/>
      <c r="AD217" s="63"/>
      <c r="AE217" s="63"/>
      <c r="AF217" s="63"/>
    </row>
    <row r="218" spans="1:32" ht="15.75" x14ac:dyDescent="0.25">
      <c r="A218" s="63" t="s">
        <v>436</v>
      </c>
      <c r="B218" s="63"/>
      <c r="C218" s="63"/>
      <c r="D218" s="63"/>
      <c r="E218" s="63"/>
      <c r="F218" s="63">
        <f>StCross!D260</f>
        <v>0</v>
      </c>
      <c r="G218" s="63"/>
      <c r="H218" s="63"/>
      <c r="I218" s="63"/>
      <c r="J218" s="63"/>
      <c r="K218" s="63"/>
      <c r="L218" s="63"/>
      <c r="M218" s="63"/>
      <c r="N218" s="63"/>
      <c r="O218" s="63"/>
      <c r="P218" s="63"/>
      <c r="Q218" s="63"/>
      <c r="R218" s="63"/>
      <c r="S218" s="63"/>
      <c r="T218" s="63"/>
      <c r="U218" s="63"/>
      <c r="V218" s="63"/>
      <c r="W218" s="63"/>
      <c r="X218" s="63"/>
      <c r="Y218" s="63"/>
      <c r="Z218" s="63"/>
      <c r="AA218" s="63"/>
      <c r="AB218" s="63"/>
      <c r="AC218" s="63"/>
      <c r="AD218" s="63"/>
      <c r="AE218" s="63"/>
      <c r="AF218" s="63"/>
    </row>
    <row r="219" spans="1:32" ht="15.75" x14ac:dyDescent="0.25">
      <c r="A219" s="63" t="s">
        <v>437</v>
      </c>
      <c r="B219" s="63"/>
      <c r="C219" s="63"/>
      <c r="D219" s="63"/>
      <c r="E219" s="63"/>
      <c r="F219" s="63">
        <f>StCross!D275</f>
        <v>0</v>
      </c>
      <c r="G219" s="63"/>
      <c r="H219" s="63"/>
      <c r="I219" s="63"/>
      <c r="J219" s="63"/>
      <c r="K219" s="63"/>
      <c r="L219" s="63"/>
      <c r="M219" s="63"/>
      <c r="N219" s="63"/>
      <c r="O219" s="63"/>
      <c r="P219" s="63"/>
      <c r="Q219" s="63"/>
      <c r="R219" s="63"/>
      <c r="S219" s="63"/>
      <c r="T219" s="63"/>
      <c r="U219" s="63"/>
      <c r="V219" s="63"/>
      <c r="W219" s="63"/>
      <c r="X219" s="63"/>
      <c r="Y219" s="63"/>
      <c r="Z219" s="63"/>
      <c r="AA219" s="63"/>
      <c r="AB219" s="63"/>
      <c r="AC219" s="63"/>
      <c r="AD219" s="63"/>
      <c r="AE219" s="63"/>
      <c r="AF219" s="63"/>
    </row>
    <row r="220" spans="1:32" ht="15.75" x14ac:dyDescent="0.25">
      <c r="A220" s="63" t="s">
        <v>438</v>
      </c>
      <c r="B220" s="63"/>
      <c r="C220" s="63"/>
      <c r="D220" s="63"/>
      <c r="E220" s="63"/>
      <c r="F220" s="63">
        <f>StCross!D283</f>
        <v>0</v>
      </c>
      <c r="G220" s="63"/>
      <c r="H220" s="63"/>
      <c r="I220" s="63"/>
      <c r="J220" s="63"/>
      <c r="K220" s="63"/>
      <c r="L220" s="63"/>
      <c r="M220" s="63"/>
      <c r="N220" s="63"/>
      <c r="O220" s="63"/>
      <c r="P220" s="63"/>
      <c r="Q220" s="63"/>
      <c r="R220" s="63"/>
      <c r="S220" s="63"/>
      <c r="T220" s="63"/>
      <c r="U220" s="63"/>
      <c r="V220" s="63"/>
      <c r="W220" s="63"/>
      <c r="X220" s="63"/>
      <c r="Y220" s="63"/>
      <c r="Z220" s="63"/>
      <c r="AA220" s="63"/>
      <c r="AB220" s="63"/>
      <c r="AC220" s="63"/>
      <c r="AD220" s="63"/>
      <c r="AE220" s="63"/>
      <c r="AF220" s="63"/>
    </row>
    <row r="221" spans="1:32" ht="15.75" x14ac:dyDescent="0.25">
      <c r="A221" s="63" t="s">
        <v>439</v>
      </c>
      <c r="B221" s="63"/>
      <c r="C221" s="63"/>
      <c r="D221" s="63"/>
      <c r="E221" s="63"/>
      <c r="F221" s="63">
        <f>StCross!D289</f>
        <v>0</v>
      </c>
      <c r="G221" s="63"/>
      <c r="H221" s="63"/>
      <c r="I221" s="63"/>
      <c r="J221" s="63"/>
      <c r="K221" s="63"/>
      <c r="L221" s="63"/>
      <c r="M221" s="63"/>
      <c r="N221" s="63"/>
      <c r="O221" s="63"/>
      <c r="P221" s="63"/>
      <c r="Q221" s="63"/>
      <c r="R221" s="63"/>
      <c r="S221" s="63"/>
      <c r="T221" s="63"/>
      <c r="U221" s="63"/>
      <c r="V221" s="63"/>
      <c r="W221" s="63"/>
      <c r="X221" s="63"/>
      <c r="Y221" s="63"/>
      <c r="Z221" s="63"/>
      <c r="AA221" s="63"/>
      <c r="AB221" s="63"/>
      <c r="AC221" s="63"/>
      <c r="AD221" s="63"/>
      <c r="AE221" s="63"/>
      <c r="AF221" s="63"/>
    </row>
    <row r="222" spans="1:32" ht="15.75" x14ac:dyDescent="0.25">
      <c r="A222" s="63" t="s">
        <v>440</v>
      </c>
      <c r="B222" s="63"/>
      <c r="C222" s="63"/>
      <c r="D222" s="63"/>
      <c r="E222" s="63"/>
      <c r="F222" s="63">
        <f>StCross!D295</f>
        <v>0</v>
      </c>
      <c r="G222" s="63"/>
      <c r="H222" s="63"/>
      <c r="I222" s="63"/>
      <c r="J222" s="63"/>
      <c r="K222" s="63"/>
      <c r="L222" s="63"/>
      <c r="M222" s="63"/>
      <c r="N222" s="63"/>
      <c r="O222" s="63"/>
      <c r="P222" s="63"/>
      <c r="Q222" s="63"/>
      <c r="R222" s="63"/>
      <c r="S222" s="63"/>
      <c r="T222" s="63"/>
      <c r="U222" s="63"/>
      <c r="V222" s="63"/>
      <c r="W222" s="63"/>
      <c r="X222" s="63"/>
      <c r="Y222" s="63"/>
      <c r="Z222" s="63"/>
      <c r="AA222" s="63"/>
      <c r="AB222" s="63"/>
      <c r="AC222" s="63"/>
      <c r="AD222" s="63"/>
      <c r="AE222" s="63"/>
      <c r="AF222" s="63"/>
    </row>
    <row r="223" spans="1:32" ht="15.75" x14ac:dyDescent="0.25">
      <c r="A223" s="63" t="s">
        <v>441</v>
      </c>
      <c r="B223" s="63"/>
      <c r="C223" s="63"/>
      <c r="D223" s="63"/>
      <c r="E223" s="63"/>
      <c r="F223" s="63">
        <f>StCross!D312</f>
        <v>0</v>
      </c>
      <c r="G223" s="63"/>
      <c r="H223" s="63"/>
      <c r="I223" s="63"/>
      <c r="J223" s="63"/>
      <c r="K223" s="63"/>
      <c r="L223" s="63"/>
      <c r="M223" s="63"/>
      <c r="N223" s="63"/>
      <c r="O223" s="63"/>
      <c r="P223" s="63"/>
      <c r="Q223" s="63"/>
      <c r="R223" s="63"/>
      <c r="S223" s="63"/>
      <c r="T223" s="63"/>
      <c r="U223" s="63"/>
      <c r="V223" s="63"/>
      <c r="W223" s="63"/>
      <c r="X223" s="63"/>
      <c r="Y223" s="63"/>
      <c r="Z223" s="63"/>
      <c r="AA223" s="63"/>
      <c r="AB223" s="63"/>
      <c r="AC223" s="63"/>
      <c r="AD223" s="63"/>
      <c r="AE223" s="63"/>
      <c r="AF223" s="63"/>
    </row>
    <row r="224" spans="1:32" ht="15.75" x14ac:dyDescent="0.25">
      <c r="A224" s="63" t="s">
        <v>442</v>
      </c>
      <c r="B224" s="63"/>
      <c r="C224" s="63"/>
      <c r="D224" s="63"/>
      <c r="E224" s="63"/>
      <c r="F224" s="63">
        <f>StCross!D321</f>
        <v>0</v>
      </c>
      <c r="G224" s="63"/>
      <c r="H224" s="63"/>
      <c r="I224" s="63"/>
      <c r="J224" s="63"/>
      <c r="K224" s="63"/>
      <c r="L224" s="63"/>
      <c r="M224" s="63"/>
      <c r="N224" s="63"/>
      <c r="O224" s="63"/>
      <c r="P224" s="63"/>
      <c r="Q224" s="63"/>
      <c r="R224" s="63"/>
      <c r="S224" s="63"/>
      <c r="T224" s="63"/>
      <c r="U224" s="63"/>
      <c r="V224" s="63"/>
      <c r="W224" s="63"/>
      <c r="X224" s="63"/>
      <c r="Y224" s="63"/>
      <c r="Z224" s="63"/>
      <c r="AA224" s="63"/>
      <c r="AB224" s="63"/>
      <c r="AC224" s="63"/>
      <c r="AD224" s="63"/>
      <c r="AE224" s="63"/>
      <c r="AF224" s="63"/>
    </row>
    <row r="225" spans="1:32" ht="15.75" x14ac:dyDescent="0.25">
      <c r="A225" s="114"/>
      <c r="B225" s="63"/>
      <c r="C225" s="63"/>
      <c r="D225" s="63"/>
      <c r="E225" s="63"/>
      <c r="F225" s="63"/>
      <c r="G225" s="63"/>
      <c r="H225" s="63"/>
      <c r="I225" s="63"/>
      <c r="J225" s="63"/>
      <c r="K225" s="63"/>
      <c r="L225" s="63"/>
      <c r="M225" s="63"/>
      <c r="N225" s="63"/>
      <c r="O225" s="63"/>
      <c r="P225" s="63"/>
      <c r="Q225" s="63"/>
      <c r="R225" s="63"/>
      <c r="S225" s="63"/>
      <c r="T225" s="63"/>
      <c r="U225" s="63"/>
      <c r="V225" s="63"/>
      <c r="W225" s="63"/>
      <c r="X225" s="63"/>
      <c r="Y225" s="63"/>
      <c r="Z225" s="63"/>
      <c r="AA225" s="63"/>
      <c r="AB225" s="63"/>
      <c r="AC225" s="63"/>
      <c r="AD225" s="63"/>
      <c r="AE225" s="63"/>
      <c r="AF225" s="63"/>
    </row>
    <row r="226" spans="1:32" ht="15.75" x14ac:dyDescent="0.25">
      <c r="A226" s="66" t="s">
        <v>480</v>
      </c>
      <c r="B226" s="63"/>
      <c r="C226" s="63"/>
      <c r="D226" s="63"/>
      <c r="E226" s="63"/>
      <c r="F226" s="63"/>
      <c r="G226" s="63"/>
      <c r="H226" s="63"/>
      <c r="I226" s="63"/>
      <c r="J226" s="63"/>
      <c r="K226" s="63"/>
      <c r="L226" s="63"/>
      <c r="M226" s="63"/>
      <c r="N226" s="63"/>
      <c r="O226" s="63"/>
      <c r="P226" s="63"/>
      <c r="Q226" s="63"/>
      <c r="R226" s="63"/>
      <c r="S226" s="63"/>
      <c r="T226" s="63"/>
      <c r="U226" s="63"/>
      <c r="V226" s="63"/>
      <c r="W226" s="63"/>
      <c r="X226" s="63"/>
      <c r="Y226" s="63"/>
      <c r="Z226" s="63"/>
      <c r="AA226" s="63"/>
      <c r="AB226" s="63"/>
      <c r="AC226" s="63"/>
      <c r="AD226" s="63"/>
      <c r="AE226" s="63"/>
      <c r="AF226" s="63"/>
    </row>
    <row r="227" spans="1:32" ht="15.75" x14ac:dyDescent="0.25">
      <c r="A227" s="63" t="s">
        <v>443</v>
      </c>
      <c r="B227" s="63"/>
      <c r="C227" s="63"/>
      <c r="D227" s="63"/>
      <c r="E227" s="63"/>
      <c r="F227" s="63">
        <f>Orient!D106</f>
        <v>0</v>
      </c>
      <c r="G227" s="63" t="s">
        <v>489</v>
      </c>
      <c r="H227" s="63"/>
      <c r="I227" s="63"/>
      <c r="J227" s="63"/>
      <c r="K227" s="63"/>
      <c r="L227" s="63"/>
      <c r="M227" s="63"/>
      <c r="N227" s="70" t="str">
        <f>IF(F227&gt;3.99,A227,"")</f>
        <v/>
      </c>
      <c r="O227" s="70" t="str">
        <f>IF(F228&gt;3.99,A228,"")</f>
        <v/>
      </c>
      <c r="P227" s="70" t="str">
        <f>IF(F229&gt;3.99,A229,"")</f>
        <v/>
      </c>
      <c r="Q227" s="70" t="str">
        <f>IF(F230&gt;3.99,A230,"")</f>
        <v/>
      </c>
      <c r="R227" s="70" t="str">
        <f>IF(F231&gt;3.99,A231,"")</f>
        <v/>
      </c>
      <c r="S227" s="70" t="str">
        <f>IF(F232&gt;3.99,A232,"")</f>
        <v/>
      </c>
      <c r="T227" s="70" t="str">
        <f>IF(F233&gt;3.99,A233,"")</f>
        <v/>
      </c>
      <c r="U227" s="70" t="str">
        <f>IF(F234&gt;3.99,A234,"")</f>
        <v/>
      </c>
      <c r="V227" s="70" t="str">
        <f>IF(F235&gt;3.99,A235,"")</f>
        <v/>
      </c>
      <c r="W227" s="70" t="str">
        <f>IF(F236&gt;3.99,A236,"")</f>
        <v/>
      </c>
      <c r="X227" s="70" t="str">
        <f>IF(F237&gt;3.99,A237,"")</f>
        <v/>
      </c>
      <c r="Y227" s="63"/>
      <c r="Z227" s="63"/>
      <c r="AA227" s="63"/>
      <c r="AB227" s="63"/>
      <c r="AC227" s="63"/>
      <c r="AD227" s="63"/>
      <c r="AE227" s="63"/>
      <c r="AF227" s="63"/>
    </row>
    <row r="228" spans="1:32" ht="15.75" x14ac:dyDescent="0.25">
      <c r="A228" s="63" t="s">
        <v>445</v>
      </c>
      <c r="B228" s="63"/>
      <c r="C228" s="63"/>
      <c r="D228" s="63"/>
      <c r="E228" s="63"/>
      <c r="F228" s="63">
        <f>Orient!D122</f>
        <v>0</v>
      </c>
      <c r="G228" s="63" t="s">
        <v>486</v>
      </c>
      <c r="H228" s="63"/>
      <c r="I228" s="63"/>
      <c r="J228" s="63"/>
      <c r="K228" s="63"/>
      <c r="L228" s="63"/>
      <c r="M228" s="63"/>
      <c r="N228" s="70" t="str">
        <f>IF(AND($F227&gt;1.01,$F227&lt;3.99),$A227,"")</f>
        <v/>
      </c>
      <c r="O228" s="70" t="str">
        <f>IF(AND($F228&gt;1.01,$F228&lt;3.99),$A228,"")</f>
        <v/>
      </c>
      <c r="P228" s="70" t="str">
        <f>IF(AND($F229&gt;1.01,$F229&lt;3.99),$A229,"")</f>
        <v/>
      </c>
      <c r="Q228" s="70" t="str">
        <f>IF(AND($F230&gt;1.01,$F230&lt;3.99),$A230,"")</f>
        <v/>
      </c>
      <c r="R228" s="70" t="str">
        <f>IF(AND($F231&gt;1.01,$F231&lt;3.99),$A231,"")</f>
        <v/>
      </c>
      <c r="S228" s="70" t="str">
        <f>IF(AND($F232&gt;1.01,$F232&lt;3.99),$A232,"")</f>
        <v/>
      </c>
      <c r="T228" s="70" t="str">
        <f>IF(AND($F233&gt;1.01,$F233&lt;3.99),$A233,"")</f>
        <v/>
      </c>
      <c r="U228" s="70" t="str">
        <f>IF(AND($F234&gt;1.01,$F234&lt;3.99),$A234,"")</f>
        <v/>
      </c>
      <c r="V228" s="70" t="str">
        <f>IF(AND($F235&gt;1.01,$F235&lt;3.99),$A235,"")</f>
        <v/>
      </c>
      <c r="W228" s="70" t="str">
        <f>IF(AND($F236&gt;1.01,$F236&lt;3.99),$A236,"")</f>
        <v/>
      </c>
      <c r="X228" s="70" t="str">
        <f>IF(AND($F237&gt;1.01,$F237&lt;3.99),$A237,"")</f>
        <v/>
      </c>
      <c r="Y228" s="63"/>
      <c r="Z228" s="63"/>
      <c r="AA228" s="63"/>
      <c r="AB228" s="63"/>
      <c r="AC228" s="63"/>
      <c r="AD228" s="63"/>
      <c r="AE228" s="63"/>
      <c r="AF228" s="63"/>
    </row>
    <row r="229" spans="1:32" ht="15.75" x14ac:dyDescent="0.25">
      <c r="A229" s="63" t="s">
        <v>444</v>
      </c>
      <c r="B229" s="63"/>
      <c r="C229" s="63"/>
      <c r="D229" s="63"/>
      <c r="E229" s="63"/>
      <c r="F229" s="63">
        <f>Orient!D128</f>
        <v>0</v>
      </c>
      <c r="G229" s="63" t="s">
        <v>487</v>
      </c>
      <c r="H229" s="63"/>
      <c r="I229" s="63"/>
      <c r="J229" s="63"/>
      <c r="K229" s="63"/>
      <c r="L229" s="63"/>
      <c r="M229" s="63"/>
      <c r="N229" s="70" t="str">
        <f>IF(AND($F227&gt;0.99,$F227&lt;1.000001),$A227,"")</f>
        <v/>
      </c>
      <c r="O229" s="70" t="str">
        <f>IF(AND($F228&gt;0.99,$F228&lt;1.000001),$A228,"")</f>
        <v/>
      </c>
      <c r="P229" s="70" t="str">
        <f>IF(AND($F229&gt;0.99,$F229&lt;1.000001),$A229,"")</f>
        <v/>
      </c>
      <c r="Q229" s="70" t="str">
        <f>IF(AND($F230&gt;0.99,$F230&lt;1.000001),$A230,"")</f>
        <v/>
      </c>
      <c r="R229" s="70" t="str">
        <f>IF(AND($F231&gt;0.99,$F231&lt;1.000001),$A231,"")</f>
        <v/>
      </c>
      <c r="S229" s="70" t="str">
        <f>IF(AND($F232&gt;0.99,$F232&lt;1.000001),$A232,"")</f>
        <v/>
      </c>
      <c r="T229" s="70" t="str">
        <f>IF(AND($F233&gt;0.99,$F233&lt;1.000001),$A233,"")</f>
        <v/>
      </c>
      <c r="U229" s="70" t="str">
        <f>IF(AND($F234&gt;0.99,$F234&lt;1.000001),$A234,"")</f>
        <v/>
      </c>
      <c r="V229" s="70" t="str">
        <f>IF(AND($F235&gt;0.99,$F235&lt;1.000001),$A235,"")</f>
        <v/>
      </c>
      <c r="W229" s="70" t="str">
        <f>IF(AND($F236&gt;0.99,$F236&lt;1.000001),$A236,"")</f>
        <v/>
      </c>
      <c r="X229" s="70" t="str">
        <f>IF(AND($F237&gt;0.99,$F237&lt;1.000001),$A237,"")</f>
        <v/>
      </c>
      <c r="Y229" s="63"/>
      <c r="Z229" s="63"/>
      <c r="AA229" s="63"/>
      <c r="AB229" s="63"/>
      <c r="AC229" s="63"/>
      <c r="AD229" s="63"/>
      <c r="AE229" s="63"/>
      <c r="AF229" s="63"/>
    </row>
    <row r="230" spans="1:32" ht="15.75" x14ac:dyDescent="0.25">
      <c r="A230" s="63" t="s">
        <v>446</v>
      </c>
      <c r="B230" s="63"/>
      <c r="C230" s="63"/>
      <c r="D230" s="63"/>
      <c r="E230" s="63"/>
      <c r="F230" s="63">
        <f>Orient!D134</f>
        <v>0</v>
      </c>
      <c r="G230" s="63" t="s">
        <v>488</v>
      </c>
      <c r="H230" s="63"/>
      <c r="I230" s="63"/>
      <c r="J230" s="63"/>
      <c r="K230" s="63"/>
      <c r="L230" s="63"/>
      <c r="M230" s="63"/>
      <c r="N230" s="70" t="str">
        <f>IF($F227=0,$A227,"")</f>
        <v>Cardinality</v>
      </c>
      <c r="O230" s="70" t="str">
        <f>IF($F228=0,$A228,"")</f>
        <v>Landmarks</v>
      </c>
      <c r="P230" s="70" t="str">
        <f>IF($F229=0,$A229,"")</f>
        <v>Clues</v>
      </c>
      <c r="Q230" s="70" t="str">
        <f>IF($F230=0,$A230,"")</f>
        <v>Indoor Numbering Systems</v>
      </c>
      <c r="R230" s="70" t="str">
        <f>IF($F231=0,$A231,"")</f>
        <v>Outdoor Numbering Systems</v>
      </c>
      <c r="S230" s="71" t="str">
        <f>IF($F232=0,$A232,"")</f>
        <v>Route Creation</v>
      </c>
      <c r="T230" s="70" t="str">
        <f>IF($F233=0,$A233,"")</f>
        <v>Grid System</v>
      </c>
      <c r="U230" s="70" t="str">
        <f>IF($F234=0,$A234,"")</f>
        <v>Divisors And Block Numbering</v>
      </c>
      <c r="V230" s="70" t="str">
        <f>IF($F235=0,$A235,"")</f>
        <v>Transferability</v>
      </c>
      <c r="W230" s="70" t="str">
        <f>IF($F236=0,$A236,"")</f>
        <v>GPS</v>
      </c>
      <c r="X230" s="70" t="str">
        <f>IF($F237=0,$A237,"")</f>
        <v>Maps</v>
      </c>
      <c r="Y230" s="63"/>
      <c r="Z230" s="63"/>
      <c r="AA230" s="63"/>
      <c r="AB230" s="63"/>
      <c r="AC230" s="63"/>
      <c r="AD230" s="63"/>
      <c r="AE230" s="63"/>
      <c r="AF230" s="63"/>
    </row>
    <row r="231" spans="1:32" ht="15.75" x14ac:dyDescent="0.25">
      <c r="A231" s="63" t="s">
        <v>447</v>
      </c>
      <c r="B231" s="63"/>
      <c r="C231" s="63"/>
      <c r="D231" s="63"/>
      <c r="E231" s="63"/>
      <c r="F231" s="63">
        <f>Orient!D140</f>
        <v>0</v>
      </c>
      <c r="G231" s="63"/>
      <c r="H231" s="63"/>
      <c r="I231" s="63"/>
      <c r="J231" s="63"/>
      <c r="K231" s="63"/>
      <c r="L231" s="63"/>
      <c r="M231" s="63"/>
      <c r="N231" s="63"/>
      <c r="O231" s="63"/>
      <c r="P231" s="63"/>
      <c r="Q231" s="63"/>
      <c r="R231" s="63"/>
      <c r="S231" s="63"/>
      <c r="T231" s="63"/>
      <c r="U231" s="63"/>
      <c r="V231" s="63"/>
      <c r="W231" s="63"/>
      <c r="X231" s="63"/>
      <c r="Y231" s="63"/>
      <c r="Z231" s="63"/>
      <c r="AA231" s="63"/>
      <c r="AB231" s="63"/>
      <c r="AC231" s="63"/>
      <c r="AD231" s="63"/>
      <c r="AE231" s="63"/>
      <c r="AF231" s="63"/>
    </row>
    <row r="232" spans="1:32" ht="15.75" x14ac:dyDescent="0.25">
      <c r="A232" s="63" t="s">
        <v>1029</v>
      </c>
      <c r="B232" s="63"/>
      <c r="C232" s="63"/>
      <c r="D232" s="63"/>
      <c r="E232" s="63"/>
      <c r="F232" s="63">
        <f>Orient!D146</f>
        <v>0</v>
      </c>
      <c r="G232" s="63"/>
      <c r="H232" s="63"/>
      <c r="I232" s="63"/>
      <c r="J232" s="63"/>
      <c r="K232" s="63"/>
      <c r="L232" s="63"/>
      <c r="M232" s="63"/>
      <c r="N232" s="63"/>
      <c r="O232" s="63"/>
      <c r="P232" s="63"/>
      <c r="Q232" s="63"/>
      <c r="R232" s="63"/>
      <c r="S232" s="63"/>
      <c r="T232" s="63"/>
      <c r="U232" s="63"/>
      <c r="V232" s="63"/>
      <c r="W232" s="63"/>
      <c r="X232" s="63"/>
      <c r="Y232" s="63"/>
      <c r="Z232" s="63"/>
      <c r="AA232" s="63"/>
      <c r="AB232" s="63"/>
      <c r="AC232" s="63"/>
      <c r="AD232" s="63"/>
      <c r="AE232" s="63"/>
      <c r="AF232" s="63"/>
    </row>
    <row r="233" spans="1:32" ht="15.75" x14ac:dyDescent="0.25">
      <c r="A233" s="63" t="s">
        <v>448</v>
      </c>
      <c r="B233" s="63"/>
      <c r="C233" s="63"/>
      <c r="D233" s="63"/>
      <c r="E233" s="63"/>
      <c r="F233" s="63">
        <f>Orient!D153</f>
        <v>0</v>
      </c>
      <c r="G233" s="63"/>
      <c r="H233" s="63"/>
      <c r="I233" s="63"/>
      <c r="J233" s="63"/>
      <c r="K233" s="63"/>
      <c r="L233" s="63"/>
      <c r="M233" s="63"/>
      <c r="N233" s="63"/>
      <c r="O233" s="63"/>
      <c r="P233" s="63"/>
      <c r="Q233" s="63"/>
      <c r="R233" s="63"/>
      <c r="S233" s="63"/>
      <c r="T233" s="63"/>
      <c r="U233" s="63"/>
      <c r="V233" s="63"/>
      <c r="W233" s="63"/>
      <c r="X233" s="63"/>
      <c r="Y233" s="63"/>
      <c r="Z233" s="63"/>
      <c r="AA233" s="63"/>
      <c r="AB233" s="63"/>
      <c r="AC233" s="63"/>
      <c r="AD233" s="63"/>
      <c r="AE233" s="63"/>
      <c r="AF233" s="63"/>
    </row>
    <row r="234" spans="1:32" ht="15.75" x14ac:dyDescent="0.25">
      <c r="A234" s="63" t="s">
        <v>449</v>
      </c>
      <c r="B234" s="63"/>
      <c r="C234" s="63"/>
      <c r="D234" s="63"/>
      <c r="E234" s="63"/>
      <c r="F234" s="63">
        <f>Orient!D164</f>
        <v>0</v>
      </c>
      <c r="G234" s="63"/>
      <c r="H234" s="63"/>
      <c r="I234" s="63"/>
      <c r="J234" s="63"/>
      <c r="K234" s="63"/>
      <c r="L234" s="63"/>
      <c r="M234" s="63"/>
      <c r="N234" s="63"/>
      <c r="O234" s="63"/>
      <c r="P234" s="63"/>
      <c r="Q234" s="63"/>
      <c r="R234" s="63"/>
      <c r="S234" s="63"/>
      <c r="T234" s="63"/>
      <c r="U234" s="63"/>
      <c r="V234" s="63"/>
      <c r="W234" s="63"/>
      <c r="X234" s="63"/>
      <c r="Y234" s="63"/>
      <c r="Z234" s="63"/>
      <c r="AA234" s="63"/>
      <c r="AB234" s="63"/>
      <c r="AC234" s="63"/>
      <c r="AD234" s="63"/>
      <c r="AE234" s="63"/>
      <c r="AF234" s="63"/>
    </row>
    <row r="235" spans="1:32" ht="15.75" x14ac:dyDescent="0.25">
      <c r="A235" s="63" t="s">
        <v>450</v>
      </c>
      <c r="B235" s="63"/>
      <c r="C235" s="63"/>
      <c r="D235" s="63"/>
      <c r="E235" s="63"/>
      <c r="F235" s="63">
        <f>Orient!D172</f>
        <v>0</v>
      </c>
      <c r="G235" s="63"/>
      <c r="H235" s="63"/>
      <c r="I235" s="63"/>
      <c r="J235" s="63"/>
      <c r="K235" s="63"/>
      <c r="L235" s="63"/>
      <c r="M235" s="63"/>
      <c r="N235" s="63"/>
      <c r="O235" s="63"/>
      <c r="P235" s="63"/>
      <c r="Q235" s="63"/>
      <c r="R235" s="63"/>
      <c r="S235" s="63"/>
      <c r="T235" s="63"/>
      <c r="U235" s="63"/>
      <c r="V235" s="63"/>
      <c r="W235" s="63"/>
      <c r="X235" s="63"/>
      <c r="Y235" s="63"/>
      <c r="Z235" s="63"/>
      <c r="AA235" s="63"/>
      <c r="AB235" s="63"/>
      <c r="AC235" s="63"/>
      <c r="AD235" s="63"/>
      <c r="AE235" s="63"/>
      <c r="AF235" s="63"/>
    </row>
    <row r="236" spans="1:32" ht="15.75" x14ac:dyDescent="0.25">
      <c r="A236" s="63" t="s">
        <v>451</v>
      </c>
      <c r="B236" s="63"/>
      <c r="C236" s="63"/>
      <c r="D236" s="63"/>
      <c r="E236" s="63"/>
      <c r="F236" s="63">
        <f>Orient!D176</f>
        <v>0</v>
      </c>
      <c r="G236" s="63"/>
      <c r="H236" s="63"/>
      <c r="I236" s="63"/>
      <c r="J236" s="63"/>
      <c r="K236" s="63"/>
      <c r="L236" s="63"/>
      <c r="M236" s="63"/>
      <c r="N236" s="63"/>
      <c r="O236" s="63"/>
      <c r="P236" s="63"/>
      <c r="Q236" s="63"/>
      <c r="R236" s="63"/>
      <c r="S236" s="63"/>
      <c r="T236" s="63"/>
      <c r="U236" s="63"/>
      <c r="V236" s="63"/>
      <c r="W236" s="63"/>
      <c r="X236" s="63"/>
      <c r="Y236" s="63"/>
      <c r="Z236" s="63"/>
      <c r="AA236" s="63"/>
      <c r="AB236" s="63"/>
      <c r="AC236" s="63"/>
      <c r="AD236" s="63"/>
      <c r="AE236" s="63"/>
      <c r="AF236" s="63"/>
    </row>
    <row r="237" spans="1:32" ht="15.75" x14ac:dyDescent="0.25">
      <c r="A237" s="63" t="s">
        <v>492</v>
      </c>
      <c r="B237" s="63"/>
      <c r="C237" s="63"/>
      <c r="D237" s="63"/>
      <c r="E237" s="63"/>
      <c r="F237" s="63">
        <f>Orient!D190</f>
        <v>0</v>
      </c>
      <c r="G237" s="63"/>
      <c r="H237" s="63"/>
      <c r="I237" s="63"/>
      <c r="J237" s="63"/>
      <c r="K237" s="63"/>
      <c r="L237" s="63"/>
      <c r="M237" s="63"/>
      <c r="N237" s="63"/>
      <c r="O237" s="63"/>
      <c r="P237" s="63"/>
      <c r="Q237" s="63"/>
      <c r="R237" s="63"/>
      <c r="S237" s="63"/>
      <c r="T237" s="63"/>
      <c r="U237" s="63"/>
      <c r="V237" s="63"/>
      <c r="W237" s="63"/>
      <c r="X237" s="63"/>
      <c r="Y237" s="63"/>
      <c r="Z237" s="63"/>
      <c r="AA237" s="63"/>
      <c r="AB237" s="63"/>
      <c r="AC237" s="63"/>
      <c r="AD237" s="63"/>
      <c r="AE237" s="63"/>
      <c r="AF237" s="63"/>
    </row>
    <row r="238" spans="1:32" ht="15.75" x14ac:dyDescent="0.25">
      <c r="A238" s="66" t="s">
        <v>481</v>
      </c>
      <c r="B238" s="63"/>
      <c r="C238" s="63"/>
      <c r="D238" s="63"/>
      <c r="E238" s="63"/>
      <c r="F238" s="63"/>
      <c r="G238" s="63"/>
      <c r="H238" s="63"/>
      <c r="I238" s="63"/>
      <c r="J238" s="63"/>
      <c r="K238" s="63"/>
      <c r="L238" s="63"/>
      <c r="M238" s="63"/>
      <c r="N238" s="63"/>
      <c r="O238" s="63"/>
      <c r="P238" s="63"/>
      <c r="Q238" s="63"/>
      <c r="R238" s="63"/>
      <c r="S238" s="63"/>
      <c r="T238" s="63"/>
      <c r="U238" s="63"/>
      <c r="V238" s="63"/>
      <c r="W238" s="63"/>
      <c r="X238" s="63"/>
      <c r="Y238" s="63"/>
      <c r="Z238" s="63"/>
      <c r="AA238" s="63"/>
      <c r="AB238" s="63"/>
      <c r="AC238" s="63"/>
      <c r="AD238" s="63"/>
      <c r="AE238" s="63"/>
      <c r="AF238" s="63"/>
    </row>
    <row r="239" spans="1:32" ht="15.75" x14ac:dyDescent="0.25">
      <c r="A239" s="63" t="s">
        <v>452</v>
      </c>
      <c r="B239" s="63"/>
      <c r="C239" s="63"/>
      <c r="D239" s="63"/>
      <c r="E239" s="63"/>
      <c r="F239" s="63">
        <f>PubTran!D126</f>
        <v>0</v>
      </c>
      <c r="G239" s="63" t="s">
        <v>489</v>
      </c>
      <c r="H239" s="63"/>
      <c r="I239" s="63"/>
      <c r="J239" s="63"/>
      <c r="K239" s="63"/>
      <c r="L239" s="63"/>
      <c r="M239" s="63"/>
      <c r="N239" s="70" t="str">
        <f>IF(F239&gt;3.99,A239,"")</f>
        <v/>
      </c>
      <c r="O239" s="70" t="str">
        <f>IF(F240&gt;3.99,A240,"")</f>
        <v/>
      </c>
      <c r="P239" s="70" t="str">
        <f>IF(F241&gt;3.99,A241,"")</f>
        <v/>
      </c>
      <c r="Q239" s="70" t="str">
        <f>IF(F242&gt;3.99,A242,"")</f>
        <v/>
      </c>
      <c r="R239" s="70" t="str">
        <f>IF(F243&gt;3.99,A243,"")</f>
        <v/>
      </c>
      <c r="S239" s="70" t="str">
        <f>IF(F244&gt;3.99,A244,"")</f>
        <v/>
      </c>
      <c r="T239" s="70" t="str">
        <f>IF(F245&gt;3.99,A245,"")</f>
        <v/>
      </c>
      <c r="U239" s="70" t="str">
        <f>IF(F246&gt;3.99,A246,"")</f>
        <v/>
      </c>
      <c r="V239" s="63"/>
      <c r="W239" s="63"/>
      <c r="X239" s="63"/>
      <c r="Y239" s="63"/>
      <c r="Z239" s="63"/>
      <c r="AA239" s="63"/>
      <c r="AB239" s="63"/>
      <c r="AC239" s="63"/>
      <c r="AD239" s="63"/>
      <c r="AE239" s="63"/>
      <c r="AF239" s="63"/>
    </row>
    <row r="240" spans="1:32" ht="15.75" x14ac:dyDescent="0.25">
      <c r="A240" s="63" t="s">
        <v>1031</v>
      </c>
      <c r="B240" s="63"/>
      <c r="C240" s="63"/>
      <c r="D240" s="63"/>
      <c r="E240" s="63"/>
      <c r="F240" s="63">
        <f>PubTran!D127</f>
        <v>0</v>
      </c>
      <c r="G240" s="63" t="s">
        <v>486</v>
      </c>
      <c r="H240" s="63"/>
      <c r="I240" s="63"/>
      <c r="J240" s="63"/>
      <c r="K240" s="63"/>
      <c r="L240" s="63"/>
      <c r="M240" s="63"/>
      <c r="N240" s="70" t="str">
        <f>IF(AND($F239&gt;1.01,$F239&lt;3.99),$A239,"")</f>
        <v/>
      </c>
      <c r="O240" s="70" t="str">
        <f>IF(AND($F240&gt;1.01,$F240&lt;3.99),$A240,"")</f>
        <v/>
      </c>
      <c r="P240" s="70" t="str">
        <f>IF(AND($F241&gt;1.01,$F241&lt;3.99),$A241,"")</f>
        <v/>
      </c>
      <c r="Q240" s="70" t="str">
        <f>IF(AND($F242&gt;1.01,$F242&lt;3.99),$A242,"")</f>
        <v/>
      </c>
      <c r="R240" s="70" t="str">
        <f>IF(AND($F243&gt;1.01,$F243&lt;3.99),$A243,"")</f>
        <v/>
      </c>
      <c r="S240" s="70" t="str">
        <f>IF(AND($F244&gt;1.01,$F244&lt;3.99),$A244,"")</f>
        <v/>
      </c>
      <c r="T240" s="70" t="str">
        <f>IF(AND($F245&gt;1.01,$F245&lt;3.99),$A245,"")</f>
        <v/>
      </c>
      <c r="U240" s="70" t="str">
        <f>IF(AND($F246&gt;1.01,$F246&lt;3.99),$A246,"")</f>
        <v/>
      </c>
      <c r="V240" s="63"/>
      <c r="W240" s="63"/>
      <c r="X240" s="63"/>
      <c r="Y240" s="63"/>
      <c r="Z240" s="63"/>
      <c r="AA240" s="63"/>
      <c r="AB240" s="63"/>
      <c r="AC240" s="63"/>
      <c r="AD240" s="63"/>
      <c r="AE240" s="63"/>
      <c r="AF240" s="63"/>
    </row>
    <row r="241" spans="1:32" ht="15.75" x14ac:dyDescent="0.25">
      <c r="A241" s="63" t="s">
        <v>453</v>
      </c>
      <c r="B241" s="63"/>
      <c r="C241" s="63"/>
      <c r="D241" s="63"/>
      <c r="E241" s="63"/>
      <c r="F241" s="63">
        <f>PubTran!D133</f>
        <v>0</v>
      </c>
      <c r="G241" s="63" t="s">
        <v>487</v>
      </c>
      <c r="H241" s="63"/>
      <c r="I241" s="63"/>
      <c r="J241" s="63"/>
      <c r="K241" s="63"/>
      <c r="L241" s="63"/>
      <c r="M241" s="63"/>
      <c r="N241" s="70" t="str">
        <f>IF(AND($F239&gt;0.99,$F239&lt;1.000001),$A239,"")</f>
        <v/>
      </c>
      <c r="O241" s="70" t="str">
        <f>IF(AND($F240&gt;0.99,$F240&lt;1.000001),$A240,"")</f>
        <v/>
      </c>
      <c r="P241" s="70" t="str">
        <f>IF(AND($F241&gt;0.99,$F241&lt;1.000001),$A241,"")</f>
        <v/>
      </c>
      <c r="Q241" s="70" t="str">
        <f>IF(AND($F242&gt;0.99,$F242&lt;1.000001),$A242,"")</f>
        <v/>
      </c>
      <c r="R241" s="70" t="str">
        <f>IF(AND($F243&gt;0.99,$F243&lt;1.000001),$A243,"")</f>
        <v/>
      </c>
      <c r="S241" s="70" t="str">
        <f>IF(AND($F244&gt;0.99,$F244&lt;1.000001),$A244,"")</f>
        <v/>
      </c>
      <c r="T241" s="70" t="str">
        <f>IF(AND($F245&gt;0.99,$F245&lt;1.000001),$A245,"")</f>
        <v/>
      </c>
      <c r="U241" s="70" t="str">
        <f>IF(AND($F246&gt;0.99,$F246&lt;1.000001),$A246,"")</f>
        <v/>
      </c>
      <c r="V241" s="63"/>
      <c r="W241" s="63"/>
      <c r="X241" s="63"/>
      <c r="Y241" s="63"/>
      <c r="Z241" s="63"/>
      <c r="AA241" s="63"/>
      <c r="AB241" s="63"/>
      <c r="AC241" s="63"/>
      <c r="AD241" s="63"/>
      <c r="AE241" s="63"/>
      <c r="AF241" s="63"/>
    </row>
    <row r="242" spans="1:32" ht="15.75" x14ac:dyDescent="0.25">
      <c r="A242" s="63" t="s">
        <v>454</v>
      </c>
      <c r="B242" s="63"/>
      <c r="C242" s="63"/>
      <c r="D242" s="63"/>
      <c r="E242" s="63"/>
      <c r="F242" s="63">
        <f>PubTran!D157</f>
        <v>0</v>
      </c>
      <c r="G242" s="63" t="s">
        <v>488</v>
      </c>
      <c r="H242" s="63"/>
      <c r="I242" s="63"/>
      <c r="J242" s="63"/>
      <c r="K242" s="63"/>
      <c r="L242" s="63"/>
      <c r="M242" s="63"/>
      <c r="N242" s="70" t="str">
        <f>IF($F239=0,$A239,"")</f>
        <v>Identifying Common Public Transportation Options</v>
      </c>
      <c r="O242" s="70" t="str">
        <f>IF($F240=0,$A240,"")</f>
        <v>Lifts (vehicle, stage/porch)</v>
      </c>
      <c r="P242" s="70" t="str">
        <f>IF($F241=0,$A241,"")</f>
        <v>Intra-City Bus Travel</v>
      </c>
      <c r="Q242" s="70" t="str">
        <f>IF($F242=0,$A242,"")</f>
        <v>Inter-City Bus Travel</v>
      </c>
      <c r="R242" s="70" t="str">
        <f>IF($F243=0,$A243,"")</f>
        <v>Taxi/Ride Service</v>
      </c>
      <c r="S242" s="71" t="str">
        <f>IF($F244=0,$A244,"")</f>
        <v>Para Transit</v>
      </c>
      <c r="T242" s="70" t="str">
        <f>IF($F245=0,$A245,"")</f>
        <v>Air Travel</v>
      </c>
      <c r="U242" s="70" t="str">
        <f>IF($F246=0,$A246,"")</f>
        <v>Subway/Light Rail</v>
      </c>
      <c r="V242" s="63"/>
      <c r="W242" s="63"/>
      <c r="X242" s="63"/>
      <c r="Y242" s="63"/>
      <c r="Z242" s="63"/>
      <c r="AA242" s="63"/>
      <c r="AB242" s="63"/>
      <c r="AC242" s="63"/>
      <c r="AD242" s="63"/>
      <c r="AE242" s="63"/>
      <c r="AF242" s="63"/>
    </row>
    <row r="243" spans="1:32" ht="15.75" x14ac:dyDescent="0.25">
      <c r="A243" s="63" t="s">
        <v>455</v>
      </c>
      <c r="B243" s="63"/>
      <c r="C243" s="63"/>
      <c r="D243" s="63"/>
      <c r="E243" s="63"/>
      <c r="F243" s="63">
        <f>PubTran!D183</f>
        <v>0</v>
      </c>
      <c r="G243" s="63"/>
      <c r="H243" s="63"/>
      <c r="I243" s="63"/>
      <c r="J243" s="63"/>
      <c r="K243" s="63"/>
      <c r="L243" s="63"/>
      <c r="M243" s="63"/>
      <c r="N243" s="63"/>
      <c r="O243" s="63"/>
      <c r="P243" s="63"/>
      <c r="Q243" s="63"/>
      <c r="R243" s="63"/>
      <c r="S243" s="63"/>
      <c r="T243" s="63"/>
      <c r="U243" s="63"/>
      <c r="V243" s="63"/>
      <c r="W243" s="63"/>
      <c r="X243" s="63"/>
      <c r="Y243" s="63"/>
      <c r="Z243" s="63"/>
      <c r="AA243" s="63"/>
      <c r="AB243" s="63"/>
      <c r="AC243" s="63"/>
      <c r="AD243" s="63"/>
      <c r="AE243" s="63"/>
      <c r="AF243" s="63"/>
    </row>
    <row r="244" spans="1:32" ht="15.75" x14ac:dyDescent="0.25">
      <c r="A244" s="63" t="s">
        <v>1030</v>
      </c>
      <c r="B244" s="63"/>
      <c r="C244" s="63"/>
      <c r="D244" s="63"/>
      <c r="E244" s="63"/>
      <c r="F244" s="63">
        <f>PubTran!D193</f>
        <v>0</v>
      </c>
      <c r="G244" s="63"/>
      <c r="H244" s="63"/>
      <c r="I244" s="63"/>
      <c r="J244" s="63"/>
      <c r="K244" s="63"/>
      <c r="L244" s="63"/>
      <c r="M244" s="63"/>
      <c r="N244" s="63"/>
      <c r="O244" s="63"/>
      <c r="P244" s="63"/>
      <c r="Q244" s="63"/>
      <c r="R244" s="63"/>
      <c r="S244" s="63"/>
      <c r="T244" s="63"/>
      <c r="U244" s="63"/>
      <c r="V244" s="63"/>
      <c r="W244" s="63"/>
      <c r="X244" s="63"/>
      <c r="Y244" s="63"/>
      <c r="Z244" s="63"/>
      <c r="AA244" s="63"/>
      <c r="AB244" s="63"/>
      <c r="AC244" s="63"/>
      <c r="AD244" s="63"/>
      <c r="AE244" s="63"/>
      <c r="AF244" s="63"/>
    </row>
    <row r="245" spans="1:32" ht="15.75" x14ac:dyDescent="0.25">
      <c r="A245" s="63" t="s">
        <v>456</v>
      </c>
      <c r="B245" s="63"/>
      <c r="C245" s="63"/>
      <c r="D245" s="63"/>
      <c r="E245" s="63"/>
      <c r="F245" s="63">
        <f>PubTran!D197</f>
        <v>0</v>
      </c>
      <c r="G245" s="63"/>
      <c r="H245" s="63"/>
      <c r="I245" s="63"/>
      <c r="J245" s="63"/>
      <c r="K245" s="63"/>
      <c r="L245" s="63"/>
      <c r="M245" s="63"/>
      <c r="N245" s="63"/>
      <c r="O245" s="63"/>
      <c r="P245" s="63"/>
      <c r="Q245" s="63"/>
      <c r="R245" s="63"/>
      <c r="S245" s="63"/>
      <c r="T245" s="63"/>
      <c r="U245" s="63"/>
      <c r="V245" s="63"/>
      <c r="W245" s="63"/>
      <c r="X245" s="63"/>
      <c r="Y245" s="63"/>
      <c r="Z245" s="63"/>
      <c r="AA245" s="63"/>
      <c r="AB245" s="63"/>
      <c r="AC245" s="63"/>
      <c r="AD245" s="63"/>
      <c r="AE245" s="63"/>
      <c r="AF245" s="63"/>
    </row>
    <row r="246" spans="1:32" ht="15.75" x14ac:dyDescent="0.25">
      <c r="A246" s="63" t="s">
        <v>457</v>
      </c>
      <c r="B246" s="63"/>
      <c r="C246" s="63"/>
      <c r="D246" s="63"/>
      <c r="E246" s="63"/>
      <c r="F246" s="63">
        <f>PubTran!D215</f>
        <v>0</v>
      </c>
      <c r="G246" s="63"/>
      <c r="H246" s="63"/>
      <c r="I246" s="63"/>
      <c r="J246" s="63"/>
      <c r="K246" s="63"/>
      <c r="L246" s="63"/>
      <c r="M246" s="63"/>
      <c r="N246" s="63"/>
      <c r="O246" s="63"/>
      <c r="P246" s="63"/>
      <c r="Q246" s="63"/>
      <c r="R246" s="63"/>
      <c r="S246" s="63"/>
      <c r="T246" s="63"/>
      <c r="U246" s="63"/>
      <c r="V246" s="63"/>
      <c r="W246" s="63"/>
      <c r="X246" s="63"/>
      <c r="Y246" s="63"/>
      <c r="Z246" s="63"/>
      <c r="AA246" s="63"/>
      <c r="AB246" s="63"/>
      <c r="AC246" s="63"/>
      <c r="AD246" s="63"/>
      <c r="AE246" s="63"/>
      <c r="AF246" s="63"/>
    </row>
    <row r="247" spans="1:32" ht="15.75" x14ac:dyDescent="0.25">
      <c r="A247" s="66" t="s">
        <v>482</v>
      </c>
      <c r="B247" s="63"/>
      <c r="C247" s="63"/>
      <c r="D247" s="63"/>
      <c r="E247" s="63"/>
      <c r="F247" s="63"/>
      <c r="G247" s="63"/>
      <c r="H247" s="63"/>
      <c r="I247" s="63"/>
      <c r="J247" s="63"/>
      <c r="K247" s="63"/>
      <c r="L247" s="63"/>
      <c r="M247" s="63"/>
      <c r="N247" s="63"/>
      <c r="O247" s="63"/>
      <c r="P247" s="63"/>
      <c r="Q247" s="63"/>
      <c r="R247" s="63"/>
      <c r="S247" s="63"/>
      <c r="T247" s="63"/>
      <c r="U247" s="63"/>
      <c r="V247" s="63"/>
      <c r="W247" s="63"/>
      <c r="X247" s="63"/>
      <c r="Y247" s="63"/>
      <c r="Z247" s="63"/>
      <c r="AA247" s="63"/>
      <c r="AB247" s="63"/>
      <c r="AC247" s="63"/>
      <c r="AD247" s="63"/>
      <c r="AE247" s="63"/>
      <c r="AF247" s="63"/>
    </row>
    <row r="248" spans="1:32" ht="15.75" x14ac:dyDescent="0.25">
      <c r="A248" s="63" t="s">
        <v>458</v>
      </c>
      <c r="B248" s="63"/>
      <c r="C248" s="63"/>
      <c r="D248" s="63"/>
      <c r="E248" s="63"/>
      <c r="F248" s="63">
        <f>Atyp!D64</f>
        <v>0</v>
      </c>
      <c r="G248" s="63" t="s">
        <v>489</v>
      </c>
      <c r="H248" s="63"/>
      <c r="I248" s="63"/>
      <c r="J248" s="63"/>
      <c r="K248" s="63"/>
      <c r="L248" s="63"/>
      <c r="M248" s="63"/>
      <c r="N248" s="70" t="str">
        <f>IF(F248&gt;3.99,A248,"")</f>
        <v/>
      </c>
      <c r="O248" s="70" t="str">
        <f>IF(F249&gt;3.99,A249,"")</f>
        <v/>
      </c>
      <c r="P248" s="70" t="str">
        <f>IF(F250&gt;3.99,A250,"")</f>
        <v/>
      </c>
      <c r="Q248" s="70" t="str">
        <f>IF(F251&gt;3.99,A251,"")</f>
        <v/>
      </c>
      <c r="R248" s="70" t="str">
        <f>IF(F252&gt;3.99,A252,"")</f>
        <v/>
      </c>
      <c r="S248" s="63"/>
      <c r="T248" s="63"/>
      <c r="U248" s="63"/>
      <c r="V248" s="63"/>
      <c r="W248" s="63"/>
      <c r="X248" s="63"/>
      <c r="Y248" s="63"/>
      <c r="Z248" s="63"/>
      <c r="AA248" s="63"/>
      <c r="AB248" s="63"/>
      <c r="AC248" s="63"/>
      <c r="AD248" s="63"/>
      <c r="AE248" s="63"/>
      <c r="AF248" s="63"/>
    </row>
    <row r="249" spans="1:32" ht="15.75" x14ac:dyDescent="0.25">
      <c r="A249" s="63" t="s">
        <v>459</v>
      </c>
      <c r="B249" s="63"/>
      <c r="C249" s="63"/>
      <c r="D249" s="63"/>
      <c r="E249" s="63"/>
      <c r="F249" s="63">
        <f>Atyp!D69</f>
        <v>0</v>
      </c>
      <c r="G249" s="63" t="s">
        <v>486</v>
      </c>
      <c r="H249" s="63"/>
      <c r="I249" s="63"/>
      <c r="J249" s="63"/>
      <c r="K249" s="63"/>
      <c r="L249" s="63"/>
      <c r="M249" s="63"/>
      <c r="N249" s="70" t="str">
        <f>IF(AND($F248&gt;1.01,$F248&lt;3.99),$A248,"")</f>
        <v/>
      </c>
      <c r="O249" s="70" t="str">
        <f>IF(AND($F249&gt;1.01,$F249&lt;3.99),$A249,"")</f>
        <v/>
      </c>
      <c r="P249" s="70" t="str">
        <f>IF(AND($F250&gt;1.01,$F250&lt;3.99),$A250,"")</f>
        <v/>
      </c>
      <c r="Q249" s="70" t="str">
        <f>IF(AND($F251&gt;1.01,$F251&lt;3.99),$A251,"")</f>
        <v/>
      </c>
      <c r="R249" s="70" t="str">
        <f>IF(AND($F252&gt;1.01,$F252&lt;3.99),$A252,"")</f>
        <v/>
      </c>
      <c r="S249" s="63"/>
      <c r="T249" s="63"/>
      <c r="U249" s="63"/>
      <c r="V249" s="63"/>
      <c r="W249" s="63"/>
      <c r="X249" s="63"/>
      <c r="Y249" s="63"/>
      <c r="Z249" s="63"/>
      <c r="AA249" s="63"/>
      <c r="AB249" s="63"/>
      <c r="AC249" s="63"/>
      <c r="AD249" s="63"/>
      <c r="AE249" s="63"/>
      <c r="AF249" s="63"/>
    </row>
    <row r="250" spans="1:32" ht="15.75" x14ac:dyDescent="0.25">
      <c r="A250" s="63" t="s">
        <v>460</v>
      </c>
      <c r="B250" s="63"/>
      <c r="C250" s="63"/>
      <c r="D250" s="63"/>
      <c r="E250" s="63"/>
      <c r="F250" s="63">
        <f>Atyp!D78</f>
        <v>0</v>
      </c>
      <c r="G250" s="63" t="s">
        <v>487</v>
      </c>
      <c r="H250" s="63"/>
      <c r="I250" s="63"/>
      <c r="J250" s="63"/>
      <c r="K250" s="63"/>
      <c r="L250" s="63"/>
      <c r="M250" s="63"/>
      <c r="N250" s="70" t="str">
        <f>IF(AND($F248&gt;0.99,$F248&lt;1.000001),$A248,"")</f>
        <v/>
      </c>
      <c r="O250" s="70" t="str">
        <f>IF(AND($F249&gt;0.99,$F249&lt;1.000001),$A249,"")</f>
        <v/>
      </c>
      <c r="P250" s="70" t="str">
        <f>IF(AND($F250&gt;0.99,$F250&lt;1.000001),$A250,"")</f>
        <v/>
      </c>
      <c r="Q250" s="70" t="str">
        <f>IF(AND($F251&gt;0.99,$F251&lt;1.000001),$A251,"")</f>
        <v/>
      </c>
      <c r="R250" s="70" t="str">
        <f>IF(AND($F252&gt;0.99,$F252&lt;1.000001),$A252,"")</f>
        <v/>
      </c>
      <c r="S250" s="63"/>
      <c r="T250" s="63"/>
      <c r="U250" s="63"/>
      <c r="V250" s="63"/>
      <c r="W250" s="63"/>
      <c r="X250" s="63"/>
      <c r="Y250" s="63"/>
      <c r="Z250" s="63"/>
      <c r="AA250" s="63"/>
      <c r="AB250" s="63"/>
      <c r="AC250" s="63"/>
      <c r="AD250" s="63"/>
      <c r="AE250" s="63"/>
      <c r="AF250" s="63"/>
    </row>
    <row r="251" spans="1:32" ht="15.75" x14ac:dyDescent="0.25">
      <c r="A251" s="63" t="s">
        <v>1032</v>
      </c>
      <c r="B251" s="63"/>
      <c r="C251" s="63"/>
      <c r="D251" s="63"/>
      <c r="E251" s="63"/>
      <c r="F251" s="63">
        <f>Atyp!D89</f>
        <v>0</v>
      </c>
      <c r="G251" s="63" t="s">
        <v>488</v>
      </c>
      <c r="H251" s="63"/>
      <c r="I251" s="63"/>
      <c r="J251" s="63"/>
      <c r="K251" s="63"/>
      <c r="L251" s="63"/>
      <c r="M251" s="63"/>
      <c r="N251" s="70" t="str">
        <f>IF($F248=0,$A248,"")</f>
        <v>Fences</v>
      </c>
      <c r="O251" s="70" t="str">
        <f>IF($F249=0,$A249,"")</f>
        <v>Fields (Urban)</v>
      </c>
      <c r="P251" s="70" t="str">
        <f>IF($F250=0,$A250,"")</f>
        <v>Parks/Playgrounds</v>
      </c>
      <c r="Q251" s="70" t="str">
        <f>IF($F251=0,$A251,"")</f>
        <v>Outdoor Recreation</v>
      </c>
      <c r="R251" s="70" t="str">
        <f>IF($F252=0,$A252,"")</f>
        <v>Inclement Weather</v>
      </c>
      <c r="S251" s="63"/>
      <c r="T251" s="63"/>
      <c r="U251" s="63"/>
      <c r="V251" s="63"/>
      <c r="W251" s="63"/>
      <c r="X251" s="63"/>
      <c r="Y251" s="63"/>
      <c r="Z251" s="63"/>
      <c r="AA251" s="63"/>
      <c r="AB251" s="63"/>
      <c r="AC251" s="63"/>
      <c r="AD251" s="63"/>
      <c r="AE251" s="63"/>
      <c r="AF251" s="63"/>
    </row>
    <row r="252" spans="1:32" ht="15.75" x14ac:dyDescent="0.25">
      <c r="A252" s="63" t="s">
        <v>461</v>
      </c>
      <c r="B252" s="63"/>
      <c r="C252" s="63"/>
      <c r="D252" s="63"/>
      <c r="E252" s="63"/>
      <c r="F252" s="63">
        <f>Atyp!DD95</f>
        <v>0</v>
      </c>
      <c r="G252" s="63"/>
      <c r="H252" s="63"/>
      <c r="I252" s="63"/>
      <c r="J252" s="63"/>
      <c r="K252" s="63"/>
      <c r="L252" s="63"/>
      <c r="M252" s="63"/>
      <c r="N252" s="70"/>
      <c r="O252" s="70"/>
      <c r="P252" s="70"/>
      <c r="Q252" s="70"/>
      <c r="R252" s="63"/>
      <c r="S252" s="63"/>
      <c r="T252" s="63"/>
      <c r="U252" s="63"/>
      <c r="V252" s="63"/>
      <c r="W252" s="63"/>
      <c r="X252" s="63"/>
      <c r="Y252" s="63"/>
      <c r="Z252" s="63"/>
      <c r="AA252" s="63"/>
      <c r="AB252" s="63"/>
      <c r="AC252" s="63"/>
      <c r="AD252" s="63"/>
      <c r="AE252" s="63"/>
      <c r="AF252" s="63"/>
    </row>
    <row r="253" spans="1:32" ht="15.75" x14ac:dyDescent="0.25">
      <c r="A253" s="66" t="s">
        <v>483</v>
      </c>
      <c r="B253" s="63"/>
      <c r="C253" s="63"/>
      <c r="D253" s="63"/>
      <c r="E253" s="63"/>
      <c r="F253" s="63"/>
      <c r="G253" s="63"/>
      <c r="H253" s="63"/>
      <c r="I253" s="63"/>
      <c r="J253" s="63"/>
      <c r="K253" s="63"/>
      <c r="L253" s="63"/>
      <c r="M253" s="63"/>
      <c r="N253" s="63"/>
      <c r="O253" s="63"/>
      <c r="P253" s="63"/>
      <c r="Q253" s="63"/>
      <c r="R253" s="63"/>
      <c r="S253" s="63"/>
      <c r="T253" s="63"/>
      <c r="U253" s="63"/>
      <c r="V253" s="63"/>
      <c r="W253" s="63"/>
      <c r="X253" s="63"/>
      <c r="Y253" s="63"/>
      <c r="Z253" s="63"/>
      <c r="AA253" s="63"/>
      <c r="AB253" s="63"/>
      <c r="AC253" s="63"/>
      <c r="AD253" s="63"/>
      <c r="AE253" s="63"/>
      <c r="AF253" s="63"/>
    </row>
    <row r="254" spans="1:32" ht="15.75" x14ac:dyDescent="0.25">
      <c r="A254" s="63" t="s">
        <v>462</v>
      </c>
      <c r="B254" s="63"/>
      <c r="C254" s="63"/>
      <c r="D254" s="63"/>
      <c r="E254" s="63"/>
      <c r="F254" s="63">
        <f>Rural!D55</f>
        <v>0</v>
      </c>
      <c r="G254" s="63" t="s">
        <v>489</v>
      </c>
      <c r="H254" s="63"/>
      <c r="I254" s="63"/>
      <c r="J254" s="63"/>
      <c r="K254" s="63"/>
      <c r="L254" s="63"/>
      <c r="M254" s="63"/>
      <c r="N254" s="70" t="str">
        <f>IF(F254&gt;3.99,A254,"")</f>
        <v/>
      </c>
      <c r="O254" s="70" t="str">
        <f>IF(F255&gt;3.99,A255,"")</f>
        <v/>
      </c>
      <c r="P254" s="70" t="str">
        <f>IF(F256&gt;3.99,A256,"")</f>
        <v/>
      </c>
      <c r="Q254" s="70" t="str">
        <f>IF(F257&gt;3.99,A257,"")</f>
        <v/>
      </c>
      <c r="R254" s="70" t="str">
        <f>IF(F258&gt;3.99,A258,"")</f>
        <v/>
      </c>
      <c r="S254" s="63"/>
      <c r="T254" s="63"/>
      <c r="U254" s="63"/>
      <c r="V254" s="63"/>
      <c r="W254" s="63"/>
      <c r="X254" s="63"/>
      <c r="Y254" s="63"/>
      <c r="Z254" s="63"/>
      <c r="AA254" s="63"/>
      <c r="AB254" s="63"/>
      <c r="AC254" s="63"/>
      <c r="AD254" s="63"/>
      <c r="AE254" s="63"/>
      <c r="AF254" s="63"/>
    </row>
    <row r="255" spans="1:32" ht="15.75" x14ac:dyDescent="0.25">
      <c r="A255" s="63" t="s">
        <v>1033</v>
      </c>
      <c r="B255" s="63"/>
      <c r="C255" s="63"/>
      <c r="D255" s="63"/>
      <c r="E255" s="63"/>
      <c r="F255" s="63">
        <f>Rural!D62</f>
        <v>0</v>
      </c>
      <c r="G255" s="63" t="s">
        <v>486</v>
      </c>
      <c r="H255" s="63"/>
      <c r="I255" s="63"/>
      <c r="J255" s="63"/>
      <c r="K255" s="63"/>
      <c r="L255" s="63"/>
      <c r="M255" s="63"/>
      <c r="N255" s="70" t="str">
        <f>IF(AND($F254&gt;1.01,$F254&lt;3.99),$A254,"")</f>
        <v/>
      </c>
      <c r="O255" s="70" t="str">
        <f>IF(AND($F255&gt;1.01,$F255&lt;3.99),$A255,"")</f>
        <v/>
      </c>
      <c r="P255" s="70" t="str">
        <f>IF(AND($F256&gt;1.01,$F256&lt;3.99),$A256,"")</f>
        <v/>
      </c>
      <c r="Q255" s="70" t="str">
        <f>IF(AND($F257&gt;1.01,$F257&lt;3.99),$A257,"")</f>
        <v/>
      </c>
      <c r="R255" s="70" t="str">
        <f>IF(AND($F258&gt;1.01,$F258&lt;3.99),$A258,"")</f>
        <v/>
      </c>
      <c r="S255" s="63"/>
      <c r="T255" s="63"/>
      <c r="U255" s="63"/>
      <c r="V255" s="63"/>
      <c r="W255" s="63"/>
      <c r="X255" s="63"/>
      <c r="Y255" s="63"/>
      <c r="Z255" s="63"/>
      <c r="AA255" s="63"/>
      <c r="AB255" s="63"/>
      <c r="AC255" s="63"/>
      <c r="AD255" s="63"/>
      <c r="AE255" s="63"/>
      <c r="AF255" s="63"/>
    </row>
    <row r="256" spans="1:32" ht="15.75" x14ac:dyDescent="0.25">
      <c r="A256" s="63" t="s">
        <v>1034</v>
      </c>
      <c r="B256" s="63"/>
      <c r="C256" s="63"/>
      <c r="D256" s="63"/>
      <c r="E256" s="63"/>
      <c r="F256" s="63">
        <f>Rural!D72</f>
        <v>0</v>
      </c>
      <c r="G256" s="63" t="s">
        <v>487</v>
      </c>
      <c r="H256" s="63"/>
      <c r="I256" s="63"/>
      <c r="J256" s="63"/>
      <c r="K256" s="63"/>
      <c r="L256" s="63"/>
      <c r="M256" s="63"/>
      <c r="N256" s="70" t="str">
        <f>IF(AND($F254&gt;0.99,$F254&lt;1.000001),$A254,"")</f>
        <v/>
      </c>
      <c r="O256" s="70" t="str">
        <f>IF(AND($F255&gt;0.99,$F255&lt;1.000001),$A255,"")</f>
        <v/>
      </c>
      <c r="P256" s="70" t="str">
        <f>IF(AND($F256&gt;0.99,$F256&lt;1.000001),$A256,"")</f>
        <v/>
      </c>
      <c r="Q256" s="70" t="str">
        <f>IF(AND($F257&gt;0.99,$F257&lt;1.000001),$A257,"")</f>
        <v/>
      </c>
      <c r="R256" s="70" t="str">
        <f>IF(AND($F258&gt;0.99,$F258&lt;1.000001),$A258,"")</f>
        <v/>
      </c>
      <c r="S256" s="63"/>
      <c r="T256" s="63"/>
      <c r="U256" s="63"/>
      <c r="V256" s="63"/>
      <c r="W256" s="63"/>
      <c r="X256" s="63"/>
      <c r="Y256" s="63"/>
      <c r="Z256" s="63"/>
      <c r="AA256" s="63"/>
      <c r="AB256" s="63"/>
      <c r="AC256" s="63"/>
      <c r="AD256" s="63"/>
      <c r="AE256" s="63"/>
      <c r="AF256" s="63"/>
    </row>
    <row r="257" spans="1:32" ht="15.75" x14ac:dyDescent="0.25">
      <c r="A257" s="63" t="s">
        <v>463</v>
      </c>
      <c r="B257" s="63"/>
      <c r="C257" s="63"/>
      <c r="D257" s="63"/>
      <c r="E257" s="63"/>
      <c r="F257" s="63">
        <f>Rural!D79</f>
        <v>0</v>
      </c>
      <c r="G257" s="63" t="s">
        <v>488</v>
      </c>
      <c r="H257" s="63"/>
      <c r="I257" s="63"/>
      <c r="J257" s="63"/>
      <c r="K257" s="63"/>
      <c r="L257" s="63"/>
      <c r="M257" s="63"/>
      <c r="N257" s="70" t="str">
        <f>IF($F254=0,$A254,"")</f>
        <v>Understanding Unique Dangers Related To Rural Travel</v>
      </c>
      <c r="O257" s="70" t="str">
        <f>IF($F255=0,$A255,"")</f>
        <v>Travel Along Rural Roads</v>
      </c>
      <c r="P257" s="70" t="str">
        <f>IF($F256=0,$A256,"")</f>
        <v>Environmental Factors</v>
      </c>
      <c r="Q257" s="70" t="str">
        <f>IF($F257=0,$A257,"")</f>
        <v>Identifying And Going Around Items In Rural Areas</v>
      </c>
      <c r="R257" s="70" t="str">
        <f>IF($F258=0,$A258,"")</f>
        <v>Rural Street Crossings</v>
      </c>
      <c r="S257" s="63"/>
      <c r="T257" s="63"/>
      <c r="U257" s="63"/>
      <c r="V257" s="63"/>
      <c r="W257" s="63"/>
      <c r="X257" s="63"/>
      <c r="Y257" s="63"/>
      <c r="Z257" s="63"/>
      <c r="AA257" s="63"/>
      <c r="AB257" s="63"/>
      <c r="AC257" s="63"/>
      <c r="AD257" s="63"/>
      <c r="AE257" s="63"/>
      <c r="AF257" s="63"/>
    </row>
    <row r="258" spans="1:32" ht="15.75" x14ac:dyDescent="0.25">
      <c r="A258" s="63" t="s">
        <v>464</v>
      </c>
      <c r="B258" s="63"/>
      <c r="C258" s="63"/>
      <c r="D258" s="63"/>
      <c r="E258" s="63"/>
      <c r="F258" s="63">
        <f>Rural!D86</f>
        <v>0</v>
      </c>
      <c r="G258" s="63"/>
      <c r="H258" s="63"/>
      <c r="I258" s="63"/>
      <c r="J258" s="63"/>
      <c r="K258" s="63"/>
      <c r="L258" s="63"/>
      <c r="M258" s="63"/>
      <c r="N258" s="63"/>
      <c r="O258" s="63"/>
      <c r="P258" s="63"/>
      <c r="Q258" s="63"/>
      <c r="R258" s="63"/>
      <c r="S258" s="63"/>
      <c r="T258" s="63"/>
      <c r="U258" s="63"/>
      <c r="V258" s="63"/>
      <c r="W258" s="63"/>
      <c r="X258" s="63"/>
      <c r="Y258" s="63"/>
      <c r="Z258" s="63"/>
      <c r="AA258" s="63"/>
      <c r="AB258" s="63"/>
      <c r="AC258" s="63"/>
      <c r="AD258" s="63"/>
      <c r="AE258" s="63"/>
      <c r="AF258" s="63"/>
    </row>
    <row r="259" spans="1:32" ht="15.75" x14ac:dyDescent="0.25">
      <c r="A259" s="66" t="s">
        <v>484</v>
      </c>
      <c r="B259" s="63"/>
      <c r="C259" s="63"/>
      <c r="D259" s="63"/>
      <c r="E259" s="63"/>
      <c r="F259" s="63"/>
      <c r="G259" s="63"/>
      <c r="H259" s="63"/>
      <c r="I259" s="63"/>
      <c r="J259" s="63"/>
      <c r="K259" s="63"/>
      <c r="L259" s="63"/>
      <c r="M259" s="63"/>
      <c r="N259" s="63"/>
      <c r="O259" s="63"/>
      <c r="P259" s="63"/>
      <c r="Q259" s="63"/>
      <c r="R259" s="63"/>
      <c r="S259" s="63"/>
      <c r="T259" s="63"/>
      <c r="U259" s="63"/>
      <c r="V259" s="63"/>
      <c r="W259" s="63"/>
      <c r="X259" s="63"/>
      <c r="Y259" s="63"/>
      <c r="Z259" s="63"/>
      <c r="AA259" s="63"/>
      <c r="AB259" s="63"/>
      <c r="AC259" s="63"/>
      <c r="AD259" s="63"/>
      <c r="AE259" s="63"/>
      <c r="AF259" s="63"/>
    </row>
    <row r="260" spans="1:32" ht="15.75" x14ac:dyDescent="0.25">
      <c r="A260" s="63" t="s">
        <v>465</v>
      </c>
      <c r="B260" s="63"/>
      <c r="C260" s="63"/>
      <c r="D260" s="63"/>
      <c r="E260" s="63"/>
      <c r="F260" s="63">
        <f>VisSpec!D52</f>
        <v>0</v>
      </c>
      <c r="G260" s="63" t="s">
        <v>489</v>
      </c>
      <c r="H260" s="63"/>
      <c r="I260" s="63"/>
      <c r="J260" s="63"/>
      <c r="K260" s="63"/>
      <c r="L260" s="63"/>
      <c r="M260" s="63"/>
      <c r="N260" s="70" t="str">
        <f>IF(F260&gt;3.99,A260,"")</f>
        <v/>
      </c>
      <c r="O260" s="70" t="str">
        <f>IF(F261&gt;3.99,A261,"")</f>
        <v/>
      </c>
      <c r="P260" s="70" t="str">
        <f>IF(F262&gt;3.99,A262,"")</f>
        <v/>
      </c>
      <c r="Q260" s="70" t="str">
        <f>IF(F263&gt;3.99,A263,"")</f>
        <v/>
      </c>
      <c r="R260" s="70" t="str">
        <f>IF(F264&gt;3.99,A264,"")</f>
        <v/>
      </c>
      <c r="S260" s="63"/>
      <c r="T260" s="63"/>
      <c r="U260" s="63"/>
      <c r="V260" s="63"/>
      <c r="W260" s="63"/>
      <c r="X260" s="63"/>
      <c r="Y260" s="63"/>
      <c r="Z260" s="63"/>
      <c r="AA260" s="63"/>
      <c r="AB260" s="63"/>
      <c r="AC260" s="63"/>
      <c r="AD260" s="63"/>
      <c r="AE260" s="63"/>
      <c r="AF260" s="63"/>
    </row>
    <row r="261" spans="1:32" ht="15.75" x14ac:dyDescent="0.25">
      <c r="A261" s="63" t="s">
        <v>466</v>
      </c>
      <c r="B261" s="63"/>
      <c r="C261" s="63"/>
      <c r="D261" s="63"/>
      <c r="E261" s="63"/>
      <c r="F261" s="63">
        <f>VisSpec!D58</f>
        <v>0</v>
      </c>
      <c r="G261" s="63" t="s">
        <v>486</v>
      </c>
      <c r="H261" s="63"/>
      <c r="I261" s="63"/>
      <c r="J261" s="63"/>
      <c r="K261" s="63"/>
      <c r="L261" s="63"/>
      <c r="M261" s="63"/>
      <c r="N261" s="70" t="str">
        <f>IF(AND($F260&gt;1.01,$F260&lt;3.99),$A260,"")</f>
        <v/>
      </c>
      <c r="O261" s="70" t="str">
        <f>IF(AND($F261&gt;1.01,$F261&lt;3.99),$A261,"")</f>
        <v/>
      </c>
      <c r="P261" s="70" t="str">
        <f>IF(AND($F262&gt;1.01,$F262&lt;3.99),$A262,"")</f>
        <v/>
      </c>
      <c r="Q261" s="70" t="str">
        <f>IF(AND($F263&gt;1.01,$F263&lt;3.99),$A263,"")</f>
        <v/>
      </c>
      <c r="R261" s="70" t="str">
        <f>IF(AND($F264&gt;1.01,$F264&lt;3.99),$A264,"")</f>
        <v/>
      </c>
      <c r="S261" s="63"/>
      <c r="T261" s="63"/>
      <c r="U261" s="63"/>
      <c r="V261" s="63"/>
      <c r="W261" s="63"/>
      <c r="X261" s="63"/>
      <c r="Y261" s="63"/>
      <c r="Z261" s="63"/>
      <c r="AA261" s="63"/>
      <c r="AB261" s="63"/>
      <c r="AC261" s="63"/>
      <c r="AD261" s="63"/>
      <c r="AE261" s="63"/>
      <c r="AF261" s="63"/>
    </row>
    <row r="262" spans="1:32" ht="15.75" x14ac:dyDescent="0.25">
      <c r="A262" s="63" t="s">
        <v>1036</v>
      </c>
      <c r="B262" s="63"/>
      <c r="C262" s="63"/>
      <c r="D262" s="63"/>
      <c r="E262" s="63"/>
      <c r="F262" s="63">
        <f>VisSpec!D67</f>
        <v>0</v>
      </c>
      <c r="G262" s="63" t="s">
        <v>487</v>
      </c>
      <c r="H262" s="63"/>
      <c r="I262" s="63"/>
      <c r="J262" s="63"/>
      <c r="K262" s="63"/>
      <c r="L262" s="63"/>
      <c r="M262" s="63"/>
      <c r="N262" s="70" t="str">
        <f>IF(AND($F260&gt;0.99,$F260&lt;1.000001),$A260,"")</f>
        <v/>
      </c>
      <c r="O262" s="70" t="str">
        <f>IF(AND($F261&gt;0.99,$F261&lt;1.000001),$A261,"")</f>
        <v/>
      </c>
      <c r="P262" s="70" t="str">
        <f>IF(AND($F262&gt;0.99,$F262&lt;1.000001),$A262,"")</f>
        <v/>
      </c>
      <c r="Q262" s="70" t="str">
        <f>IF(AND($F263&gt;0.99,$F263&lt;1.000001),$A263,"")</f>
        <v/>
      </c>
      <c r="R262" s="70" t="str">
        <f>IF(AND($F264&gt;0.99,$F264&lt;1.000001),$A264,"")</f>
        <v/>
      </c>
      <c r="S262" s="63"/>
      <c r="T262" s="63"/>
      <c r="U262" s="63"/>
      <c r="V262" s="63"/>
      <c r="W262" s="63"/>
      <c r="X262" s="63"/>
      <c r="Y262" s="63"/>
      <c r="Z262" s="63"/>
      <c r="AA262" s="63"/>
      <c r="AB262" s="63"/>
      <c r="AC262" s="63"/>
      <c r="AD262" s="63"/>
      <c r="AE262" s="63"/>
      <c r="AF262" s="63"/>
    </row>
    <row r="263" spans="1:32" ht="15.75" x14ac:dyDescent="0.25">
      <c r="A263" s="63" t="s">
        <v>1037</v>
      </c>
      <c r="B263" s="63"/>
      <c r="C263" s="63"/>
      <c r="D263" s="63"/>
      <c r="E263" s="63"/>
      <c r="F263" s="63">
        <f>VisSpec!D71</f>
        <v>0</v>
      </c>
      <c r="G263" s="63" t="s">
        <v>488</v>
      </c>
      <c r="H263" s="63"/>
      <c r="I263" s="63"/>
      <c r="J263" s="63"/>
      <c r="K263" s="63"/>
      <c r="L263" s="63"/>
      <c r="M263" s="63"/>
      <c r="N263" s="70" t="str">
        <f>IF($F260=0,$A260,"")</f>
        <v>Scanning Materials</v>
      </c>
      <c r="O263" s="70" t="str">
        <f>IF($F261=0,$A261,"")</f>
        <v>Scanning Environments</v>
      </c>
      <c r="P263" s="70" t="str">
        <f>IF($F262=0,$A262,"")</f>
        <v>Near Point Magnification</v>
      </c>
      <c r="Q263" s="70" t="str">
        <f>IF($F263=0,$A263,"")</f>
        <v>Distance Magnification</v>
      </c>
      <c r="R263" s="70" t="str">
        <f>IF($F264=0,$A264,"")</f>
        <v>Visual Traveling</v>
      </c>
      <c r="S263" s="63"/>
      <c r="T263" s="63"/>
      <c r="U263" s="63"/>
      <c r="V263" s="63"/>
      <c r="W263" s="63"/>
      <c r="X263" s="63"/>
      <c r="Y263" s="63"/>
      <c r="Z263" s="63"/>
      <c r="AA263" s="63"/>
      <c r="AB263" s="63"/>
      <c r="AC263" s="63"/>
      <c r="AD263" s="63"/>
      <c r="AE263" s="63"/>
      <c r="AF263" s="63"/>
    </row>
    <row r="264" spans="1:32" ht="15.75" x14ac:dyDescent="0.25">
      <c r="A264" s="63" t="s">
        <v>467</v>
      </c>
      <c r="B264" s="63"/>
      <c r="C264" s="63"/>
      <c r="D264" s="63"/>
      <c r="E264" s="63"/>
      <c r="F264" s="63">
        <f>VisSpec!D79</f>
        <v>0</v>
      </c>
      <c r="G264" s="63"/>
      <c r="H264" s="63"/>
      <c r="I264" s="63"/>
      <c r="J264" s="63"/>
      <c r="K264" s="63"/>
      <c r="L264" s="63"/>
      <c r="M264" s="63"/>
      <c r="N264" s="63"/>
      <c r="O264" s="63"/>
      <c r="P264" s="63"/>
      <c r="Q264" s="63"/>
      <c r="R264" s="63"/>
      <c r="S264" s="63"/>
      <c r="T264" s="63"/>
      <c r="U264" s="63"/>
      <c r="V264" s="63"/>
      <c r="W264" s="63"/>
      <c r="X264" s="63"/>
      <c r="Y264" s="63"/>
      <c r="Z264" s="63"/>
      <c r="AA264" s="63"/>
      <c r="AB264" s="63"/>
      <c r="AC264" s="63"/>
      <c r="AD264" s="63"/>
      <c r="AE264" s="63"/>
      <c r="AF264" s="63"/>
    </row>
    <row r="265" spans="1:32" ht="15.75" x14ac:dyDescent="0.25">
      <c r="A265" s="66" t="s">
        <v>485</v>
      </c>
      <c r="B265" s="63"/>
      <c r="C265" s="63"/>
      <c r="D265" s="63"/>
      <c r="E265" s="63"/>
      <c r="F265" s="63"/>
      <c r="G265" s="63"/>
      <c r="H265" s="63"/>
      <c r="I265" s="63"/>
      <c r="J265" s="63"/>
      <c r="K265" s="63"/>
      <c r="L265" s="63"/>
      <c r="M265" s="63"/>
      <c r="N265" s="63"/>
      <c r="O265" s="63"/>
      <c r="P265" s="63"/>
      <c r="Q265" s="63"/>
      <c r="R265" s="63"/>
      <c r="S265" s="63"/>
      <c r="T265" s="63"/>
      <c r="U265" s="63"/>
      <c r="V265" s="63"/>
      <c r="W265" s="63"/>
      <c r="X265" s="63"/>
      <c r="Y265" s="63"/>
      <c r="Z265" s="63"/>
      <c r="AA265" s="63"/>
      <c r="AB265" s="63"/>
      <c r="AC265" s="63"/>
      <c r="AD265" s="63"/>
      <c r="AE265" s="63"/>
      <c r="AF265" s="63"/>
    </row>
    <row r="266" spans="1:32" ht="15.75" x14ac:dyDescent="0.25">
      <c r="A266" s="63" t="s">
        <v>468</v>
      </c>
      <c r="B266" s="63"/>
      <c r="C266" s="63"/>
      <c r="D266" s="63"/>
      <c r="E266" s="63"/>
      <c r="F266" s="63">
        <f>Commun!D80</f>
        <v>0</v>
      </c>
      <c r="G266" s="63" t="s">
        <v>489</v>
      </c>
      <c r="H266" s="63"/>
      <c r="I266" s="63"/>
      <c r="J266" s="63"/>
      <c r="K266" s="63"/>
      <c r="L266" s="63"/>
      <c r="M266" s="63"/>
      <c r="N266" s="70" t="str">
        <f>IF(F266&gt;3.99,A266,"")</f>
        <v/>
      </c>
      <c r="O266" s="70" t="str">
        <f>IF(F267&gt;3.99,A267,"")</f>
        <v/>
      </c>
      <c r="P266" s="70" t="str">
        <f>IF(F268&gt;3.99,A268,"")</f>
        <v/>
      </c>
      <c r="Q266" s="70" t="str">
        <f>IF(F269&gt;3.99,A269,"")</f>
        <v/>
      </c>
      <c r="R266" s="70" t="str">
        <f>IF(F270&gt;3.99,A270,"")</f>
        <v/>
      </c>
      <c r="S266" s="70" t="str">
        <f>IF(F271&gt;3.99,A271,"")</f>
        <v/>
      </c>
      <c r="T266" s="63"/>
      <c r="U266" s="63"/>
      <c r="V266" s="63"/>
      <c r="W266" s="63"/>
      <c r="X266" s="63"/>
      <c r="Y266" s="63"/>
      <c r="Z266" s="63"/>
      <c r="AA266" s="63"/>
      <c r="AB266" s="63"/>
      <c r="AC266" s="63"/>
      <c r="AD266" s="63"/>
      <c r="AE266" s="63"/>
      <c r="AF266" s="63"/>
    </row>
    <row r="267" spans="1:32" ht="15.75" x14ac:dyDescent="0.25">
      <c r="A267" s="63" t="s">
        <v>469</v>
      </c>
      <c r="B267" s="63"/>
      <c r="C267" s="63"/>
      <c r="D267" s="63"/>
      <c r="E267" s="63"/>
      <c r="F267" s="63">
        <f>Commun!D84</f>
        <v>0</v>
      </c>
      <c r="G267" s="63" t="s">
        <v>486</v>
      </c>
      <c r="H267" s="63"/>
      <c r="I267" s="63"/>
      <c r="J267" s="63"/>
      <c r="K267" s="63"/>
      <c r="L267" s="63"/>
      <c r="M267" s="63"/>
      <c r="N267" s="70" t="str">
        <f>IF(AND($F266&gt;1.01,$F266&lt;3.99),$A266,"")</f>
        <v/>
      </c>
      <c r="O267" s="70" t="str">
        <f>IF(AND($F267&gt;1.01,$F267&lt;3.99),$A267,"")</f>
        <v/>
      </c>
      <c r="P267" s="70" t="str">
        <f>IF(AND($F268&gt;1.01,$F268&lt;3.99),$A268,"")</f>
        <v/>
      </c>
      <c r="Q267" s="70" t="str">
        <f>IF(AND($F269&gt;1.01,$F269&lt;3.99),$A269,"")</f>
        <v/>
      </c>
      <c r="R267" s="70" t="str">
        <f>IF(AND($F270&gt;1.01,$F270&lt;3.99),$A270,"")</f>
        <v/>
      </c>
      <c r="S267" s="70" t="str">
        <f>IF(AND($F271&gt;1.01,$F271&lt;3.99),$A271,"")</f>
        <v/>
      </c>
      <c r="T267" s="63"/>
      <c r="U267" s="63"/>
      <c r="V267" s="63"/>
      <c r="W267" s="63"/>
      <c r="X267" s="63"/>
      <c r="Y267" s="63"/>
      <c r="Z267" s="63"/>
      <c r="AA267" s="63"/>
      <c r="AB267" s="63"/>
      <c r="AC267" s="63"/>
      <c r="AD267" s="63"/>
      <c r="AE267" s="63"/>
      <c r="AF267" s="63"/>
    </row>
    <row r="268" spans="1:32" ht="15.75" x14ac:dyDescent="0.25">
      <c r="A268" s="63" t="s">
        <v>470</v>
      </c>
      <c r="B268" s="63"/>
      <c r="C268" s="63"/>
      <c r="D268" s="63"/>
      <c r="E268" s="63"/>
      <c r="F268" s="63">
        <f>Commun!D102</f>
        <v>0</v>
      </c>
      <c r="G268" s="63" t="s">
        <v>487</v>
      </c>
      <c r="H268" s="63"/>
      <c r="I268" s="63"/>
      <c r="J268" s="63"/>
      <c r="K268" s="63"/>
      <c r="L268" s="63"/>
      <c r="M268" s="63"/>
      <c r="N268" s="70" t="str">
        <f>IF(AND($F266&gt;0.99,$F266&lt;1.000001),$A266,"")</f>
        <v/>
      </c>
      <c r="O268" s="70" t="str">
        <f>IF(AND($F267&gt;0.99,$F267&lt;1.000001),$A267,"")</f>
        <v/>
      </c>
      <c r="P268" s="70" t="str">
        <f>IF(AND($F268&gt;0.99,$F268&lt;1.000001),$A268,"")</f>
        <v/>
      </c>
      <c r="Q268" s="70" t="str">
        <f>IF(AND($F269&gt;0.99,$F269&lt;1.000001),$A269,"")</f>
        <v/>
      </c>
      <c r="R268" s="70" t="str">
        <f>IF(AND($F270&gt;0.99,$F270&lt;1.000001),$A270,"")</f>
        <v/>
      </c>
      <c r="S268" s="70" t="str">
        <f>IF(AND($F271&gt;0.99,$F271&lt;1.000001),$A271,"")</f>
        <v/>
      </c>
      <c r="T268" s="63"/>
      <c r="U268" s="63"/>
      <c r="V268" s="63"/>
      <c r="W268" s="63"/>
      <c r="X268" s="63"/>
      <c r="Y268" s="63"/>
      <c r="Z268" s="63"/>
      <c r="AA268" s="63"/>
      <c r="AB268" s="63"/>
      <c r="AC268" s="63"/>
      <c r="AD268" s="63"/>
      <c r="AE268" s="63"/>
      <c r="AF268" s="63"/>
    </row>
    <row r="269" spans="1:32" ht="15.75" x14ac:dyDescent="0.25">
      <c r="A269" s="63" t="s">
        <v>471</v>
      </c>
      <c r="B269" s="63"/>
      <c r="C269" s="63"/>
      <c r="D269" s="63"/>
      <c r="E269" s="63"/>
      <c r="F269" s="63">
        <f>Commun!D114</f>
        <v>0</v>
      </c>
      <c r="G269" s="63" t="s">
        <v>488</v>
      </c>
      <c r="H269" s="63"/>
      <c r="I269" s="63"/>
      <c r="J269" s="63"/>
      <c r="K269" s="63"/>
      <c r="L269" s="63"/>
      <c r="M269" s="63"/>
      <c r="N269" s="70" t="str">
        <f>IF($F266=0,$A266,"")</f>
        <v>Comparison Shopping From Home</v>
      </c>
      <c r="O269" s="70" t="str">
        <f>IF($F267=0,$A267,"")</f>
        <v>Stores</v>
      </c>
      <c r="P269" s="70" t="str">
        <f>IF($F268=0,$A268,"")</f>
        <v>Fast Food Restaurants</v>
      </c>
      <c r="Q269" s="70" t="str">
        <f>IF($F269=0,$A269,"")</f>
        <v>Cafeteria Restaurants</v>
      </c>
      <c r="R269" s="70" t="str">
        <f>IF($F270=0,$A270,"")</f>
        <v>Sit Down Restaurants</v>
      </c>
      <c r="S269" s="71" t="str">
        <f>IF($F271=0,$A271,"")</f>
        <v>Public Toilets</v>
      </c>
      <c r="T269" s="63"/>
      <c r="U269" s="63"/>
      <c r="V269" s="63"/>
      <c r="W269" s="63"/>
      <c r="X269" s="63"/>
      <c r="Y269" s="63"/>
      <c r="Z269" s="63"/>
      <c r="AA269" s="63"/>
      <c r="AB269" s="63"/>
      <c r="AC269" s="63"/>
      <c r="AD269" s="63"/>
      <c r="AE269" s="63"/>
      <c r="AF269" s="63"/>
    </row>
    <row r="270" spans="1:32" ht="15.75" x14ac:dyDescent="0.25">
      <c r="A270" s="63" t="s">
        <v>472</v>
      </c>
      <c r="B270" s="63"/>
      <c r="C270" s="63"/>
      <c r="D270" s="63"/>
      <c r="E270" s="63"/>
      <c r="F270" s="63">
        <f>Commun!D128</f>
        <v>0</v>
      </c>
      <c r="G270" s="63"/>
      <c r="H270" s="63"/>
      <c r="I270" s="63"/>
      <c r="J270" s="63"/>
      <c r="K270" s="63"/>
      <c r="L270" s="63"/>
      <c r="M270" s="63"/>
      <c r="N270" s="63"/>
      <c r="O270" s="63"/>
      <c r="P270" s="63"/>
      <c r="Q270" s="63"/>
      <c r="R270" s="63"/>
      <c r="S270" s="63"/>
      <c r="T270" s="63"/>
      <c r="U270" s="63"/>
      <c r="V270" s="63"/>
      <c r="W270" s="63"/>
      <c r="X270" s="63"/>
      <c r="Y270" s="63"/>
      <c r="Z270" s="63"/>
      <c r="AA270" s="63"/>
      <c r="AB270" s="63"/>
      <c r="AC270" s="63"/>
      <c r="AD270" s="63"/>
      <c r="AE270" s="63"/>
      <c r="AF270" s="63"/>
    </row>
    <row r="271" spans="1:32" ht="15.75" x14ac:dyDescent="0.25">
      <c r="A271" s="63" t="s">
        <v>1035</v>
      </c>
      <c r="B271" s="63"/>
      <c r="C271" s="63"/>
      <c r="D271" s="63"/>
      <c r="E271" s="63"/>
      <c r="F271" s="63">
        <f>Commun!D135</f>
        <v>0</v>
      </c>
      <c r="G271" s="63"/>
      <c r="H271" s="63"/>
      <c r="I271" s="63"/>
      <c r="J271" s="63"/>
      <c r="K271" s="63"/>
      <c r="L271" s="63"/>
      <c r="M271" s="63"/>
      <c r="N271" s="63"/>
      <c r="O271" s="63"/>
      <c r="P271" s="63"/>
      <c r="Q271" s="63"/>
      <c r="R271" s="63"/>
      <c r="S271" s="63"/>
      <c r="T271" s="63"/>
      <c r="U271" s="63"/>
      <c r="V271" s="63"/>
      <c r="W271" s="63"/>
      <c r="X271" s="63"/>
      <c r="Y271" s="63"/>
      <c r="Z271" s="63"/>
      <c r="AA271" s="63"/>
      <c r="AB271" s="63"/>
      <c r="AC271" s="63"/>
      <c r="AD271" s="63"/>
      <c r="AE271" s="63"/>
      <c r="AF271" s="63"/>
    </row>
    <row r="272" spans="1:32" ht="15.75" x14ac:dyDescent="0.25">
      <c r="A272" s="63"/>
      <c r="B272" s="63"/>
      <c r="C272" s="63"/>
      <c r="D272" s="63"/>
      <c r="E272" s="63"/>
      <c r="F272" s="63"/>
      <c r="G272" s="63"/>
      <c r="H272" s="63"/>
      <c r="I272" s="63"/>
      <c r="J272" s="63"/>
      <c r="K272" s="63"/>
      <c r="L272" s="63"/>
      <c r="M272" s="63"/>
      <c r="N272" s="63"/>
      <c r="O272" s="63"/>
      <c r="P272" s="63"/>
      <c r="Q272" s="63"/>
      <c r="R272" s="63"/>
      <c r="S272" s="63"/>
      <c r="T272" s="63"/>
      <c r="U272" s="63"/>
      <c r="V272" s="63"/>
      <c r="W272" s="63"/>
      <c r="X272" s="63"/>
      <c r="Y272" s="63"/>
      <c r="Z272" s="63"/>
      <c r="AA272" s="63"/>
      <c r="AB272" s="63"/>
      <c r="AC272" s="63"/>
      <c r="AD272" s="63"/>
      <c r="AE272" s="63"/>
      <c r="AF272" s="63"/>
    </row>
    <row r="273" spans="1:32" ht="15.75" x14ac:dyDescent="0.25">
      <c r="A273" s="63"/>
      <c r="B273" s="63"/>
      <c r="C273" s="63"/>
      <c r="D273" s="63"/>
      <c r="E273" s="63"/>
      <c r="F273" s="63"/>
      <c r="G273" s="63"/>
      <c r="H273" s="63"/>
      <c r="I273" s="63"/>
      <c r="J273" s="63"/>
      <c r="K273" s="63"/>
      <c r="L273" s="63"/>
      <c r="M273" s="63"/>
      <c r="N273" s="63"/>
      <c r="O273" s="63"/>
      <c r="P273" s="63"/>
      <c r="Q273" s="63"/>
      <c r="R273" s="63"/>
      <c r="S273" s="63"/>
      <c r="T273" s="63"/>
      <c r="U273" s="63"/>
      <c r="V273" s="63"/>
      <c r="W273" s="63"/>
      <c r="X273" s="63"/>
      <c r="Y273" s="63"/>
      <c r="Z273" s="63"/>
      <c r="AA273" s="63"/>
      <c r="AB273" s="63"/>
      <c r="AC273" s="63"/>
      <c r="AD273" s="63"/>
      <c r="AE273" s="63"/>
      <c r="AF273" s="63"/>
    </row>
    <row r="274" spans="1:32" ht="15.75" x14ac:dyDescent="0.25">
      <c r="A274" s="63"/>
      <c r="B274" s="63"/>
      <c r="C274" s="63"/>
      <c r="D274" s="63"/>
      <c r="E274" s="63"/>
      <c r="F274" s="63"/>
      <c r="G274" s="63"/>
      <c r="H274" s="63"/>
      <c r="I274" s="63"/>
      <c r="J274" s="63"/>
      <c r="K274" s="63"/>
      <c r="L274" s="63"/>
      <c r="M274" s="63"/>
      <c r="N274" s="63"/>
      <c r="O274" s="63"/>
      <c r="P274" s="63"/>
      <c r="Q274" s="63"/>
      <c r="R274" s="63"/>
      <c r="S274" s="63"/>
      <c r="T274" s="63"/>
      <c r="U274" s="63"/>
      <c r="V274" s="63"/>
      <c r="W274" s="63"/>
      <c r="X274" s="63"/>
      <c r="Y274" s="63"/>
      <c r="Z274" s="63"/>
      <c r="AA274" s="63"/>
      <c r="AB274" s="63"/>
      <c r="AC274" s="63"/>
      <c r="AD274" s="63"/>
      <c r="AE274" s="63"/>
      <c r="AF274" s="63"/>
    </row>
    <row r="275" spans="1:32" ht="15.75" x14ac:dyDescent="0.25">
      <c r="A275" s="63"/>
      <c r="B275" s="63"/>
      <c r="C275" s="63"/>
      <c r="D275" s="63"/>
      <c r="E275" s="63"/>
      <c r="F275" s="63"/>
      <c r="G275" s="63"/>
      <c r="H275" s="63"/>
      <c r="I275" s="63"/>
      <c r="J275" s="63"/>
      <c r="K275" s="63"/>
      <c r="L275" s="63"/>
      <c r="M275" s="63"/>
      <c r="N275" s="63"/>
      <c r="O275" s="63"/>
      <c r="P275" s="63"/>
      <c r="Q275" s="63"/>
      <c r="R275" s="63"/>
      <c r="S275" s="63"/>
      <c r="T275" s="63"/>
      <c r="U275" s="63"/>
      <c r="V275" s="63"/>
      <c r="W275" s="63"/>
      <c r="X275" s="63"/>
      <c r="Y275" s="63"/>
      <c r="Z275" s="63"/>
      <c r="AA275" s="63"/>
      <c r="AB275" s="63"/>
      <c r="AC275" s="63"/>
      <c r="AD275" s="63"/>
      <c r="AE275" s="63"/>
      <c r="AF275" s="63"/>
    </row>
    <row r="276" spans="1:32" ht="15.75" x14ac:dyDescent="0.25">
      <c r="A276" s="63"/>
      <c r="B276" s="63"/>
      <c r="C276" s="63"/>
      <c r="D276" s="63"/>
      <c r="E276" s="63"/>
      <c r="F276" s="63"/>
      <c r="G276" s="63" t="s">
        <v>494</v>
      </c>
      <c r="H276" s="63" t="s">
        <v>495</v>
      </c>
      <c r="I276" s="63"/>
      <c r="J276" s="63"/>
      <c r="K276" s="63"/>
      <c r="L276" s="63"/>
      <c r="M276" s="63"/>
      <c r="N276" s="63"/>
      <c r="O276" s="63"/>
      <c r="P276" s="63"/>
      <c r="Q276" s="63"/>
      <c r="R276" s="63"/>
      <c r="S276" s="63"/>
      <c r="T276" s="63"/>
      <c r="U276" s="63"/>
      <c r="V276" s="63"/>
      <c r="W276" s="63"/>
      <c r="X276" s="63"/>
      <c r="Y276" s="63"/>
      <c r="Z276" s="63"/>
      <c r="AA276" s="63"/>
      <c r="AB276" s="63"/>
      <c r="AC276" s="63"/>
      <c r="AD276" s="63"/>
      <c r="AE276" s="63"/>
      <c r="AF276" s="63"/>
    </row>
    <row r="277" spans="1:32" ht="15.75" x14ac:dyDescent="0.25">
      <c r="A277" s="64">
        <f>G5</f>
        <v>0</v>
      </c>
      <c r="B277" s="61" t="s">
        <v>17</v>
      </c>
      <c r="C277" s="63"/>
      <c r="D277" s="63"/>
      <c r="E277" s="63"/>
      <c r="F277" s="63"/>
      <c r="G277" s="63" t="s">
        <v>524</v>
      </c>
      <c r="H277" s="63"/>
      <c r="I277" s="63"/>
      <c r="J277" s="63"/>
      <c r="K277" s="63"/>
      <c r="L277" s="63"/>
      <c r="M277" s="63"/>
      <c r="N277" s="70" t="str">
        <f>IF(A277&gt;79.999,B277,"")</f>
        <v/>
      </c>
      <c r="O277" s="70" t="str">
        <f>IF(A278&gt;79.999,B278,"")</f>
        <v/>
      </c>
      <c r="P277" s="70" t="str">
        <f>IF(A279&gt;79.999,B279,"")</f>
        <v/>
      </c>
      <c r="Q277" s="70" t="str">
        <f>IF(A280&gt;79.999,B280,"")</f>
        <v/>
      </c>
      <c r="R277" s="70" t="str">
        <f>IF(A281&gt;79.999,B281,"")</f>
        <v/>
      </c>
      <c r="S277" s="70" t="str">
        <f>IF(A282&gt;79.999,B282,"")</f>
        <v/>
      </c>
      <c r="T277" s="70" t="str">
        <f>IF(A283&gt;79.999,B283,"")</f>
        <v/>
      </c>
      <c r="U277" s="70" t="str">
        <f>IF(A284&gt;79.999,B284,"")</f>
        <v/>
      </c>
      <c r="V277" s="70" t="str">
        <f>IF(A285&gt;79.999,B285,"")</f>
        <v/>
      </c>
      <c r="W277" s="70" t="str">
        <f>IF(A286&gt;79.999,B286,"")</f>
        <v/>
      </c>
      <c r="X277" s="70" t="str">
        <f>IF(A287&gt;79.999,B287,"")</f>
        <v/>
      </c>
      <c r="Y277" s="70" t="str">
        <f>IF(A288&gt;79.999,B288,"")</f>
        <v/>
      </c>
      <c r="Z277" s="70" t="str">
        <f>IF(A289&gt;79.999,B289,"")</f>
        <v/>
      </c>
      <c r="AA277" s="70" t="str">
        <f>IF(A290&gt;79.999,B290,"")</f>
        <v/>
      </c>
      <c r="AB277" s="70" t="str">
        <f>IF(A291&gt;79.999,B291,"")</f>
        <v/>
      </c>
      <c r="AC277" s="63"/>
      <c r="AD277" s="63"/>
      <c r="AE277" s="63"/>
      <c r="AF277" s="63"/>
    </row>
    <row r="278" spans="1:32" ht="15.75" x14ac:dyDescent="0.25">
      <c r="A278" s="64">
        <f>G11</f>
        <v>0</v>
      </c>
      <c r="B278" s="61" t="s">
        <v>16</v>
      </c>
      <c r="C278" s="63"/>
      <c r="D278" s="63"/>
      <c r="E278" s="63"/>
      <c r="F278" s="63"/>
      <c r="G278" s="63" t="s">
        <v>525</v>
      </c>
      <c r="H278" s="63"/>
      <c r="I278" s="63"/>
      <c r="J278" s="63"/>
      <c r="K278" s="63"/>
      <c r="L278" s="63"/>
      <c r="M278" s="63"/>
      <c r="N278" s="70" t="str">
        <f>IF(AND(A277&gt;20.000001,A277&lt;79.999998),B277,"")</f>
        <v/>
      </c>
      <c r="O278" s="70" t="str">
        <f>IF(AND($A278&gt;20.000001,$A278&lt;79.999998),$B278,"")</f>
        <v/>
      </c>
      <c r="P278" s="70" t="str">
        <f>IF(AND($A279&gt;20.000001,$A279&lt;79.999998),$B279,"")</f>
        <v/>
      </c>
      <c r="Q278" s="70" t="str">
        <f>IF(AND($A280&gt;20.000001,$A280&lt;79.999998),$B280,"")</f>
        <v/>
      </c>
      <c r="R278" s="70" t="str">
        <f>IF(AND($A281&gt;20.000001,$A281&lt;79.999998),$B281,"")</f>
        <v/>
      </c>
      <c r="S278" s="70" t="str">
        <f>IF(AND($A282&gt;20.000001,$A282&lt;79.999998),$B282,"")</f>
        <v/>
      </c>
      <c r="T278" s="70" t="str">
        <f>IF(AND($A283&gt;20.000001,$A283&lt;79.999998),$B283,"")</f>
        <v/>
      </c>
      <c r="U278" s="70" t="str">
        <f>IF(AND($A284&gt;20.000001,$A284&lt;79.999998),$B284,"")</f>
        <v/>
      </c>
      <c r="V278" s="70" t="str">
        <f>IF(AND($A285&gt;20.000001,$A285&lt;79.999998),$B285,"")</f>
        <v/>
      </c>
      <c r="W278" s="70" t="str">
        <f>IF(AND($A286&gt;20.000001,$A286&lt;79.999998),$B286,"")</f>
        <v/>
      </c>
      <c r="X278" s="70" t="str">
        <f>IF(AND($A287&gt;20.000001,$A287&lt;79.999998),$B287,"")</f>
        <v/>
      </c>
      <c r="Y278" s="70" t="str">
        <f>IF(AND($A288&gt;20.000001,$A288&lt;79.999998),$B288,"")</f>
        <v/>
      </c>
      <c r="Z278" s="70" t="str">
        <f>IF(AND($A289&gt;20.000001,$A289&lt;79.999998),$B289,"")</f>
        <v/>
      </c>
      <c r="AA278" s="70" t="str">
        <f>IF(AND($A290&gt;20.000001,$A290&lt;79.999998),$B290,"")</f>
        <v/>
      </c>
      <c r="AB278" s="70" t="str">
        <f>IF(AND($A291&gt;20.000001,$A291&lt;79.999998),$B291,"")</f>
        <v/>
      </c>
      <c r="AC278" s="63"/>
      <c r="AD278" s="63"/>
      <c r="AE278" s="63"/>
      <c r="AF278" s="63"/>
    </row>
    <row r="279" spans="1:32" ht="15.75" x14ac:dyDescent="0.25">
      <c r="A279" s="64">
        <f>G17</f>
        <v>0</v>
      </c>
      <c r="B279" s="61" t="s">
        <v>15</v>
      </c>
      <c r="C279" s="63"/>
      <c r="D279" s="63"/>
      <c r="E279" s="63"/>
      <c r="F279" s="63"/>
      <c r="G279" s="63" t="s">
        <v>526</v>
      </c>
      <c r="H279" s="63"/>
      <c r="I279" s="63"/>
      <c r="J279" s="63"/>
      <c r="K279" s="63"/>
      <c r="L279" s="63"/>
      <c r="M279" s="63"/>
      <c r="N279" s="63" t="str">
        <f>IF(AND($A277&gt;19.9,$A277&lt;20.1),$B277,"")</f>
        <v/>
      </c>
      <c r="O279" s="63" t="str">
        <f>IF(AND($A278&gt;19.9,$A278&lt;20.1),$B278,"")</f>
        <v/>
      </c>
      <c r="P279" s="63" t="str">
        <f>IF(AND($A279&gt;19.9,$A279&lt;20.1),$B279,"")</f>
        <v/>
      </c>
      <c r="Q279" s="63" t="str">
        <f>IF(AND($A280&gt;19.9,$A280&lt;20.1),$B280,"")</f>
        <v/>
      </c>
      <c r="R279" s="63" t="str">
        <f>IF(AND($A281&gt;19.9,$A281&lt;20.1),$B281,"")</f>
        <v/>
      </c>
      <c r="S279" s="63" t="str">
        <f>IF(AND($A282&gt;19.9,$A282&lt;20.1),$B282,"")</f>
        <v/>
      </c>
      <c r="T279" s="63" t="str">
        <f>IF(AND($A283&gt;19.9,$A283&lt;20.1),$B283,"")</f>
        <v/>
      </c>
      <c r="U279" s="63" t="str">
        <f>IF(AND($A284&gt;19.9,$A284&lt;20.1),$B284,"")</f>
        <v/>
      </c>
      <c r="V279" s="63" t="str">
        <f>IF(AND($A285&gt;19.9,$A285&lt;20.1),$B285,"")</f>
        <v/>
      </c>
      <c r="W279" s="63" t="str">
        <f>IF(AND($A286&gt;19.9,$A286&lt;20.1),$B286,"")</f>
        <v/>
      </c>
      <c r="X279" s="63" t="str">
        <f>IF(AND($A287&gt;19.9,$A287&lt;20.1),$B287,"")</f>
        <v/>
      </c>
      <c r="Y279" s="63" t="str">
        <f>IF(AND($A288&gt;19.9,$A288&lt;20.1),$B288,"")</f>
        <v/>
      </c>
      <c r="Z279" s="63" t="str">
        <f>IF(AND($A289&gt;19.9,$A289&lt;20.1),$B289,"")</f>
        <v/>
      </c>
      <c r="AA279" s="63" t="str">
        <f>IF(AND($A290&gt;19.9,$A290&lt;20.1),$B290,"")</f>
        <v/>
      </c>
      <c r="AB279" s="63" t="str">
        <f>IF(AND($A291&gt;19.9,$A291&lt;20.1),$B291,"")</f>
        <v/>
      </c>
      <c r="AC279" s="63"/>
      <c r="AD279" s="63"/>
      <c r="AE279" s="63"/>
      <c r="AF279" s="63"/>
    </row>
    <row r="280" spans="1:32" ht="15.75" x14ac:dyDescent="0.25">
      <c r="A280" s="64">
        <f>G23</f>
        <v>0</v>
      </c>
      <c r="B280" s="61" t="s">
        <v>14</v>
      </c>
      <c r="C280" s="63"/>
      <c r="D280" s="63"/>
      <c r="E280" s="63"/>
      <c r="F280" s="63"/>
      <c r="G280" s="63" t="s">
        <v>527</v>
      </c>
      <c r="H280" s="63"/>
      <c r="I280" s="63"/>
      <c r="J280" s="63"/>
      <c r="K280" s="63"/>
      <c r="L280" s="63"/>
      <c r="M280" s="63"/>
      <c r="N280" s="70" t="str">
        <f>IF($A277=0,$B277,"")</f>
        <v>Concepts</v>
      </c>
      <c r="O280" s="70" t="str">
        <f>IF($A278=0,$B278,"")</f>
        <v>Movement</v>
      </c>
      <c r="P280" s="70" t="str">
        <f>IF($A279=0,$B279,"")</f>
        <v>Single Room O&amp;M</v>
      </c>
      <c r="Q280" s="70" t="str">
        <f>IF($A280=0,$B280,"")</f>
        <v>Indoor O&amp;M</v>
      </c>
      <c r="R280" s="70" t="str">
        <f>IF($A281=0,$B281,"")</f>
        <v>Self Protection</v>
      </c>
      <c r="S280" s="70" t="str">
        <f>IF($A282=0,$B282,"")</f>
        <v>Guided Travel</v>
      </c>
      <c r="T280" s="70" t="str">
        <f>IF($A283=0,$B283,"")</f>
        <v>Cane Skills</v>
      </c>
      <c r="U280" s="70" t="str">
        <f>IF($A284=0,$B284,"")</f>
        <v>Sidewalk Travel</v>
      </c>
      <c r="V280" s="70" t="str">
        <f>IF($A285=0,$B285,"")</f>
        <v>Street Crossings</v>
      </c>
      <c r="W280" s="70" t="str">
        <f>IF($A286=0,$B286,"")</f>
        <v>Orientation Skills &amp; GPS</v>
      </c>
      <c r="X280" s="70" t="str">
        <f>IF($A287=0,$B287,"")</f>
        <v>Public Transportation</v>
      </c>
      <c r="Y280" s="70" t="str">
        <f>IF($A288=0,$B288,"")</f>
        <v>Atypical O&amp;M</v>
      </c>
      <c r="Z280" s="70" t="str">
        <f>IF($A289=0,$B289,"")</f>
        <v>Rural Travel</v>
      </c>
      <c r="AA280" s="70" t="str">
        <f>IF($A290=0,$B290,"")</f>
        <v>Vision Specific O&amp;M Skills</v>
      </c>
      <c r="AB280" s="70" t="str">
        <f>IF($A291=0,$B291,"")</f>
        <v xml:space="preserve">Community </v>
      </c>
      <c r="AC280" s="63"/>
      <c r="AD280" s="63"/>
      <c r="AE280" s="63"/>
      <c r="AF280" s="63"/>
    </row>
    <row r="281" spans="1:32" ht="15.75" x14ac:dyDescent="0.25">
      <c r="A281" s="64">
        <f>G29</f>
        <v>0</v>
      </c>
      <c r="B281" s="61" t="s">
        <v>13</v>
      </c>
      <c r="C281" s="63"/>
      <c r="D281" s="63"/>
      <c r="E281" s="63"/>
      <c r="F281" s="63"/>
      <c r="G281" s="63"/>
      <c r="H281" s="63"/>
      <c r="I281" s="63"/>
      <c r="J281" s="63"/>
      <c r="K281" s="63"/>
      <c r="L281" s="63"/>
      <c r="M281" s="63"/>
      <c r="N281" s="63"/>
      <c r="O281" s="63"/>
      <c r="P281" s="63"/>
      <c r="Q281" s="63"/>
      <c r="R281" s="63"/>
      <c r="S281" s="63"/>
      <c r="T281" s="63"/>
      <c r="U281" s="63"/>
      <c r="V281" s="63"/>
      <c r="W281" s="63"/>
      <c r="X281" s="63"/>
      <c r="Y281" s="63"/>
      <c r="Z281" s="63"/>
      <c r="AA281" s="63"/>
      <c r="AB281" s="63"/>
      <c r="AC281" s="63"/>
      <c r="AD281" s="63"/>
      <c r="AE281" s="63"/>
      <c r="AF281" s="63"/>
    </row>
    <row r="282" spans="1:32" ht="15.75" x14ac:dyDescent="0.25">
      <c r="A282" s="64">
        <f>G35</f>
        <v>0</v>
      </c>
      <c r="B282" s="61" t="s">
        <v>12</v>
      </c>
      <c r="C282" s="63"/>
      <c r="D282" s="63"/>
      <c r="E282" s="63"/>
      <c r="F282" s="63"/>
      <c r="G282" s="63"/>
      <c r="H282" s="63"/>
      <c r="I282" s="63"/>
      <c r="J282" s="63"/>
      <c r="K282" s="63"/>
      <c r="L282" s="63"/>
      <c r="M282" s="63"/>
      <c r="N282" s="63"/>
      <c r="O282" s="63"/>
      <c r="P282" s="63"/>
      <c r="Q282" s="63"/>
      <c r="R282" s="63"/>
      <c r="S282" s="63"/>
      <c r="T282" s="63"/>
      <c r="U282" s="63"/>
      <c r="V282" s="63"/>
      <c r="W282" s="63"/>
      <c r="X282" s="63"/>
      <c r="Y282" s="63"/>
      <c r="Z282" s="63"/>
      <c r="AA282" s="63"/>
      <c r="AB282" s="63"/>
      <c r="AC282" s="63"/>
      <c r="AD282" s="63"/>
      <c r="AE282" s="63"/>
      <c r="AF282" s="63"/>
    </row>
    <row r="283" spans="1:32" ht="15.75" x14ac:dyDescent="0.25">
      <c r="A283" s="64">
        <f>G41</f>
        <v>0</v>
      </c>
      <c r="B283" s="61" t="s">
        <v>11</v>
      </c>
      <c r="C283" s="63"/>
      <c r="D283" s="63"/>
      <c r="E283" s="63"/>
      <c r="F283" s="63"/>
      <c r="G283" s="63"/>
      <c r="H283" s="63"/>
      <c r="I283" s="63"/>
      <c r="J283" s="63"/>
      <c r="K283" s="63"/>
      <c r="L283" s="63"/>
      <c r="M283" s="63"/>
      <c r="N283" s="63"/>
      <c r="O283" s="63"/>
      <c r="P283" s="63"/>
      <c r="Q283" s="63"/>
      <c r="R283" s="63"/>
      <c r="S283" s="63"/>
      <c r="T283" s="63"/>
      <c r="U283" s="63"/>
      <c r="V283" s="63"/>
      <c r="W283" s="63"/>
      <c r="X283" s="63"/>
      <c r="Y283" s="63"/>
      <c r="Z283" s="63"/>
      <c r="AA283" s="63"/>
      <c r="AB283" s="63"/>
      <c r="AC283" s="63"/>
      <c r="AD283" s="63"/>
      <c r="AE283" s="63"/>
      <c r="AF283" s="63"/>
    </row>
    <row r="284" spans="1:32" ht="15.75" x14ac:dyDescent="0.25">
      <c r="A284" s="64">
        <f>G47</f>
        <v>0</v>
      </c>
      <c r="B284" s="61" t="s">
        <v>523</v>
      </c>
      <c r="C284" s="63"/>
      <c r="D284" s="63"/>
      <c r="E284" s="63"/>
      <c r="F284" s="63"/>
      <c r="G284" s="63"/>
      <c r="H284" s="63"/>
      <c r="I284" s="63"/>
      <c r="J284" s="63"/>
      <c r="K284" s="63"/>
      <c r="L284" s="63"/>
      <c r="M284" s="63"/>
      <c r="N284" s="63"/>
      <c r="O284" s="63"/>
      <c r="P284" s="63"/>
      <c r="Q284" s="63"/>
      <c r="R284" s="63"/>
      <c r="S284" s="63"/>
      <c r="T284" s="63"/>
      <c r="U284" s="63"/>
      <c r="V284" s="63"/>
      <c r="W284" s="63"/>
      <c r="X284" s="63"/>
      <c r="Y284" s="63"/>
      <c r="Z284" s="63"/>
      <c r="AA284" s="63"/>
      <c r="AB284" s="63"/>
      <c r="AC284" s="63"/>
      <c r="AD284" s="63"/>
      <c r="AE284" s="63"/>
      <c r="AF284" s="63"/>
    </row>
    <row r="285" spans="1:32" ht="15.75" x14ac:dyDescent="0.25">
      <c r="A285" s="64">
        <f>G53</f>
        <v>0</v>
      </c>
      <c r="B285" s="61" t="s">
        <v>10</v>
      </c>
      <c r="C285" s="63"/>
      <c r="D285" s="63"/>
      <c r="E285" s="63"/>
      <c r="F285" s="63"/>
      <c r="G285" s="63"/>
      <c r="H285" s="63"/>
      <c r="I285" s="63"/>
      <c r="J285" s="63"/>
      <c r="K285" s="63"/>
      <c r="L285" s="63"/>
      <c r="M285" s="63"/>
      <c r="N285" s="63"/>
      <c r="O285" s="63"/>
      <c r="P285" s="63"/>
      <c r="Q285" s="63"/>
      <c r="R285" s="63"/>
      <c r="S285" s="63"/>
      <c r="T285" s="63"/>
      <c r="U285" s="63"/>
      <c r="V285" s="63"/>
      <c r="W285" s="63"/>
      <c r="X285" s="63"/>
      <c r="Y285" s="63"/>
      <c r="Z285" s="63"/>
      <c r="AA285" s="63"/>
      <c r="AB285" s="63"/>
      <c r="AC285" s="63"/>
      <c r="AD285" s="63"/>
      <c r="AE285" s="63"/>
      <c r="AF285" s="63"/>
    </row>
    <row r="286" spans="1:32" ht="15.75" x14ac:dyDescent="0.25">
      <c r="A286" s="64">
        <f>G59</f>
        <v>0</v>
      </c>
      <c r="B286" s="61" t="s">
        <v>4</v>
      </c>
      <c r="C286" s="63"/>
      <c r="D286" s="63"/>
      <c r="E286" s="63"/>
      <c r="F286" s="63"/>
      <c r="G286" s="63"/>
      <c r="H286" s="63"/>
      <c r="I286" s="63"/>
      <c r="J286" s="63"/>
      <c r="K286" s="63"/>
      <c r="L286" s="63"/>
      <c r="M286" s="63"/>
      <c r="N286" s="63"/>
      <c r="O286" s="63"/>
      <c r="P286" s="63"/>
      <c r="Q286" s="63"/>
      <c r="R286" s="63"/>
      <c r="S286" s="63"/>
      <c r="T286" s="63"/>
      <c r="U286" s="63"/>
      <c r="V286" s="63"/>
      <c r="W286" s="63"/>
      <c r="X286" s="63"/>
      <c r="Y286" s="63"/>
      <c r="Z286" s="63"/>
      <c r="AA286" s="63"/>
      <c r="AB286" s="63"/>
      <c r="AC286" s="63"/>
      <c r="AD286" s="63"/>
      <c r="AE286" s="63"/>
      <c r="AF286" s="63"/>
    </row>
    <row r="287" spans="1:32" ht="15.75" x14ac:dyDescent="0.25">
      <c r="A287" s="64">
        <f>G65</f>
        <v>0</v>
      </c>
      <c r="B287" s="61" t="s">
        <v>5</v>
      </c>
      <c r="C287" s="63"/>
      <c r="D287" s="63"/>
      <c r="E287" s="63"/>
      <c r="F287" s="63"/>
      <c r="G287" s="63"/>
      <c r="H287" s="63"/>
      <c r="I287" s="63"/>
      <c r="J287" s="63"/>
      <c r="K287" s="63"/>
      <c r="L287" s="63"/>
      <c r="M287" s="63"/>
      <c r="N287" s="63"/>
      <c r="O287" s="63"/>
      <c r="P287" s="63"/>
      <c r="Q287" s="63"/>
      <c r="R287" s="63"/>
      <c r="S287" s="63"/>
      <c r="T287" s="63"/>
      <c r="U287" s="63"/>
      <c r="V287" s="63"/>
      <c r="W287" s="63"/>
      <c r="X287" s="63"/>
      <c r="Y287" s="63"/>
      <c r="Z287" s="63"/>
      <c r="AA287" s="63"/>
      <c r="AB287" s="63"/>
      <c r="AC287" s="63"/>
      <c r="AD287" s="63"/>
      <c r="AE287" s="63"/>
      <c r="AF287" s="63"/>
    </row>
    <row r="288" spans="1:32" ht="15.75" x14ac:dyDescent="0.25">
      <c r="A288" s="64">
        <f>G71</f>
        <v>0</v>
      </c>
      <c r="B288" s="61" t="s">
        <v>6</v>
      </c>
      <c r="C288" s="63"/>
      <c r="D288" s="63"/>
      <c r="E288" s="63"/>
      <c r="F288" s="63"/>
      <c r="G288" s="63"/>
      <c r="H288" s="63"/>
      <c r="I288" s="63"/>
      <c r="J288" s="63"/>
      <c r="K288" s="63"/>
      <c r="L288" s="63"/>
      <c r="M288" s="63"/>
      <c r="N288" s="63"/>
      <c r="O288" s="63"/>
      <c r="P288" s="63"/>
      <c r="Q288" s="63"/>
      <c r="R288" s="63"/>
      <c r="S288" s="63"/>
      <c r="T288" s="63"/>
      <c r="U288" s="63"/>
      <c r="V288" s="63"/>
      <c r="W288" s="63"/>
      <c r="X288" s="63"/>
      <c r="Y288" s="63"/>
      <c r="Z288" s="63"/>
      <c r="AA288" s="63"/>
      <c r="AB288" s="63"/>
      <c r="AC288" s="63"/>
      <c r="AD288" s="63"/>
      <c r="AE288" s="63"/>
      <c r="AF288" s="63"/>
    </row>
    <row r="289" spans="1:32" ht="15.75" x14ac:dyDescent="0.25">
      <c r="A289" s="64">
        <f>G77</f>
        <v>0</v>
      </c>
      <c r="B289" s="61" t="s">
        <v>7</v>
      </c>
      <c r="C289" s="63"/>
      <c r="D289" s="63"/>
      <c r="E289" s="63"/>
      <c r="F289" s="63"/>
      <c r="G289" s="63"/>
      <c r="H289" s="63"/>
      <c r="I289" s="63"/>
      <c r="J289" s="63"/>
      <c r="K289" s="63"/>
      <c r="L289" s="63"/>
      <c r="M289" s="63"/>
      <c r="N289" s="63"/>
      <c r="O289" s="63"/>
      <c r="P289" s="63"/>
      <c r="Q289" s="63"/>
      <c r="R289" s="63"/>
      <c r="S289" s="63"/>
      <c r="T289" s="63"/>
      <c r="U289" s="63"/>
      <c r="V289" s="63"/>
      <c r="W289" s="63"/>
      <c r="X289" s="63"/>
      <c r="Y289" s="63"/>
      <c r="Z289" s="63"/>
      <c r="AA289" s="63"/>
      <c r="AB289" s="63"/>
      <c r="AC289" s="63"/>
      <c r="AD289" s="63"/>
      <c r="AE289" s="63"/>
      <c r="AF289" s="63"/>
    </row>
    <row r="290" spans="1:32" ht="15.75" x14ac:dyDescent="0.25">
      <c r="A290" s="64">
        <f>G83</f>
        <v>0</v>
      </c>
      <c r="B290" s="61" t="s">
        <v>8</v>
      </c>
      <c r="C290" s="63"/>
      <c r="D290" s="63"/>
      <c r="E290" s="63"/>
      <c r="F290" s="63"/>
      <c r="G290" s="63"/>
      <c r="H290" s="63"/>
      <c r="I290" s="63"/>
      <c r="J290" s="63"/>
      <c r="K290" s="63"/>
      <c r="L290" s="63"/>
      <c r="M290" s="63"/>
      <c r="N290" s="63"/>
      <c r="O290" s="63"/>
      <c r="P290" s="63"/>
      <c r="Q290" s="63"/>
      <c r="R290" s="63"/>
      <c r="S290" s="63"/>
      <c r="T290" s="63"/>
      <c r="U290" s="63"/>
      <c r="V290" s="63"/>
      <c r="W290" s="63"/>
      <c r="X290" s="63"/>
      <c r="Y290" s="63"/>
      <c r="Z290" s="63"/>
      <c r="AA290" s="63"/>
      <c r="AB290" s="63"/>
      <c r="AC290" s="63"/>
      <c r="AD290" s="63"/>
      <c r="AE290" s="63"/>
      <c r="AF290" s="63"/>
    </row>
    <row r="291" spans="1:32" ht="15.75" x14ac:dyDescent="0.25">
      <c r="A291" s="64">
        <f>G89</f>
        <v>0</v>
      </c>
      <c r="B291" s="61" t="s">
        <v>9</v>
      </c>
      <c r="C291" s="63"/>
      <c r="D291" s="63"/>
      <c r="E291" s="63"/>
      <c r="F291" s="63"/>
      <c r="G291" s="63"/>
      <c r="H291" s="63"/>
      <c r="I291" s="63"/>
      <c r="J291" s="63"/>
      <c r="K291" s="63"/>
      <c r="L291" s="63"/>
      <c r="M291" s="63"/>
      <c r="N291" s="63"/>
      <c r="O291" s="63"/>
      <c r="P291" s="63"/>
      <c r="Q291" s="63"/>
      <c r="R291" s="63"/>
      <c r="S291" s="63"/>
      <c r="T291" s="63"/>
      <c r="U291" s="63"/>
      <c r="V291" s="63"/>
      <c r="W291" s="63"/>
      <c r="X291" s="63"/>
      <c r="Y291" s="63"/>
      <c r="Z291" s="63"/>
      <c r="AA291" s="63"/>
      <c r="AB291" s="63"/>
      <c r="AC291" s="63"/>
      <c r="AD291" s="63"/>
      <c r="AE291" s="63"/>
      <c r="AF291" s="63"/>
    </row>
    <row r="292" spans="1:32" ht="15.75" x14ac:dyDescent="0.25">
      <c r="A292" s="63"/>
      <c r="B292" s="63"/>
      <c r="C292" s="63"/>
      <c r="D292" s="63"/>
      <c r="E292" s="63"/>
      <c r="F292" s="63"/>
      <c r="G292" s="63"/>
      <c r="H292" s="63"/>
      <c r="I292" s="63"/>
      <c r="J292" s="63"/>
      <c r="K292" s="63"/>
      <c r="L292" s="63"/>
      <c r="M292" s="63"/>
      <c r="N292" s="63"/>
      <c r="O292" s="63"/>
      <c r="P292" s="63"/>
      <c r="Q292" s="63"/>
      <c r="R292" s="63"/>
      <c r="S292" s="63"/>
      <c r="T292" s="63"/>
      <c r="U292" s="63"/>
      <c r="V292" s="63"/>
      <c r="W292" s="63"/>
      <c r="X292" s="63"/>
      <c r="Y292" s="63"/>
      <c r="Z292" s="63"/>
      <c r="AA292" s="63"/>
      <c r="AB292" s="63"/>
      <c r="AC292" s="63"/>
      <c r="AD292" s="63"/>
      <c r="AE292" s="63"/>
      <c r="AF292" s="63"/>
    </row>
    <row r="293" spans="1:32" ht="15.75" x14ac:dyDescent="0.25">
      <c r="A293" s="63" t="s">
        <v>499</v>
      </c>
      <c r="B293" s="63"/>
      <c r="C293" s="63"/>
      <c r="D293" s="63"/>
      <c r="E293" s="63"/>
      <c r="F293" s="63"/>
      <c r="G293" s="63"/>
      <c r="H293" s="63"/>
      <c r="I293" s="63"/>
      <c r="J293" s="63"/>
      <c r="K293" s="63"/>
      <c r="L293" s="63"/>
      <c r="M293" s="63"/>
      <c r="N293" s="63"/>
      <c r="O293" s="63"/>
      <c r="P293" s="63"/>
      <c r="Q293" s="63"/>
      <c r="R293" s="63"/>
      <c r="S293" s="63"/>
      <c r="T293" s="63"/>
      <c r="U293" s="63"/>
      <c r="V293" s="63"/>
      <c r="W293" s="63"/>
      <c r="X293" s="63"/>
      <c r="Y293" s="63"/>
      <c r="Z293" s="63"/>
      <c r="AA293" s="63"/>
      <c r="AB293" s="63"/>
      <c r="AC293" s="63"/>
      <c r="AD293" s="63"/>
      <c r="AE293" s="63"/>
      <c r="AF293" s="63"/>
    </row>
    <row r="294" spans="1:32" ht="15.75" x14ac:dyDescent="0.25">
      <c r="A294" s="63" t="s">
        <v>500</v>
      </c>
      <c r="B294" s="63"/>
      <c r="C294" s="63"/>
      <c r="D294" s="63"/>
      <c r="E294" s="63"/>
      <c r="F294" s="63"/>
      <c r="G294" s="63"/>
      <c r="H294" s="63"/>
      <c r="I294" s="63"/>
      <c r="J294" s="63"/>
      <c r="K294" s="63"/>
      <c r="L294" s="63"/>
      <c r="M294" s="63"/>
      <c r="N294" s="63"/>
      <c r="O294" s="63"/>
      <c r="P294" s="63"/>
      <c r="Q294" s="63"/>
      <c r="R294" s="63"/>
      <c r="S294" s="63"/>
      <c r="T294" s="63"/>
      <c r="U294" s="63"/>
      <c r="V294" s="63"/>
      <c r="W294" s="63"/>
      <c r="X294" s="63"/>
      <c r="Y294" s="63"/>
      <c r="Z294" s="63"/>
      <c r="AA294" s="63"/>
      <c r="AB294" s="63"/>
      <c r="AC294" s="63"/>
      <c r="AD294" s="63"/>
      <c r="AE294" s="63"/>
      <c r="AF294" s="63"/>
    </row>
    <row r="295" spans="1:32" ht="15.75" x14ac:dyDescent="0.25">
      <c r="A295" s="63" t="s">
        <v>501</v>
      </c>
      <c r="B295" s="63"/>
      <c r="C295" s="63"/>
      <c r="D295" s="63"/>
      <c r="E295" s="63"/>
      <c r="F295" s="63"/>
      <c r="G295" s="63"/>
      <c r="H295" s="63"/>
      <c r="I295" s="63"/>
      <c r="J295" s="63"/>
      <c r="K295" s="63"/>
      <c r="L295" s="63"/>
      <c r="M295" s="63"/>
      <c r="N295" s="63"/>
      <c r="O295" s="63"/>
      <c r="P295" s="63"/>
      <c r="Q295" s="63"/>
      <c r="R295" s="63"/>
      <c r="S295" s="63"/>
      <c r="T295" s="63"/>
      <c r="U295" s="63"/>
      <c r="V295" s="63"/>
      <c r="W295" s="63"/>
      <c r="X295" s="63"/>
      <c r="Y295" s="63"/>
      <c r="Z295" s="63"/>
      <c r="AA295" s="63"/>
      <c r="AB295" s="63"/>
      <c r="AC295" s="63"/>
      <c r="AD295" s="63"/>
      <c r="AE295" s="63"/>
      <c r="AF295" s="63"/>
    </row>
    <row r="296" spans="1:32" ht="15.75" x14ac:dyDescent="0.25">
      <c r="A296" s="63" t="s">
        <v>512</v>
      </c>
      <c r="B296" s="63"/>
      <c r="C296" s="63"/>
      <c r="D296" s="63"/>
      <c r="E296" s="63"/>
      <c r="F296" s="63"/>
      <c r="G296" s="63"/>
      <c r="H296" s="63"/>
      <c r="I296" s="63"/>
      <c r="J296" s="63"/>
      <c r="K296" s="63"/>
      <c r="L296" s="63"/>
      <c r="M296" s="63"/>
      <c r="N296" s="63"/>
      <c r="O296" s="63"/>
      <c r="P296" s="63"/>
      <c r="Q296" s="63"/>
      <c r="R296" s="63"/>
      <c r="S296" s="63"/>
      <c r="T296" s="63"/>
      <c r="U296" s="63"/>
      <c r="V296" s="63"/>
      <c r="W296" s="63"/>
      <c r="X296" s="63"/>
      <c r="Y296" s="63"/>
      <c r="Z296" s="63"/>
      <c r="AA296" s="63"/>
      <c r="AB296" s="63"/>
      <c r="AC296" s="63"/>
      <c r="AD296" s="63"/>
      <c r="AE296" s="63"/>
      <c r="AF296" s="63"/>
    </row>
    <row r="297" spans="1:32" ht="15.75" x14ac:dyDescent="0.25">
      <c r="A297" s="63" t="s">
        <v>503</v>
      </c>
      <c r="B297" s="63"/>
      <c r="C297" s="63"/>
      <c r="D297" s="63"/>
      <c r="E297" s="63"/>
      <c r="F297" s="63"/>
      <c r="G297" s="63"/>
      <c r="H297" s="63"/>
      <c r="I297" s="63"/>
      <c r="J297" s="63"/>
      <c r="K297" s="63"/>
      <c r="L297" s="63"/>
      <c r="M297" s="63"/>
      <c r="N297" s="63"/>
      <c r="O297" s="63"/>
      <c r="P297" s="63"/>
      <c r="Q297" s="63"/>
      <c r="R297" s="63"/>
      <c r="S297" s="63"/>
      <c r="T297" s="63"/>
      <c r="U297" s="63"/>
      <c r="V297" s="63"/>
      <c r="W297" s="63"/>
      <c r="X297" s="63"/>
      <c r="Y297" s="63"/>
      <c r="Z297" s="63"/>
      <c r="AA297" s="63"/>
      <c r="AB297" s="63"/>
      <c r="AC297" s="63"/>
      <c r="AD297" s="63"/>
      <c r="AE297" s="63"/>
      <c r="AF297" s="63"/>
    </row>
    <row r="298" spans="1:32" ht="15.75" x14ac:dyDescent="0.25">
      <c r="A298" s="63" t="s">
        <v>504</v>
      </c>
      <c r="B298" s="63"/>
      <c r="C298" s="63"/>
      <c r="D298" s="63"/>
      <c r="E298" s="63"/>
      <c r="F298" s="63"/>
      <c r="G298" s="63"/>
      <c r="H298" s="63"/>
      <c r="I298" s="63"/>
      <c r="J298" s="63"/>
      <c r="K298" s="63"/>
      <c r="L298" s="63"/>
      <c r="M298" s="63"/>
      <c r="N298" s="63"/>
      <c r="O298" s="63"/>
      <c r="P298" s="63"/>
      <c r="Q298" s="63"/>
      <c r="R298" s="63"/>
      <c r="S298" s="63"/>
      <c r="T298" s="63"/>
      <c r="U298" s="63"/>
      <c r="V298" s="63"/>
      <c r="W298" s="63"/>
      <c r="X298" s="63"/>
      <c r="Y298" s="63"/>
      <c r="Z298" s="63"/>
      <c r="AA298" s="63"/>
      <c r="AB298" s="63"/>
      <c r="AC298" s="63"/>
      <c r="AD298" s="63"/>
      <c r="AE298" s="63"/>
      <c r="AF298" s="63"/>
    </row>
    <row r="299" spans="1:32" ht="15.75" x14ac:dyDescent="0.25">
      <c r="A299" s="63" t="s">
        <v>505</v>
      </c>
      <c r="B299" s="63"/>
      <c r="C299" s="63"/>
      <c r="D299" s="63"/>
      <c r="E299" s="63"/>
      <c r="F299" s="63"/>
      <c r="G299" s="63"/>
      <c r="H299" s="63"/>
      <c r="I299" s="63"/>
      <c r="J299" s="63"/>
      <c r="K299" s="63"/>
      <c r="L299" s="63"/>
      <c r="M299" s="63"/>
      <c r="N299" s="63"/>
      <c r="O299" s="63"/>
      <c r="P299" s="63"/>
      <c r="Q299" s="63"/>
      <c r="R299" s="63"/>
      <c r="S299" s="63"/>
      <c r="T299" s="63"/>
      <c r="U299" s="63"/>
      <c r="V299" s="63"/>
      <c r="W299" s="63"/>
      <c r="X299" s="63"/>
      <c r="Y299" s="63"/>
      <c r="Z299" s="63"/>
      <c r="AA299" s="63"/>
      <c r="AB299" s="63"/>
      <c r="AC299" s="63"/>
      <c r="AD299" s="63"/>
      <c r="AE299" s="63"/>
      <c r="AF299" s="63"/>
    </row>
    <row r="300" spans="1:32" ht="15.75" x14ac:dyDescent="0.25">
      <c r="A300" s="63" t="s">
        <v>506</v>
      </c>
      <c r="B300" s="63"/>
      <c r="C300" s="63"/>
      <c r="D300" s="63"/>
      <c r="E300" s="63"/>
      <c r="F300" s="63"/>
      <c r="G300" s="63"/>
      <c r="H300" s="63"/>
      <c r="I300" s="63"/>
      <c r="J300" s="63"/>
      <c r="K300" s="63"/>
      <c r="L300" s="63"/>
      <c r="M300" s="63"/>
      <c r="N300" s="63"/>
      <c r="O300" s="63"/>
      <c r="P300" s="63"/>
      <c r="Q300" s="63"/>
      <c r="R300" s="63"/>
      <c r="S300" s="63"/>
      <c r="T300" s="63"/>
      <c r="U300" s="63"/>
      <c r="V300" s="63"/>
      <c r="W300" s="63"/>
      <c r="X300" s="63"/>
      <c r="Y300" s="63"/>
      <c r="Z300" s="63"/>
      <c r="AA300" s="63"/>
      <c r="AB300" s="63"/>
      <c r="AC300" s="63"/>
      <c r="AD300" s="63"/>
      <c r="AE300" s="63"/>
      <c r="AF300" s="63"/>
    </row>
    <row r="301" spans="1:32" ht="15.75" x14ac:dyDescent="0.25">
      <c r="A301" s="63" t="s">
        <v>507</v>
      </c>
      <c r="B301" s="63"/>
      <c r="C301" s="63"/>
      <c r="D301" s="63"/>
      <c r="E301" s="63"/>
      <c r="F301" s="63"/>
      <c r="G301" s="63"/>
      <c r="H301" s="63"/>
      <c r="I301" s="63"/>
      <c r="J301" s="63"/>
      <c r="K301" s="63"/>
      <c r="L301" s="63"/>
      <c r="M301" s="63"/>
      <c r="N301" s="63"/>
      <c r="O301" s="63"/>
      <c r="P301" s="63"/>
      <c r="Q301" s="63"/>
      <c r="R301" s="63"/>
      <c r="S301" s="63"/>
      <c r="T301" s="63"/>
      <c r="U301" s="63"/>
      <c r="V301" s="63"/>
      <c r="W301" s="63"/>
      <c r="X301" s="63"/>
      <c r="Y301" s="63"/>
      <c r="Z301" s="63"/>
      <c r="AA301" s="63"/>
      <c r="AB301" s="63"/>
      <c r="AC301" s="63"/>
      <c r="AD301" s="63"/>
      <c r="AE301" s="63"/>
    </row>
    <row r="302" spans="1:32" ht="15.75" x14ac:dyDescent="0.25">
      <c r="A302" s="63" t="s">
        <v>528</v>
      </c>
      <c r="B302" s="63"/>
      <c r="C302" s="63"/>
      <c r="D302" s="63"/>
      <c r="E302" s="63"/>
      <c r="F302" s="63"/>
      <c r="G302" s="63"/>
      <c r="H302" s="63"/>
      <c r="I302" s="63"/>
      <c r="J302" s="63"/>
      <c r="K302" s="63"/>
      <c r="L302" s="63"/>
      <c r="M302" s="63"/>
      <c r="N302" s="63"/>
      <c r="O302" s="63"/>
      <c r="P302" s="63"/>
      <c r="Q302" s="63"/>
      <c r="R302" s="63"/>
      <c r="S302" s="63"/>
      <c r="T302" s="63"/>
      <c r="U302" s="63"/>
      <c r="V302" s="63"/>
      <c r="W302" s="63"/>
      <c r="X302" s="63"/>
      <c r="Y302" s="63"/>
      <c r="Z302" s="63"/>
      <c r="AA302" s="63"/>
      <c r="AB302" s="63"/>
      <c r="AC302" s="63"/>
      <c r="AD302" s="63"/>
      <c r="AE302" s="63"/>
    </row>
    <row r="303" spans="1:32" ht="15.75" x14ac:dyDescent="0.25">
      <c r="A303" s="70" t="str">
        <f t="shared" ref="A303:A317" si="2">IF($H303&gt;$G303,$B277,"")</f>
        <v/>
      </c>
      <c r="B303" s="63">
        <f>Front!B3</f>
        <v>0</v>
      </c>
      <c r="C303" s="63">
        <f>Front!C3</f>
        <v>0</v>
      </c>
      <c r="D303" s="63">
        <f>Front!D3</f>
        <v>0</v>
      </c>
      <c r="E303" s="63">
        <f>Front!E3</f>
        <v>0</v>
      </c>
      <c r="F303" s="63">
        <f>Front!F3</f>
        <v>0</v>
      </c>
      <c r="G303" s="63">
        <f>Front!G3</f>
        <v>0</v>
      </c>
      <c r="H303" s="63">
        <f>Front!H3</f>
        <v>0</v>
      </c>
      <c r="I303" s="63">
        <f>Front!I3</f>
        <v>0</v>
      </c>
      <c r="J303" s="63">
        <f>Front!J3</f>
        <v>0</v>
      </c>
      <c r="K303" s="63">
        <f>Front!K3</f>
        <v>0</v>
      </c>
      <c r="L303" s="63">
        <f>Front!L3</f>
        <v>0</v>
      </c>
      <c r="M303" s="63">
        <f>Front!M3</f>
        <v>0</v>
      </c>
      <c r="N303" s="63"/>
      <c r="O303" s="63"/>
      <c r="P303" s="63"/>
      <c r="Q303" s="63"/>
      <c r="R303" s="63"/>
      <c r="S303" s="63"/>
      <c r="T303" s="63"/>
      <c r="U303" s="63"/>
      <c r="V303" s="63"/>
      <c r="W303" s="63"/>
      <c r="X303" s="63"/>
      <c r="Y303" s="63"/>
      <c r="Z303" s="63"/>
      <c r="AA303" s="63"/>
      <c r="AB303" s="63"/>
      <c r="AC303" s="63"/>
      <c r="AD303" s="63"/>
      <c r="AE303" s="63"/>
    </row>
    <row r="304" spans="1:32" ht="15.75" x14ac:dyDescent="0.25">
      <c r="A304" s="70" t="str">
        <f t="shared" si="2"/>
        <v/>
      </c>
      <c r="B304" s="63">
        <f>Front!B4</f>
        <v>0</v>
      </c>
      <c r="C304" s="63">
        <f>Front!C4</f>
        <v>0</v>
      </c>
      <c r="D304" s="63">
        <f>Front!D4</f>
        <v>0</v>
      </c>
      <c r="E304" s="63">
        <f>Front!E4</f>
        <v>0</v>
      </c>
      <c r="F304" s="63">
        <f>Front!F4</f>
        <v>0</v>
      </c>
      <c r="G304" s="63">
        <f>Front!G4</f>
        <v>0</v>
      </c>
      <c r="H304" s="63">
        <f>Front!H4</f>
        <v>0</v>
      </c>
      <c r="I304" s="63">
        <f>Front!I4</f>
        <v>0</v>
      </c>
      <c r="J304" s="63">
        <f>Front!J4</f>
        <v>0</v>
      </c>
      <c r="K304" s="63">
        <f>Front!K4</f>
        <v>0</v>
      </c>
      <c r="L304" s="63">
        <f>Front!L4</f>
        <v>0</v>
      </c>
      <c r="M304" s="63">
        <f>Front!M4</f>
        <v>0</v>
      </c>
      <c r="N304" s="63"/>
      <c r="O304" s="63"/>
      <c r="P304" s="63"/>
      <c r="Q304" s="63"/>
      <c r="R304" s="63"/>
      <c r="S304" s="63"/>
      <c r="T304" s="63"/>
      <c r="U304" s="63"/>
      <c r="V304" s="63"/>
      <c r="W304" s="63"/>
      <c r="X304" s="63"/>
      <c r="Y304" s="63"/>
      <c r="Z304" s="63"/>
      <c r="AA304" s="63"/>
      <c r="AB304" s="63"/>
      <c r="AC304" s="63"/>
      <c r="AD304" s="63"/>
      <c r="AE304" s="63"/>
    </row>
    <row r="305" spans="1:31" ht="15.75" x14ac:dyDescent="0.25">
      <c r="A305" s="70" t="str">
        <f t="shared" si="2"/>
        <v/>
      </c>
      <c r="B305" s="63">
        <f>Front!B5</f>
        <v>0</v>
      </c>
      <c r="C305" s="63">
        <f>Front!C5</f>
        <v>0</v>
      </c>
      <c r="D305" s="63">
        <f>Front!D5</f>
        <v>0</v>
      </c>
      <c r="E305" s="63">
        <f>Front!E5</f>
        <v>0</v>
      </c>
      <c r="F305" s="63">
        <f>Front!F5</f>
        <v>0</v>
      </c>
      <c r="G305" s="63">
        <f>Front!G5</f>
        <v>0</v>
      </c>
      <c r="H305" s="63">
        <f>Front!H5</f>
        <v>0</v>
      </c>
      <c r="I305" s="63">
        <f>Front!I5</f>
        <v>0</v>
      </c>
      <c r="J305" s="63">
        <f>Front!J5</f>
        <v>0</v>
      </c>
      <c r="K305" s="63">
        <f>Front!K5</f>
        <v>0</v>
      </c>
      <c r="L305" s="63">
        <f>Front!L5</f>
        <v>0</v>
      </c>
      <c r="M305" s="63">
        <f>Front!M5</f>
        <v>0</v>
      </c>
      <c r="N305" s="63"/>
      <c r="O305" s="63"/>
      <c r="P305" s="63"/>
      <c r="Q305" s="63"/>
      <c r="R305" s="63"/>
      <c r="S305" s="63"/>
      <c r="T305" s="63"/>
      <c r="U305" s="63"/>
      <c r="V305" s="63"/>
      <c r="W305" s="63"/>
      <c r="X305" s="63"/>
      <c r="Y305" s="63"/>
      <c r="Z305" s="63"/>
      <c r="AA305" s="63"/>
      <c r="AB305" s="63"/>
      <c r="AC305" s="63"/>
      <c r="AD305" s="63"/>
      <c r="AE305" s="63"/>
    </row>
    <row r="306" spans="1:31" ht="15.75" x14ac:dyDescent="0.25">
      <c r="A306" s="70" t="str">
        <f t="shared" si="2"/>
        <v/>
      </c>
      <c r="B306" s="63">
        <f>Front!B6</f>
        <v>0</v>
      </c>
      <c r="C306" s="63">
        <f>Front!C6</f>
        <v>0</v>
      </c>
      <c r="D306" s="63">
        <f>Front!D6</f>
        <v>0</v>
      </c>
      <c r="E306" s="63">
        <f>Front!E6</f>
        <v>0</v>
      </c>
      <c r="F306" s="63">
        <f>Front!F6</f>
        <v>0</v>
      </c>
      <c r="G306" s="63">
        <f>Front!G6</f>
        <v>0</v>
      </c>
      <c r="H306" s="63">
        <f>Front!H6</f>
        <v>0</v>
      </c>
      <c r="I306" s="63">
        <f>Front!I6</f>
        <v>0</v>
      </c>
      <c r="J306" s="63">
        <f>Front!J6</f>
        <v>0</v>
      </c>
      <c r="K306" s="63">
        <f>Front!K6</f>
        <v>0</v>
      </c>
      <c r="L306" s="63">
        <f>Front!L6</f>
        <v>0</v>
      </c>
      <c r="M306" s="63">
        <f>Front!M6</f>
        <v>0</v>
      </c>
      <c r="N306" s="63"/>
      <c r="O306" s="63"/>
      <c r="P306" s="63"/>
      <c r="Q306" s="63"/>
      <c r="R306" s="63"/>
      <c r="S306" s="63"/>
      <c r="T306" s="63"/>
      <c r="U306" s="63"/>
      <c r="V306" s="63"/>
      <c r="W306" s="63"/>
      <c r="X306" s="63"/>
      <c r="Y306" s="63"/>
      <c r="Z306" s="63"/>
      <c r="AA306" s="63"/>
      <c r="AB306" s="63"/>
      <c r="AC306" s="63"/>
      <c r="AD306" s="63"/>
      <c r="AE306" s="63"/>
    </row>
    <row r="307" spans="1:31" ht="15.75" x14ac:dyDescent="0.25">
      <c r="A307" s="70" t="str">
        <f t="shared" si="2"/>
        <v/>
      </c>
      <c r="B307" s="63">
        <f>Front!B7</f>
        <v>0</v>
      </c>
      <c r="C307" s="63">
        <f>Front!C7</f>
        <v>0</v>
      </c>
      <c r="D307" s="63">
        <f>Front!D7</f>
        <v>0</v>
      </c>
      <c r="E307" s="63">
        <f>Front!E7</f>
        <v>0</v>
      </c>
      <c r="F307" s="63">
        <f>Front!F7</f>
        <v>0</v>
      </c>
      <c r="G307" s="63">
        <f>Front!G7</f>
        <v>0</v>
      </c>
      <c r="H307" s="63">
        <f>Front!H7</f>
        <v>0</v>
      </c>
      <c r="I307" s="63">
        <f>Front!I7</f>
        <v>0</v>
      </c>
      <c r="J307" s="63">
        <f>Front!J7</f>
        <v>0</v>
      </c>
      <c r="K307" s="63">
        <f>Front!K7</f>
        <v>0</v>
      </c>
      <c r="L307" s="63">
        <f>Front!L7</f>
        <v>0</v>
      </c>
      <c r="M307" s="63">
        <f>Front!M7</f>
        <v>0</v>
      </c>
      <c r="N307" s="63"/>
      <c r="O307" s="63"/>
      <c r="P307" s="63"/>
      <c r="Q307" s="63"/>
      <c r="R307" s="63"/>
      <c r="S307" s="63"/>
      <c r="T307" s="63"/>
      <c r="U307" s="63"/>
      <c r="V307" s="63"/>
      <c r="W307" s="63"/>
      <c r="X307" s="63"/>
      <c r="Y307" s="63"/>
      <c r="Z307" s="63"/>
      <c r="AA307" s="63"/>
      <c r="AB307" s="63"/>
      <c r="AC307" s="63"/>
      <c r="AD307" s="63"/>
      <c r="AE307" s="63"/>
    </row>
    <row r="308" spans="1:31" ht="15.75" x14ac:dyDescent="0.25">
      <c r="A308" s="70" t="str">
        <f t="shared" si="2"/>
        <v/>
      </c>
      <c r="B308" s="63">
        <f>Front!B8</f>
        <v>0</v>
      </c>
      <c r="C308" s="63">
        <f>Front!C8</f>
        <v>0</v>
      </c>
      <c r="D308" s="63">
        <f>Front!D8</f>
        <v>0</v>
      </c>
      <c r="E308" s="63">
        <f>Front!E8</f>
        <v>0</v>
      </c>
      <c r="F308" s="63">
        <f>Front!F8</f>
        <v>0</v>
      </c>
      <c r="G308" s="63">
        <f>Front!G8</f>
        <v>0</v>
      </c>
      <c r="H308" s="63">
        <f>Front!H8</f>
        <v>0</v>
      </c>
      <c r="I308" s="63">
        <f>Front!I8</f>
        <v>0</v>
      </c>
      <c r="J308" s="63">
        <f>Front!J8</f>
        <v>0</v>
      </c>
      <c r="K308" s="63">
        <f>Front!K8</f>
        <v>0</v>
      </c>
      <c r="L308" s="63">
        <f>Front!L8</f>
        <v>0</v>
      </c>
      <c r="M308" s="63">
        <f>Front!M8</f>
        <v>0</v>
      </c>
      <c r="N308" s="63"/>
      <c r="O308" s="63"/>
      <c r="P308" s="63"/>
      <c r="Q308" s="63"/>
      <c r="R308" s="63"/>
      <c r="S308" s="63"/>
      <c r="T308" s="63"/>
      <c r="U308" s="63"/>
      <c r="V308" s="63"/>
      <c r="W308" s="63"/>
      <c r="X308" s="63"/>
      <c r="Y308" s="63"/>
      <c r="Z308" s="63"/>
      <c r="AA308" s="63"/>
      <c r="AB308" s="63"/>
      <c r="AC308" s="63"/>
      <c r="AD308" s="63"/>
      <c r="AE308" s="63"/>
    </row>
    <row r="309" spans="1:31" ht="15.75" x14ac:dyDescent="0.25">
      <c r="A309" s="70" t="str">
        <f t="shared" si="2"/>
        <v/>
      </c>
      <c r="B309" s="63">
        <f>Front!B9</f>
        <v>0</v>
      </c>
      <c r="C309" s="63">
        <f>Front!C9</f>
        <v>0</v>
      </c>
      <c r="D309" s="63">
        <f>Front!D9</f>
        <v>0</v>
      </c>
      <c r="E309" s="63">
        <f>Front!E9</f>
        <v>0</v>
      </c>
      <c r="F309" s="63">
        <f>Front!F9</f>
        <v>0</v>
      </c>
      <c r="G309" s="63">
        <f>Front!G9</f>
        <v>0</v>
      </c>
      <c r="H309" s="63">
        <f>Front!H9</f>
        <v>0</v>
      </c>
      <c r="I309" s="63">
        <f>Front!I9</f>
        <v>0</v>
      </c>
      <c r="J309" s="63">
        <f>Front!J9</f>
        <v>0</v>
      </c>
      <c r="K309" s="63">
        <f>Front!K9</f>
        <v>0</v>
      </c>
      <c r="L309" s="63">
        <f>Front!L9</f>
        <v>0</v>
      </c>
      <c r="M309" s="63">
        <f>Front!M9</f>
        <v>0</v>
      </c>
      <c r="N309" s="63"/>
      <c r="O309" s="63"/>
      <c r="P309" s="63"/>
      <c r="Q309" s="63"/>
      <c r="R309" s="63"/>
      <c r="S309" s="63"/>
      <c r="T309" s="63"/>
      <c r="U309" s="63"/>
      <c r="V309" s="63"/>
      <c r="W309" s="63"/>
      <c r="X309" s="63"/>
      <c r="Y309" s="63"/>
      <c r="Z309" s="63"/>
      <c r="AA309" s="63"/>
      <c r="AB309" s="63"/>
      <c r="AC309" s="63"/>
      <c r="AD309" s="63"/>
      <c r="AE309" s="63"/>
    </row>
    <row r="310" spans="1:31" ht="15.75" x14ac:dyDescent="0.25">
      <c r="A310" s="70" t="str">
        <f t="shared" si="2"/>
        <v/>
      </c>
      <c r="B310" s="63">
        <f>Front!B10</f>
        <v>0</v>
      </c>
      <c r="C310" s="63">
        <f>Front!C10</f>
        <v>0</v>
      </c>
      <c r="D310" s="63">
        <f>Front!D10</f>
        <v>0</v>
      </c>
      <c r="E310" s="63">
        <f>Front!E10</f>
        <v>0</v>
      </c>
      <c r="F310" s="63">
        <f>Front!F10</f>
        <v>0</v>
      </c>
      <c r="G310" s="63">
        <f>Front!G10</f>
        <v>0</v>
      </c>
      <c r="H310" s="63">
        <f>Front!H10</f>
        <v>0</v>
      </c>
      <c r="I310" s="63">
        <f>Front!I10</f>
        <v>0</v>
      </c>
      <c r="J310" s="63">
        <f>Front!J10</f>
        <v>0</v>
      </c>
      <c r="K310" s="63">
        <f>Front!K10</f>
        <v>0</v>
      </c>
      <c r="L310" s="63">
        <f>Front!L10</f>
        <v>0</v>
      </c>
      <c r="M310" s="63">
        <f>Front!M10</f>
        <v>0</v>
      </c>
      <c r="N310" s="63"/>
      <c r="O310" s="63"/>
      <c r="P310" s="63"/>
      <c r="Q310" s="63"/>
      <c r="R310" s="63"/>
      <c r="S310" s="63"/>
      <c r="T310" s="63"/>
      <c r="U310" s="63"/>
      <c r="V310" s="63"/>
      <c r="W310" s="63"/>
      <c r="X310" s="63"/>
      <c r="Y310" s="63"/>
      <c r="Z310" s="63"/>
      <c r="AA310" s="63"/>
      <c r="AB310" s="63"/>
      <c r="AC310" s="63"/>
      <c r="AD310" s="63"/>
      <c r="AE310" s="63"/>
    </row>
    <row r="311" spans="1:31" ht="15.75" x14ac:dyDescent="0.25">
      <c r="A311" s="70" t="str">
        <f t="shared" si="2"/>
        <v/>
      </c>
      <c r="B311" s="63">
        <f>Front!B11</f>
        <v>0</v>
      </c>
      <c r="C311" s="63">
        <f>Front!C11</f>
        <v>0</v>
      </c>
      <c r="D311" s="63">
        <f>Front!D11</f>
        <v>0</v>
      </c>
      <c r="E311" s="63">
        <f>Front!E11</f>
        <v>0</v>
      </c>
      <c r="F311" s="63">
        <f>Front!F11</f>
        <v>0</v>
      </c>
      <c r="G311" s="63">
        <f>Front!G11</f>
        <v>0</v>
      </c>
      <c r="H311" s="63">
        <f>Front!H11</f>
        <v>0</v>
      </c>
      <c r="I311" s="63">
        <f>Front!I11</f>
        <v>0</v>
      </c>
      <c r="J311" s="63">
        <f>Front!J11</f>
        <v>0</v>
      </c>
      <c r="K311" s="63">
        <f>Front!K11</f>
        <v>0</v>
      </c>
      <c r="L311" s="63">
        <f>Front!L11</f>
        <v>0</v>
      </c>
      <c r="M311" s="63">
        <f>Front!M11</f>
        <v>0</v>
      </c>
      <c r="N311" s="63"/>
      <c r="O311" s="63"/>
      <c r="P311" s="63"/>
      <c r="Q311" s="63"/>
      <c r="R311" s="63"/>
      <c r="S311" s="63"/>
      <c r="T311" s="63"/>
      <c r="U311" s="63"/>
      <c r="V311" s="63"/>
      <c r="W311" s="63"/>
      <c r="X311" s="63"/>
      <c r="Y311" s="63"/>
      <c r="Z311" s="63"/>
      <c r="AA311" s="63"/>
      <c r="AB311" s="63"/>
      <c r="AC311" s="63"/>
      <c r="AD311" s="63"/>
      <c r="AE311" s="63"/>
    </row>
    <row r="312" spans="1:31" ht="15.75" x14ac:dyDescent="0.25">
      <c r="A312" s="70" t="str">
        <f t="shared" si="2"/>
        <v/>
      </c>
      <c r="B312" s="63">
        <f>Front!B12</f>
        <v>0</v>
      </c>
      <c r="C312" s="63">
        <f>Front!C12</f>
        <v>0</v>
      </c>
      <c r="D312" s="63">
        <f>Front!D12</f>
        <v>0</v>
      </c>
      <c r="E312" s="63">
        <f>Front!E12</f>
        <v>0</v>
      </c>
      <c r="F312" s="63">
        <f>Front!F12</f>
        <v>0</v>
      </c>
      <c r="G312" s="63">
        <f>Front!G12</f>
        <v>0</v>
      </c>
      <c r="H312" s="63">
        <f>Front!H12</f>
        <v>0</v>
      </c>
      <c r="I312" s="63">
        <f>Front!I12</f>
        <v>0</v>
      </c>
      <c r="J312" s="63">
        <f>Front!J12</f>
        <v>0</v>
      </c>
      <c r="K312" s="63">
        <f>Front!K12</f>
        <v>0</v>
      </c>
      <c r="L312" s="63">
        <f>Front!L12</f>
        <v>0</v>
      </c>
      <c r="M312" s="63">
        <f>Front!M12</f>
        <v>0</v>
      </c>
      <c r="N312" s="63"/>
      <c r="O312" s="63"/>
      <c r="P312" s="63"/>
      <c r="Q312" s="63"/>
      <c r="R312" s="63"/>
      <c r="S312" s="63"/>
      <c r="T312" s="63"/>
      <c r="U312" s="63"/>
      <c r="V312" s="63"/>
      <c r="W312" s="63"/>
      <c r="X312" s="63"/>
      <c r="Y312" s="63"/>
      <c r="Z312" s="63"/>
      <c r="AA312" s="63"/>
      <c r="AB312" s="63"/>
      <c r="AC312" s="63"/>
      <c r="AD312" s="63"/>
      <c r="AE312" s="63"/>
    </row>
    <row r="313" spans="1:31" ht="15.75" x14ac:dyDescent="0.25">
      <c r="A313" s="70" t="str">
        <f t="shared" si="2"/>
        <v/>
      </c>
      <c r="B313" s="63">
        <f>Front!B13</f>
        <v>0</v>
      </c>
      <c r="C313" s="63">
        <f>Front!C13</f>
        <v>0</v>
      </c>
      <c r="D313" s="63">
        <f>Front!D13</f>
        <v>0</v>
      </c>
      <c r="E313" s="63">
        <f>Front!E13</f>
        <v>0</v>
      </c>
      <c r="F313" s="63">
        <f>Front!F13</f>
        <v>0</v>
      </c>
      <c r="G313" s="63">
        <f>Front!G13</f>
        <v>0</v>
      </c>
      <c r="H313" s="63">
        <f>Front!H13</f>
        <v>0</v>
      </c>
      <c r="I313" s="63">
        <f>Front!I13</f>
        <v>0</v>
      </c>
      <c r="J313" s="63">
        <f>Front!J13</f>
        <v>0</v>
      </c>
      <c r="K313" s="63">
        <f>Front!K13</f>
        <v>0</v>
      </c>
      <c r="L313" s="63">
        <f>Front!L13</f>
        <v>0</v>
      </c>
      <c r="M313" s="63">
        <f>Front!M13</f>
        <v>0</v>
      </c>
      <c r="N313" s="63"/>
      <c r="O313" s="63"/>
      <c r="P313" s="63"/>
      <c r="Q313" s="63"/>
      <c r="R313" s="63"/>
      <c r="S313" s="63"/>
      <c r="T313" s="63"/>
      <c r="U313" s="63"/>
      <c r="V313" s="63"/>
      <c r="W313" s="63"/>
      <c r="X313" s="63"/>
      <c r="Y313" s="63"/>
      <c r="Z313" s="63"/>
      <c r="AA313" s="63"/>
      <c r="AB313" s="63"/>
      <c r="AC313" s="63"/>
      <c r="AD313" s="63"/>
      <c r="AE313" s="63"/>
    </row>
    <row r="314" spans="1:31" ht="15.75" x14ac:dyDescent="0.25">
      <c r="A314" s="70" t="str">
        <f t="shared" si="2"/>
        <v/>
      </c>
      <c r="B314" s="63">
        <f>Front!B14</f>
        <v>0</v>
      </c>
      <c r="C314" s="63">
        <f>Front!C14</f>
        <v>0</v>
      </c>
      <c r="D314" s="63">
        <f>Front!D14</f>
        <v>0</v>
      </c>
      <c r="E314" s="63">
        <f>Front!E14</f>
        <v>0</v>
      </c>
      <c r="F314" s="63">
        <f>Front!F14</f>
        <v>0</v>
      </c>
      <c r="G314" s="63">
        <f>Front!G14</f>
        <v>0</v>
      </c>
      <c r="H314" s="63">
        <f>Front!H14</f>
        <v>0</v>
      </c>
      <c r="I314" s="63">
        <f>Front!I14</f>
        <v>0</v>
      </c>
      <c r="J314" s="63">
        <f>Front!J14</f>
        <v>0</v>
      </c>
      <c r="K314" s="63">
        <f>Front!K14</f>
        <v>0</v>
      </c>
      <c r="L314" s="63">
        <f>Front!L14</f>
        <v>0</v>
      </c>
      <c r="M314" s="63">
        <f>Front!M14</f>
        <v>0</v>
      </c>
      <c r="N314" s="63"/>
      <c r="O314" s="63"/>
      <c r="P314" s="63"/>
      <c r="Q314" s="63"/>
      <c r="R314" s="63"/>
      <c r="S314" s="63"/>
      <c r="T314" s="63"/>
      <c r="U314" s="63"/>
      <c r="V314" s="63"/>
      <c r="W314" s="63"/>
      <c r="X314" s="63"/>
      <c r="Y314" s="63"/>
      <c r="Z314" s="63"/>
      <c r="AA314" s="63"/>
      <c r="AB314" s="63"/>
      <c r="AC314" s="63"/>
      <c r="AD314" s="63"/>
      <c r="AE314" s="63"/>
    </row>
    <row r="315" spans="1:31" ht="15.75" x14ac:dyDescent="0.25">
      <c r="A315" s="70" t="str">
        <f t="shared" si="2"/>
        <v/>
      </c>
      <c r="B315" s="63">
        <f>Front!B15</f>
        <v>0</v>
      </c>
      <c r="C315" s="63">
        <f>Front!C15</f>
        <v>0</v>
      </c>
      <c r="D315" s="63">
        <f>Front!D15</f>
        <v>0</v>
      </c>
      <c r="E315" s="63">
        <f>Front!E15</f>
        <v>0</v>
      </c>
      <c r="F315" s="63">
        <f>Front!F15</f>
        <v>0</v>
      </c>
      <c r="G315" s="63">
        <f>Front!G15</f>
        <v>0</v>
      </c>
      <c r="H315" s="63">
        <f>Front!H15</f>
        <v>0</v>
      </c>
      <c r="I315" s="63">
        <f>Front!I15</f>
        <v>0</v>
      </c>
      <c r="J315" s="63">
        <f>Front!J15</f>
        <v>0</v>
      </c>
      <c r="K315" s="63">
        <f>Front!K15</f>
        <v>0</v>
      </c>
      <c r="L315" s="63">
        <f>Front!L15</f>
        <v>0</v>
      </c>
      <c r="M315" s="63">
        <f>Front!M15</f>
        <v>0</v>
      </c>
      <c r="N315" s="63"/>
      <c r="O315" s="63"/>
      <c r="P315" s="63"/>
      <c r="Q315" s="63"/>
      <c r="R315" s="63"/>
      <c r="S315" s="63"/>
      <c r="T315" s="63"/>
      <c r="U315" s="63"/>
      <c r="V315" s="63"/>
      <c r="W315" s="63"/>
      <c r="X315" s="63"/>
      <c r="Y315" s="63"/>
      <c r="Z315" s="63"/>
      <c r="AA315" s="63"/>
      <c r="AB315" s="63"/>
      <c r="AC315" s="63"/>
      <c r="AD315" s="63"/>
      <c r="AE315" s="63"/>
    </row>
    <row r="316" spans="1:31" ht="15.75" x14ac:dyDescent="0.25">
      <c r="A316" s="70" t="str">
        <f t="shared" si="2"/>
        <v/>
      </c>
      <c r="B316" s="63">
        <f>Front!B16</f>
        <v>0</v>
      </c>
      <c r="C316" s="63">
        <f>Front!C16</f>
        <v>0</v>
      </c>
      <c r="D316" s="63">
        <f>Front!D16</f>
        <v>0</v>
      </c>
      <c r="E316" s="63">
        <f>Front!E16</f>
        <v>0</v>
      </c>
      <c r="F316" s="63">
        <f>Front!F16</f>
        <v>0</v>
      </c>
      <c r="G316" s="63">
        <f>Front!G16</f>
        <v>0</v>
      </c>
      <c r="H316" s="63">
        <f>Front!H16</f>
        <v>0</v>
      </c>
      <c r="I316" s="63">
        <f>Front!I16</f>
        <v>0</v>
      </c>
      <c r="J316" s="63">
        <f>Front!J16</f>
        <v>0</v>
      </c>
      <c r="K316" s="63">
        <f>Front!K16</f>
        <v>0</v>
      </c>
      <c r="L316" s="63">
        <f>Front!L16</f>
        <v>0</v>
      </c>
      <c r="M316" s="63">
        <f>Front!M16</f>
        <v>0</v>
      </c>
      <c r="N316" s="63"/>
      <c r="O316" s="63"/>
      <c r="P316" s="63"/>
      <c r="Q316" s="63"/>
      <c r="R316" s="63"/>
      <c r="S316" s="63"/>
      <c r="T316" s="63"/>
      <c r="U316" s="63"/>
      <c r="V316" s="63"/>
      <c r="W316" s="63"/>
      <c r="X316" s="63"/>
      <c r="Y316" s="63"/>
      <c r="Z316" s="63"/>
      <c r="AA316" s="63"/>
      <c r="AB316" s="63"/>
      <c r="AC316" s="63"/>
      <c r="AD316" s="63"/>
      <c r="AE316" s="63"/>
    </row>
    <row r="317" spans="1:31" ht="15.75" x14ac:dyDescent="0.25">
      <c r="A317" s="70" t="str">
        <f t="shared" si="2"/>
        <v/>
      </c>
      <c r="B317" s="63">
        <f>Front!B17</f>
        <v>0</v>
      </c>
      <c r="C317" s="63">
        <f>Front!C17</f>
        <v>0</v>
      </c>
      <c r="D317" s="63">
        <f>Front!D17</f>
        <v>0</v>
      </c>
      <c r="E317" s="63">
        <f>Front!E17</f>
        <v>0</v>
      </c>
      <c r="F317" s="63">
        <f>Front!F17</f>
        <v>0</v>
      </c>
      <c r="G317" s="63">
        <f>Front!G17</f>
        <v>0</v>
      </c>
      <c r="H317" s="63">
        <f>Front!H17</f>
        <v>0</v>
      </c>
      <c r="I317" s="63">
        <f>Front!I17</f>
        <v>0</v>
      </c>
      <c r="J317" s="63">
        <f>Front!J17</f>
        <v>0</v>
      </c>
      <c r="K317" s="63">
        <f>Front!K17</f>
        <v>0</v>
      </c>
      <c r="L317" s="63">
        <f>Front!L17</f>
        <v>0</v>
      </c>
      <c r="M317" s="63">
        <f>Front!M17</f>
        <v>0</v>
      </c>
      <c r="N317" s="63"/>
      <c r="O317" s="63"/>
      <c r="P317" s="63"/>
      <c r="Q317" s="63"/>
      <c r="R317" s="63"/>
      <c r="S317" s="63"/>
      <c r="T317" s="63"/>
      <c r="U317" s="63"/>
      <c r="V317" s="63"/>
      <c r="W317" s="63"/>
      <c r="X317" s="63"/>
      <c r="Y317" s="63"/>
      <c r="Z317" s="63"/>
      <c r="AA317" s="63"/>
      <c r="AB317" s="63"/>
      <c r="AC317" s="63"/>
      <c r="AD317" s="63"/>
      <c r="AE317" s="63"/>
    </row>
    <row r="318" spans="1:31" ht="15.75" x14ac:dyDescent="0.25">
      <c r="A318" s="63"/>
      <c r="B318" s="63"/>
      <c r="C318" s="63"/>
      <c r="D318" s="63"/>
      <c r="E318" s="63"/>
      <c r="F318" s="63"/>
      <c r="G318" s="63"/>
      <c r="H318" s="63"/>
      <c r="I318" s="63"/>
      <c r="J318" s="63"/>
      <c r="K318" s="63"/>
      <c r="L318" s="63"/>
      <c r="M318" s="63"/>
      <c r="N318" s="63"/>
      <c r="O318" s="63"/>
      <c r="P318" s="63"/>
      <c r="Q318" s="63"/>
      <c r="R318" s="63"/>
      <c r="S318" s="63"/>
      <c r="T318" s="63"/>
      <c r="U318" s="63"/>
      <c r="V318" s="63"/>
      <c r="W318" s="63"/>
      <c r="X318" s="63"/>
      <c r="Y318" s="63"/>
      <c r="Z318" s="63"/>
      <c r="AA318" s="63"/>
      <c r="AB318" s="63"/>
      <c r="AC318" s="63"/>
      <c r="AD318" s="63"/>
      <c r="AE318" s="63"/>
    </row>
  </sheetData>
  <sheetProtection password="DD16" sheet="1" objects="1" scenarios="1"/>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AF318"/>
  <sheetViews>
    <sheetView workbookViewId="0"/>
  </sheetViews>
  <sheetFormatPr defaultRowHeight="15" x14ac:dyDescent="0.25"/>
  <sheetData>
    <row r="1" spans="1:32" ht="15.75" x14ac:dyDescent="0.25">
      <c r="A1" s="62">
        <f>'R1'!A1</f>
        <v>0</v>
      </c>
      <c r="B1" s="75" t="s">
        <v>515</v>
      </c>
      <c r="C1" s="75"/>
      <c r="D1" s="74"/>
      <c r="E1" s="74"/>
      <c r="F1" s="74"/>
      <c r="G1" s="63"/>
      <c r="H1" s="63"/>
      <c r="I1" s="63"/>
      <c r="J1" s="63"/>
      <c r="K1" s="63"/>
      <c r="L1" s="63"/>
      <c r="M1" s="63"/>
      <c r="N1" s="63"/>
      <c r="O1" s="72" t="s">
        <v>509</v>
      </c>
      <c r="P1" s="72" t="s">
        <v>511</v>
      </c>
      <c r="Q1" s="72" t="s">
        <v>510</v>
      </c>
      <c r="R1" s="72" t="s">
        <v>513</v>
      </c>
      <c r="S1" s="72" t="s">
        <v>508</v>
      </c>
      <c r="T1" s="63"/>
      <c r="U1" s="63"/>
      <c r="V1" s="63"/>
      <c r="W1" s="63"/>
      <c r="X1" s="63"/>
      <c r="Y1" s="63"/>
      <c r="Z1" s="63"/>
      <c r="AA1" s="63"/>
      <c r="AB1" s="63"/>
      <c r="AC1" s="63"/>
      <c r="AD1" s="63"/>
      <c r="AE1" s="63"/>
      <c r="AF1" s="63"/>
    </row>
    <row r="2" spans="1:32" ht="15.75" x14ac:dyDescent="0.25">
      <c r="A2" s="75" t="s">
        <v>519</v>
      </c>
      <c r="B2" s="75"/>
      <c r="C2" s="74"/>
      <c r="D2" s="74"/>
      <c r="E2" s="74"/>
      <c r="F2" s="74"/>
      <c r="G2" s="74"/>
      <c r="H2" s="74"/>
      <c r="I2" s="74"/>
      <c r="J2" s="74"/>
      <c r="K2" s="74"/>
      <c r="L2" s="74"/>
      <c r="M2" s="74"/>
      <c r="N2" s="74"/>
      <c r="O2" s="73">
        <f>Front!B20</f>
        <v>0</v>
      </c>
      <c r="P2" s="72">
        <f>Front!B18</f>
        <v>0</v>
      </c>
      <c r="Q2" s="72">
        <f t="shared" ref="Q2:Q13" si="0">ROUND(P2,2)</f>
        <v>0</v>
      </c>
      <c r="R2" s="73">
        <f t="shared" ref="R2:R13" si="1">ROUND(O2,2)</f>
        <v>0</v>
      </c>
      <c r="S2" s="72">
        <f>Front!B19</f>
        <v>1</v>
      </c>
      <c r="T2" s="63"/>
      <c r="U2" s="63"/>
      <c r="V2" s="63"/>
      <c r="W2" s="63"/>
      <c r="X2" s="63"/>
      <c r="Y2" s="63"/>
      <c r="Z2" s="63"/>
      <c r="AA2" s="63"/>
      <c r="AB2" s="63"/>
      <c r="AC2" s="63"/>
      <c r="AD2" s="63"/>
      <c r="AE2" s="63"/>
      <c r="AF2" s="63"/>
    </row>
    <row r="3" spans="1:32" ht="15.75" x14ac:dyDescent="0.25">
      <c r="A3" s="65" t="str">
        <f>CONCATENATE(A150," ",K3,"%")</f>
        <v>O&amp;M WHEELCHAIR INVENTORY TOTAL SCORE:  0%</v>
      </c>
      <c r="B3" s="63"/>
      <c r="C3" s="63"/>
      <c r="D3" s="63"/>
      <c r="E3" s="63"/>
      <c r="F3" s="63"/>
      <c r="G3" s="63"/>
      <c r="H3" s="63"/>
      <c r="I3" s="63"/>
      <c r="J3" s="66">
        <f>Front!I18</f>
        <v>0</v>
      </c>
      <c r="K3" s="66">
        <f>ROUND(J3,2)</f>
        <v>0</v>
      </c>
      <c r="L3" s="63"/>
      <c r="M3" s="63"/>
      <c r="N3" s="63"/>
      <c r="O3" s="73">
        <f>Front!C20</f>
        <v>0</v>
      </c>
      <c r="P3" s="72">
        <f>Front!C18</f>
        <v>0</v>
      </c>
      <c r="Q3" s="72">
        <f t="shared" si="0"/>
        <v>0</v>
      </c>
      <c r="R3" s="73">
        <f t="shared" si="1"/>
        <v>0</v>
      </c>
      <c r="S3" s="72">
        <f>Front!C19</f>
        <v>1</v>
      </c>
      <c r="T3" s="63"/>
      <c r="U3" s="63"/>
      <c r="V3" s="63"/>
      <c r="W3" s="63"/>
      <c r="X3" s="63"/>
      <c r="Y3" s="63"/>
      <c r="Z3" s="63"/>
      <c r="AA3" s="63"/>
      <c r="AB3" s="63"/>
      <c r="AC3" s="63"/>
      <c r="AD3" s="63"/>
      <c r="AE3" s="63"/>
      <c r="AF3" s="63"/>
    </row>
    <row r="4" spans="1:32" ht="15.75" x14ac:dyDescent="0.25">
      <c r="A4" s="67"/>
      <c r="B4" s="63"/>
      <c r="C4" s="63"/>
      <c r="D4" s="63"/>
      <c r="E4" s="63"/>
      <c r="F4" s="63"/>
      <c r="G4" s="63"/>
      <c r="H4" s="63"/>
      <c r="I4" s="63"/>
      <c r="J4" s="63"/>
      <c r="K4" s="63"/>
      <c r="L4" s="63"/>
      <c r="M4" s="63"/>
      <c r="N4" s="63"/>
      <c r="O4" s="73">
        <f>Front!D20</f>
        <v>0</v>
      </c>
      <c r="P4" s="72">
        <f>Front!D18</f>
        <v>0</v>
      </c>
      <c r="Q4" s="72">
        <f t="shared" si="0"/>
        <v>0</v>
      </c>
      <c r="R4" s="73">
        <f t="shared" si="1"/>
        <v>0</v>
      </c>
      <c r="S4" s="72">
        <f>Front!D19</f>
        <v>1</v>
      </c>
      <c r="T4" s="63"/>
      <c r="U4" s="63"/>
      <c r="V4" s="63"/>
      <c r="W4" s="63"/>
      <c r="X4" s="63"/>
      <c r="Y4" s="63"/>
      <c r="Z4" s="63"/>
      <c r="AA4" s="63"/>
      <c r="AB4" s="63"/>
      <c r="AC4" s="63"/>
      <c r="AD4" s="63"/>
      <c r="AE4" s="63"/>
      <c r="AF4" s="63"/>
    </row>
    <row r="5" spans="1:32" ht="15.75" x14ac:dyDescent="0.25">
      <c r="A5" s="65" t="str">
        <f>CONCATENATE(A151," ",H5,"%")</f>
        <v>Concepts Score: 0%</v>
      </c>
      <c r="B5" s="63"/>
      <c r="C5" s="63"/>
      <c r="D5" s="63"/>
      <c r="E5" s="63"/>
      <c r="F5" s="63"/>
      <c r="G5" s="68">
        <f>Front!I3</f>
        <v>0</v>
      </c>
      <c r="H5" s="69">
        <f>ROUND(G5,1)</f>
        <v>0</v>
      </c>
      <c r="I5" s="63" t="s">
        <v>517</v>
      </c>
      <c r="J5" s="63"/>
      <c r="K5" s="63"/>
      <c r="L5" s="63"/>
      <c r="M5" s="63"/>
      <c r="N5" s="63"/>
      <c r="O5" s="73">
        <f>Front!E20</f>
        <v>0</v>
      </c>
      <c r="P5" s="72">
        <f>Front!E18</f>
        <v>0</v>
      </c>
      <c r="Q5" s="72">
        <f t="shared" si="0"/>
        <v>0</v>
      </c>
      <c r="R5" s="73">
        <f t="shared" si="1"/>
        <v>0</v>
      </c>
      <c r="S5" s="72">
        <f>Front!E19</f>
        <v>1</v>
      </c>
      <c r="T5" s="63"/>
      <c r="U5" s="63"/>
      <c r="V5" s="63"/>
      <c r="W5" s="63"/>
      <c r="X5" s="63"/>
      <c r="Y5" s="63"/>
      <c r="Z5" s="63"/>
      <c r="AA5" s="63"/>
      <c r="AB5" s="63"/>
      <c r="AC5" s="63"/>
      <c r="AD5" s="63"/>
      <c r="AE5" s="63"/>
      <c r="AF5" s="63"/>
    </row>
    <row r="6" spans="1:32" ht="15.75" x14ac:dyDescent="0.25">
      <c r="A6" s="67" t="str">
        <f>CONCATENATE($A1," ",G152," ",N152,", ",O152,", ",P152,", ",Q152)</f>
        <v xml:space="preserve">0 did well with the skills that made up the area(s) of , , , </v>
      </c>
      <c r="B6" s="63"/>
      <c r="C6" s="63"/>
      <c r="D6" s="63"/>
      <c r="E6" s="63"/>
      <c r="F6" s="63"/>
      <c r="G6" s="63"/>
      <c r="H6" s="63"/>
      <c r="I6" s="63"/>
      <c r="J6" s="63"/>
      <c r="K6" s="63"/>
      <c r="L6" s="63"/>
      <c r="M6" s="63"/>
      <c r="N6" s="63"/>
      <c r="O6" s="73">
        <f>Front!F20</f>
        <v>0</v>
      </c>
      <c r="P6" s="73">
        <f>Front!F18</f>
        <v>0</v>
      </c>
      <c r="Q6" s="72">
        <f t="shared" si="0"/>
        <v>0</v>
      </c>
      <c r="R6" s="73">
        <f t="shared" si="1"/>
        <v>0</v>
      </c>
      <c r="S6" s="72">
        <f>Front!F19</f>
        <v>1</v>
      </c>
      <c r="T6" s="63"/>
      <c r="U6" s="63"/>
      <c r="V6" s="63"/>
      <c r="W6" s="63"/>
      <c r="X6" s="63"/>
      <c r="Y6" s="63"/>
      <c r="Z6" s="63"/>
      <c r="AA6" s="63"/>
      <c r="AB6" s="63"/>
      <c r="AC6" s="63"/>
      <c r="AD6" s="63"/>
      <c r="AE6" s="63"/>
      <c r="AF6" s="63"/>
    </row>
    <row r="7" spans="1:32" ht="15.75" x14ac:dyDescent="0.25">
      <c r="A7" s="67" t="str">
        <f>CONCATENATE($A1," ",G153," ",N153,", ",O153,", ",P153,", ",Q153)</f>
        <v xml:space="preserve">0 had room for improvement with the skills that made up the area(s) of , , , </v>
      </c>
      <c r="B7" s="63"/>
      <c r="C7" s="63"/>
      <c r="D7" s="63"/>
      <c r="E7" s="63"/>
      <c r="F7" s="63"/>
      <c r="G7" s="63"/>
      <c r="H7" s="63"/>
      <c r="I7" s="63"/>
      <c r="J7" s="63"/>
      <c r="K7" s="63"/>
      <c r="L7" s="63"/>
      <c r="M7" s="63"/>
      <c r="N7" s="63"/>
      <c r="O7" s="73">
        <f>Front!G20</f>
        <v>0</v>
      </c>
      <c r="P7" s="72">
        <f>Front!G18</f>
        <v>0</v>
      </c>
      <c r="Q7" s="72">
        <f t="shared" si="0"/>
        <v>0</v>
      </c>
      <c r="R7" s="73">
        <f t="shared" si="1"/>
        <v>0</v>
      </c>
      <c r="S7" s="72">
        <f>Front!G19</f>
        <v>1</v>
      </c>
      <c r="T7" s="63"/>
      <c r="U7" s="63"/>
      <c r="V7" s="63"/>
      <c r="W7" s="63"/>
      <c r="X7" s="63"/>
      <c r="Y7" s="63"/>
      <c r="Z7" s="63"/>
      <c r="AA7" s="63"/>
      <c r="AB7" s="63"/>
      <c r="AC7" s="63"/>
      <c r="AD7" s="63"/>
      <c r="AE7" s="63"/>
      <c r="AF7" s="63"/>
    </row>
    <row r="8" spans="1:32" ht="15.75" x14ac:dyDescent="0.25">
      <c r="A8" s="67" t="str">
        <f>CONCATENATE($A1," ",G154," ",N154,", ",O154,", ",P154,", ",Q154)</f>
        <v xml:space="preserve">0 hadn't had the opportunity to work on the skills in the area(s) of , , , </v>
      </c>
      <c r="B8" s="63"/>
      <c r="C8" s="63"/>
      <c r="D8" s="63"/>
      <c r="E8" s="63"/>
      <c r="F8" s="63"/>
      <c r="G8" s="63"/>
      <c r="H8" s="63"/>
      <c r="I8" s="63"/>
      <c r="J8" s="63"/>
      <c r="K8" s="63"/>
      <c r="L8" s="63"/>
      <c r="M8" s="63"/>
      <c r="N8" s="63"/>
      <c r="O8" s="73">
        <f>Front!H20</f>
        <v>0</v>
      </c>
      <c r="P8" s="72">
        <f>Front!H18</f>
        <v>0</v>
      </c>
      <c r="Q8" s="72">
        <f t="shared" si="0"/>
        <v>0</v>
      </c>
      <c r="R8" s="73">
        <f t="shared" si="1"/>
        <v>0</v>
      </c>
      <c r="S8" s="72">
        <f>Front!H19</f>
        <v>1</v>
      </c>
      <c r="T8" s="63"/>
      <c r="U8" s="63"/>
      <c r="V8" s="63"/>
      <c r="W8" s="63"/>
      <c r="X8" s="63"/>
      <c r="Y8" s="63"/>
      <c r="Z8" s="63"/>
      <c r="AA8" s="63"/>
      <c r="AB8" s="63"/>
      <c r="AC8" s="63"/>
      <c r="AD8" s="63"/>
      <c r="AE8" s="63"/>
      <c r="AF8" s="63"/>
    </row>
    <row r="9" spans="1:32" ht="15.75" x14ac:dyDescent="0.25">
      <c r="A9" s="67" t="str">
        <f>CONCATENATE($A1," ",G155," ",N155,", ",O155,", ",P155,", ",Q155)</f>
        <v>0 didn't need the skills in the area(s) of Vocabulary, Laterality, Parallel/Perpendicular, Time And Distance</v>
      </c>
      <c r="B9" s="63"/>
      <c r="C9" s="63"/>
      <c r="D9" s="63"/>
      <c r="E9" s="63"/>
      <c r="F9" s="63"/>
      <c r="G9" s="63"/>
      <c r="H9" s="63"/>
      <c r="I9" s="63"/>
      <c r="J9" s="63"/>
      <c r="K9" s="63"/>
      <c r="L9" s="63"/>
      <c r="M9" s="63"/>
      <c r="N9" s="63"/>
      <c r="O9" s="73">
        <f>Front!I20</f>
        <v>0</v>
      </c>
      <c r="P9" s="72">
        <f>Front!I18</f>
        <v>0</v>
      </c>
      <c r="Q9" s="72">
        <f t="shared" si="0"/>
        <v>0</v>
      </c>
      <c r="R9" s="73">
        <f t="shared" si="1"/>
        <v>0</v>
      </c>
      <c r="S9" s="72">
        <f>Front!I19</f>
        <v>1</v>
      </c>
      <c r="T9" s="63"/>
      <c r="U9" s="63"/>
      <c r="V9" s="63"/>
      <c r="W9" s="63"/>
      <c r="X9" s="63"/>
      <c r="Y9" s="63"/>
      <c r="Z9" s="63"/>
      <c r="AA9" s="63"/>
      <c r="AB9" s="63"/>
      <c r="AC9" s="63"/>
      <c r="AD9" s="63"/>
      <c r="AE9" s="63"/>
      <c r="AF9" s="63"/>
    </row>
    <row r="10" spans="1:32" ht="15.75" x14ac:dyDescent="0.25">
      <c r="A10" s="67"/>
      <c r="B10" s="63"/>
      <c r="C10" s="63"/>
      <c r="D10" s="63"/>
      <c r="E10" s="63"/>
      <c r="F10" s="63"/>
      <c r="G10" s="63"/>
      <c r="H10" s="63"/>
      <c r="I10" s="63"/>
      <c r="J10" s="63"/>
      <c r="K10" s="63"/>
      <c r="L10" s="63"/>
      <c r="M10" s="63"/>
      <c r="N10" s="63"/>
      <c r="O10" s="73">
        <f>Front!J20</f>
        <v>0</v>
      </c>
      <c r="P10" s="72">
        <f>Front!J18</f>
        <v>0</v>
      </c>
      <c r="Q10" s="72">
        <f t="shared" si="0"/>
        <v>0</v>
      </c>
      <c r="R10" s="73">
        <f t="shared" si="1"/>
        <v>0</v>
      </c>
      <c r="S10" s="72">
        <f>Front!J19</f>
        <v>1</v>
      </c>
      <c r="T10" s="63"/>
      <c r="U10" s="63"/>
      <c r="V10" s="63"/>
      <c r="W10" s="63"/>
      <c r="X10" s="63"/>
      <c r="Y10" s="63"/>
      <c r="Z10" s="63"/>
      <c r="AA10" s="63"/>
      <c r="AB10" s="63"/>
      <c r="AC10" s="63"/>
      <c r="AD10" s="63"/>
      <c r="AE10" s="63"/>
      <c r="AF10" s="63"/>
    </row>
    <row r="11" spans="1:32" ht="15.75" x14ac:dyDescent="0.25">
      <c r="A11" s="65" t="str">
        <f>CONCATENATE(A156," ",H11,"%")</f>
        <v>Movement Score: 0%</v>
      </c>
      <c r="B11" s="63"/>
      <c r="C11" s="63"/>
      <c r="D11" s="63"/>
      <c r="E11" s="63"/>
      <c r="F11" s="63"/>
      <c r="G11" s="68">
        <f>Front!I4</f>
        <v>0</v>
      </c>
      <c r="H11" s="69">
        <f>ROUND(G11,1)</f>
        <v>0</v>
      </c>
      <c r="I11" s="63"/>
      <c r="J11" s="63"/>
      <c r="K11" s="63"/>
      <c r="L11" s="63"/>
      <c r="M11" s="63"/>
      <c r="N11" s="63"/>
      <c r="O11" s="73">
        <f>Front!K20</f>
        <v>0</v>
      </c>
      <c r="P11" s="72">
        <f>Front!K18</f>
        <v>0</v>
      </c>
      <c r="Q11" s="72">
        <f t="shared" si="0"/>
        <v>0</v>
      </c>
      <c r="R11" s="73">
        <f t="shared" si="1"/>
        <v>0</v>
      </c>
      <c r="S11" s="72">
        <f>Front!K19</f>
        <v>1</v>
      </c>
      <c r="T11" s="63"/>
      <c r="U11" s="63"/>
      <c r="V11" s="63"/>
      <c r="W11" s="63"/>
      <c r="X11" s="63"/>
      <c r="Y11" s="63"/>
      <c r="Z11" s="63"/>
      <c r="AA11" s="63"/>
      <c r="AB11" s="63"/>
      <c r="AC11" s="63"/>
      <c r="AD11" s="63"/>
      <c r="AE11" s="63"/>
      <c r="AF11" s="63"/>
    </row>
    <row r="12" spans="1:32" ht="15.75" x14ac:dyDescent="0.25">
      <c r="A12" s="67" t="str">
        <f>CONCATENATE($A1," ",G157," ",N157,", ",O157,", ",P157,", ",Q157,", ",R157,", ",S157,", ",T157,", ",U157,", ",V157,", ",W157,", ",X157)</f>
        <v xml:space="preserve">0 did well with the skills that made up the area(s) of , , , , , , , , , , </v>
      </c>
      <c r="B12" s="63"/>
      <c r="C12" s="63"/>
      <c r="D12" s="63"/>
      <c r="E12" s="63"/>
      <c r="F12" s="63"/>
      <c r="G12" s="63"/>
      <c r="H12" s="63"/>
      <c r="I12" s="63"/>
      <c r="J12" s="63"/>
      <c r="K12" s="63"/>
      <c r="L12" s="63"/>
      <c r="M12" s="63"/>
      <c r="N12" s="63"/>
      <c r="O12" s="73">
        <f>Front!L20</f>
        <v>0</v>
      </c>
      <c r="P12" s="72">
        <f>Front!L18</f>
        <v>0</v>
      </c>
      <c r="Q12" s="72">
        <f t="shared" si="0"/>
        <v>0</v>
      </c>
      <c r="R12" s="73">
        <f t="shared" si="1"/>
        <v>0</v>
      </c>
      <c r="S12" s="72">
        <f>Front!L19</f>
        <v>1</v>
      </c>
      <c r="T12" s="63"/>
      <c r="U12" s="63"/>
      <c r="V12" s="63"/>
      <c r="W12" s="63"/>
      <c r="X12" s="63"/>
      <c r="Y12" s="63"/>
      <c r="Z12" s="63"/>
      <c r="AA12" s="63"/>
      <c r="AB12" s="63"/>
      <c r="AC12" s="63"/>
      <c r="AD12" s="63"/>
      <c r="AE12" s="63"/>
      <c r="AF12" s="63"/>
    </row>
    <row r="13" spans="1:32" ht="15.75" x14ac:dyDescent="0.25">
      <c r="A13" s="67" t="str">
        <f>CONCATENATE($A1," ",G158," ",N158,", ",O158,", ",P158,", ",Q158,", ",R158,", ",S158,", ",T158,", ",U158,", ",V158,", ",W158,", ",X158)</f>
        <v xml:space="preserve">0 had room for improvement with the skills that made up the area(s) of , , , , , , , , , , </v>
      </c>
      <c r="B13" s="63"/>
      <c r="C13" s="63"/>
      <c r="D13" s="63"/>
      <c r="E13" s="63"/>
      <c r="F13" s="63"/>
      <c r="G13" s="63"/>
      <c r="H13" s="63"/>
      <c r="I13" s="63"/>
      <c r="J13" s="63"/>
      <c r="K13" s="63"/>
      <c r="L13" s="63"/>
      <c r="M13" s="63"/>
      <c r="N13" s="63"/>
      <c r="O13" s="73">
        <f>Front!M20</f>
        <v>0</v>
      </c>
      <c r="P13" s="72">
        <f>Front!M18</f>
        <v>0</v>
      </c>
      <c r="Q13" s="72">
        <f t="shared" si="0"/>
        <v>0</v>
      </c>
      <c r="R13" s="73">
        <f t="shared" si="1"/>
        <v>0</v>
      </c>
      <c r="S13" s="72">
        <f>Front!M19</f>
        <v>1</v>
      </c>
      <c r="T13" s="63"/>
      <c r="U13" s="63"/>
      <c r="V13" s="63"/>
      <c r="W13" s="63"/>
      <c r="X13" s="63"/>
      <c r="Y13" s="63"/>
      <c r="Z13" s="63"/>
      <c r="AA13" s="63"/>
      <c r="AB13" s="63"/>
      <c r="AC13" s="63"/>
      <c r="AD13" s="63"/>
      <c r="AE13" s="63"/>
      <c r="AF13" s="63"/>
    </row>
    <row r="14" spans="1:32" ht="15.75" x14ac:dyDescent="0.25">
      <c r="A14" s="67" t="str">
        <f>CONCATENATE($A1," ",G159," ",N159,", ",O159,", ",P159,", ",Q159,", ",R159,", ",S159,", ",T159,", ",U159,", ",V159,", ",W159,", ",X159)</f>
        <v xml:space="preserve">0 hadn't had the opportunity to work on the skills in the area(s) of , , , , , , , , , , </v>
      </c>
      <c r="B14" s="63"/>
      <c r="C14" s="63"/>
      <c r="D14" s="63"/>
      <c r="E14" s="63"/>
      <c r="F14" s="63"/>
      <c r="G14" s="63"/>
      <c r="H14" s="63"/>
      <c r="I14" s="63"/>
      <c r="J14" s="63"/>
      <c r="K14" s="63"/>
      <c r="L14" s="63"/>
      <c r="M14" s="63"/>
      <c r="N14" s="63"/>
      <c r="O14" s="63" t="s">
        <v>516</v>
      </c>
      <c r="P14" s="63"/>
      <c r="Q14" s="63"/>
      <c r="R14" s="63"/>
      <c r="S14" s="63"/>
      <c r="T14" s="63"/>
      <c r="U14" s="63"/>
      <c r="V14" s="63"/>
      <c r="W14" s="63"/>
      <c r="X14" s="63"/>
      <c r="Y14" s="63"/>
      <c r="Z14" s="63"/>
      <c r="AA14" s="63"/>
      <c r="AB14" s="63"/>
      <c r="AC14" s="63"/>
      <c r="AD14" s="63"/>
      <c r="AE14" s="63"/>
      <c r="AF14" s="63"/>
    </row>
    <row r="15" spans="1:32" ht="15.75" x14ac:dyDescent="0.25">
      <c r="A15" s="67" t="str">
        <f>CONCATENATE($A1," ",G160," ",N160,", ",O160,", ",P160,", ",Q160,", ",R160,", ",S160,", ",T160,", ",U160,", ",V160,", ",W160,", ",X160)</f>
        <v>0 didn't need the skills in the area(s) of Wheelchair Basics, Maintaining Body Alignment While Propelling The Chair, Wheelchair Movement, Balance, Turns, Navigating Tight Spaces, Object Skills, Manual Chair Specific Skills, Scooter Specific Skills, Power Chair Specific Skills, Transferring</v>
      </c>
      <c r="B15" s="63"/>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row>
    <row r="16" spans="1:32" ht="15.75" x14ac:dyDescent="0.25">
      <c r="A16" s="67"/>
      <c r="B16" s="63"/>
      <c r="C16" s="63"/>
      <c r="D16" s="63"/>
      <c r="E16" s="63"/>
      <c r="F16" s="63"/>
      <c r="G16" s="75" t="s">
        <v>520</v>
      </c>
      <c r="H16" s="74"/>
      <c r="I16" s="74"/>
      <c r="J16" s="74"/>
      <c r="K16" s="74"/>
      <c r="L16" s="74"/>
      <c r="M16" s="74"/>
      <c r="N16" s="74"/>
      <c r="O16" s="74"/>
      <c r="P16" s="74"/>
      <c r="Q16" s="74"/>
      <c r="R16" s="74"/>
      <c r="S16" s="74"/>
      <c r="T16" s="63"/>
      <c r="U16" s="63"/>
      <c r="V16" s="63"/>
      <c r="W16" s="63"/>
      <c r="X16" s="63"/>
      <c r="Y16" s="63"/>
      <c r="Z16" s="63"/>
      <c r="AA16" s="63"/>
      <c r="AB16" s="63"/>
      <c r="AC16" s="63"/>
      <c r="AD16" s="63"/>
      <c r="AE16" s="63"/>
      <c r="AF16" s="63"/>
    </row>
    <row r="17" spans="1:32" ht="15.75" x14ac:dyDescent="0.25">
      <c r="A17" s="65" t="str">
        <f>CONCATENATE(A168," ",H17,"%")</f>
        <v>Single Room O&amp;M Score: 0%</v>
      </c>
      <c r="B17" s="63"/>
      <c r="C17" s="63"/>
      <c r="D17" s="63"/>
      <c r="E17" s="63"/>
      <c r="F17" s="63"/>
      <c r="G17" s="68">
        <f>Front!I5</f>
        <v>0</v>
      </c>
      <c r="H17" s="69">
        <f>ROUND(G17,1)</f>
        <v>0</v>
      </c>
      <c r="I17" s="63"/>
      <c r="J17" s="63"/>
      <c r="K17" s="63"/>
      <c r="L17" s="63"/>
      <c r="M17" s="63"/>
      <c r="N17" s="63"/>
      <c r="O17" s="63"/>
      <c r="P17" s="63"/>
      <c r="Q17" s="63"/>
      <c r="R17" s="63"/>
      <c r="S17" s="63"/>
      <c r="T17" s="63"/>
      <c r="U17" s="63"/>
      <c r="V17" s="63"/>
      <c r="W17" s="63"/>
      <c r="X17" s="63"/>
      <c r="Y17" s="63"/>
      <c r="Z17" s="63"/>
      <c r="AA17" s="63"/>
      <c r="AB17" s="63"/>
      <c r="AC17" s="63"/>
      <c r="AD17" s="63"/>
      <c r="AE17" s="63"/>
      <c r="AF17" s="63"/>
    </row>
    <row r="18" spans="1:32" ht="15.75" x14ac:dyDescent="0.25">
      <c r="A18" s="67" t="str">
        <f>CONCATENATE($A1," ",G169," ",N169,", ",O169,", ",P169,", ",Q169,", ",R169)</f>
        <v xml:space="preserve">0 did well with the skills that made up the area(s) of , , , , </v>
      </c>
      <c r="B18" s="63"/>
      <c r="C18" s="63"/>
      <c r="D18" s="63"/>
      <c r="E18" s="63"/>
      <c r="F18" s="63"/>
      <c r="G18" s="63"/>
      <c r="H18" s="63"/>
      <c r="I18" s="63"/>
      <c r="J18" s="63"/>
      <c r="K18" s="63"/>
      <c r="L18" s="63"/>
      <c r="M18" s="63"/>
      <c r="N18" s="63"/>
      <c r="O18" s="63"/>
      <c r="P18" s="63"/>
      <c r="Q18" s="63"/>
      <c r="R18" s="63"/>
      <c r="S18" s="63"/>
      <c r="T18" s="63"/>
      <c r="U18" s="63"/>
      <c r="V18" s="63"/>
      <c r="W18" s="63"/>
      <c r="X18" s="63"/>
      <c r="Y18" s="63"/>
      <c r="Z18" s="63"/>
      <c r="AA18" s="63"/>
      <c r="AB18" s="63"/>
      <c r="AC18" s="63"/>
      <c r="AD18" s="63"/>
      <c r="AE18" s="63"/>
      <c r="AF18" s="63"/>
    </row>
    <row r="19" spans="1:32" ht="15.75" x14ac:dyDescent="0.25">
      <c r="A19" s="67" t="str">
        <f>CONCATENATE($A1," ",G170," ",N170,", ",O170,", ",P170,", ",Q170,", ",R170)</f>
        <v xml:space="preserve">0 had room for improvement with the skills that made up the area(s) of , , , , </v>
      </c>
      <c r="B19" s="63"/>
      <c r="C19" s="63"/>
      <c r="D19" s="63"/>
      <c r="E19" s="63"/>
      <c r="F19" s="63"/>
      <c r="G19" s="63"/>
      <c r="H19" s="63"/>
      <c r="I19" s="63"/>
      <c r="J19" s="63"/>
      <c r="K19" s="63"/>
      <c r="L19" s="63"/>
      <c r="M19" s="63"/>
      <c r="N19" s="63"/>
      <c r="O19" s="63"/>
      <c r="P19" s="63"/>
      <c r="Q19" s="63"/>
      <c r="R19" s="63"/>
      <c r="S19" s="63"/>
      <c r="T19" s="63"/>
      <c r="U19" s="63"/>
      <c r="V19" s="63"/>
      <c r="W19" s="63"/>
      <c r="X19" s="63"/>
      <c r="Y19" s="63"/>
      <c r="Z19" s="63"/>
      <c r="AA19" s="63"/>
      <c r="AB19" s="63"/>
      <c r="AC19" s="63"/>
      <c r="AD19" s="63"/>
      <c r="AE19" s="63"/>
      <c r="AF19" s="63"/>
    </row>
    <row r="20" spans="1:32" ht="15.75" x14ac:dyDescent="0.25">
      <c r="A20" s="67" t="str">
        <f>CONCATENATE($A1," ",G171," ",N171,", ",O171,", ",P171,", ",Q171,", ",R171)</f>
        <v xml:space="preserve">0 hadn't had the opportunity to work on the skills in the area(s) of , , , , </v>
      </c>
      <c r="B20" s="63"/>
      <c r="C20" s="63"/>
      <c r="D20" s="63"/>
      <c r="E20" s="63"/>
      <c r="F20" s="63"/>
      <c r="G20" s="63"/>
      <c r="H20" s="63"/>
      <c r="I20" s="63"/>
      <c r="J20" s="63"/>
      <c r="K20" s="63"/>
      <c r="L20" s="63"/>
      <c r="M20" s="63"/>
      <c r="N20" s="63"/>
      <c r="O20" s="63"/>
      <c r="P20" s="63"/>
      <c r="Q20" s="63"/>
      <c r="R20" s="63"/>
      <c r="S20" s="63"/>
      <c r="T20" s="63"/>
      <c r="U20" s="63"/>
      <c r="V20" s="63"/>
      <c r="W20" s="63"/>
      <c r="X20" s="63"/>
      <c r="Y20" s="63"/>
      <c r="Z20" s="63"/>
      <c r="AA20" s="63"/>
      <c r="AB20" s="63"/>
      <c r="AC20" s="63"/>
      <c r="AD20" s="63"/>
      <c r="AE20" s="63"/>
      <c r="AF20" s="63"/>
    </row>
    <row r="21" spans="1:32" ht="15.75" x14ac:dyDescent="0.25">
      <c r="A21" s="67" t="str">
        <f>CONCATENATE($A1," ",G172," ",N172,", ",O172,", ",P172,", ",Q172,", ",R172)</f>
        <v>0 didn't need the skills in the area(s) of Familiar Rooms, Unfamiliar Rooms, Seating (Rows), Seating (Tables), Locating Dropped Objects</v>
      </c>
      <c r="B21" s="63"/>
      <c r="C21" s="63"/>
      <c r="D21" s="63"/>
      <c r="E21" s="63"/>
      <c r="F21" s="63"/>
      <c r="G21" s="63"/>
      <c r="H21" s="63"/>
      <c r="I21" s="63"/>
      <c r="J21" s="63"/>
      <c r="K21" s="63"/>
      <c r="L21" s="63"/>
      <c r="M21" s="63"/>
      <c r="N21" s="63"/>
      <c r="O21" s="63"/>
      <c r="P21" s="63"/>
      <c r="Q21" s="63"/>
      <c r="R21" s="63"/>
      <c r="S21" s="63"/>
      <c r="T21" s="63"/>
      <c r="U21" s="63"/>
      <c r="V21" s="63"/>
      <c r="W21" s="63"/>
      <c r="X21" s="63"/>
      <c r="Y21" s="63"/>
      <c r="Z21" s="63"/>
      <c r="AA21" s="63"/>
      <c r="AB21" s="63"/>
      <c r="AC21" s="63"/>
      <c r="AD21" s="63"/>
      <c r="AE21" s="63"/>
      <c r="AF21" s="63"/>
    </row>
    <row r="22" spans="1:32" ht="15.75" x14ac:dyDescent="0.25">
      <c r="A22" s="67"/>
      <c r="B22" s="63"/>
      <c r="C22" s="63"/>
      <c r="D22" s="63"/>
      <c r="E22" s="63"/>
      <c r="F22" s="63"/>
      <c r="G22" s="75" t="s">
        <v>521</v>
      </c>
      <c r="H22" s="74"/>
      <c r="I22" s="74"/>
      <c r="J22" s="74"/>
      <c r="K22" s="74"/>
      <c r="L22" s="74"/>
      <c r="M22" s="74"/>
      <c r="N22" s="74"/>
      <c r="O22" s="74"/>
      <c r="P22" s="74"/>
      <c r="Q22" s="74"/>
      <c r="R22" s="74"/>
      <c r="S22" s="74"/>
      <c r="T22" s="63"/>
      <c r="U22" s="63"/>
      <c r="V22" s="63"/>
      <c r="W22" s="63"/>
      <c r="X22" s="63"/>
      <c r="Y22" s="63"/>
      <c r="Z22" s="63"/>
      <c r="AA22" s="63"/>
      <c r="AB22" s="63"/>
      <c r="AC22" s="63"/>
      <c r="AD22" s="63"/>
      <c r="AE22" s="63"/>
      <c r="AF22" s="63"/>
    </row>
    <row r="23" spans="1:32" ht="15.75" x14ac:dyDescent="0.25">
      <c r="A23" s="65" t="str">
        <f>CONCATENATE(A174," ",H23,"%")</f>
        <v>Indoor O&amp;M Score: 0%</v>
      </c>
      <c r="B23" s="63"/>
      <c r="C23" s="63"/>
      <c r="D23" s="63"/>
      <c r="E23" s="63"/>
      <c r="F23" s="63"/>
      <c r="G23" s="68">
        <f>Front!I6</f>
        <v>0</v>
      </c>
      <c r="H23" s="69">
        <f>ROUND(G23,1)</f>
        <v>0</v>
      </c>
      <c r="I23" s="63"/>
      <c r="J23" s="63"/>
      <c r="K23" s="63"/>
      <c r="L23" s="63"/>
      <c r="M23" s="63"/>
      <c r="N23" s="63"/>
      <c r="O23" s="63"/>
      <c r="P23" s="63"/>
      <c r="Q23" s="63"/>
      <c r="R23" s="63"/>
      <c r="S23" s="63"/>
      <c r="T23" s="63"/>
      <c r="U23" s="63"/>
      <c r="V23" s="63"/>
      <c r="W23" s="63"/>
      <c r="X23" s="63"/>
      <c r="Y23" s="63"/>
      <c r="Z23" s="63"/>
      <c r="AA23" s="63"/>
      <c r="AB23" s="63"/>
      <c r="AC23" s="63"/>
      <c r="AD23" s="63"/>
      <c r="AE23" s="63"/>
      <c r="AF23" s="63"/>
    </row>
    <row r="24" spans="1:32" ht="15.75" x14ac:dyDescent="0.25">
      <c r="A24" s="67" t="str">
        <f>CONCATENATE($A1," ",G175," ",N175,", ",O175,", ",P175,", ",Q175,", ",R175,", ",S175,", ",T175,", ",U175)</f>
        <v xml:space="preserve">0 did well with the skills that made up the area(s) of , , , , , , , </v>
      </c>
      <c r="B24" s="63"/>
      <c r="C24" s="63"/>
      <c r="D24" s="63"/>
      <c r="E24" s="63"/>
      <c r="F24" s="63"/>
      <c r="G24" s="63"/>
      <c r="H24" s="63"/>
      <c r="I24" s="63"/>
      <c r="J24" s="63"/>
      <c r="K24" s="63"/>
      <c r="L24" s="63"/>
      <c r="M24" s="63"/>
      <c r="N24" s="63"/>
      <c r="O24" s="63"/>
      <c r="P24" s="63"/>
      <c r="Q24" s="63"/>
      <c r="R24" s="63"/>
      <c r="S24" s="63"/>
      <c r="T24" s="63"/>
      <c r="U24" s="63"/>
      <c r="V24" s="63"/>
      <c r="W24" s="63"/>
      <c r="X24" s="63"/>
      <c r="Y24" s="63"/>
      <c r="Z24" s="63"/>
      <c r="AA24" s="63"/>
      <c r="AB24" s="63"/>
      <c r="AC24" s="63"/>
      <c r="AD24" s="63"/>
      <c r="AE24" s="63"/>
      <c r="AF24" s="63"/>
    </row>
    <row r="25" spans="1:32" ht="15.75" x14ac:dyDescent="0.25">
      <c r="A25" s="67" t="str">
        <f>CONCATENATE($A1," ",G176," ",N176,", ",O176,", ",P176,", ",Q176,", ",R176,", ",S176,", ",T176,", ",U176)</f>
        <v xml:space="preserve">0 had room for improvement with the skills that made up the area(s) of , , , , , , , </v>
      </c>
      <c r="B25" s="63"/>
      <c r="C25" s="63"/>
      <c r="D25" s="63"/>
      <c r="E25" s="63"/>
      <c r="F25" s="63"/>
      <c r="G25" s="63"/>
      <c r="H25" s="63"/>
      <c r="I25" s="63"/>
      <c r="J25" s="63"/>
      <c r="K25" s="63"/>
      <c r="L25" s="63"/>
      <c r="M25" s="63"/>
      <c r="N25" s="63"/>
      <c r="O25" s="63"/>
      <c r="P25" s="63"/>
      <c r="Q25" s="63"/>
      <c r="R25" s="63"/>
      <c r="S25" s="63"/>
      <c r="T25" s="63"/>
      <c r="U25" s="63"/>
      <c r="V25" s="63"/>
      <c r="W25" s="63"/>
      <c r="X25" s="63"/>
      <c r="Y25" s="63"/>
      <c r="Z25" s="63"/>
      <c r="AA25" s="63"/>
      <c r="AB25" s="63"/>
      <c r="AC25" s="63"/>
      <c r="AD25" s="63"/>
      <c r="AE25" s="63"/>
      <c r="AF25" s="63"/>
    </row>
    <row r="26" spans="1:32" ht="15.75" x14ac:dyDescent="0.25">
      <c r="A26" s="67" t="str">
        <f>CONCATENATE($A1," ",G177," ",N177,", ",O177,", ",P177,", ",Q177,", ",R177,", ",S177,", ",T177,", ",U177)</f>
        <v xml:space="preserve">0 hadn't had the opportunity to work on the skills in the area(s) of , , , , , , , </v>
      </c>
      <c r="B26" s="63"/>
      <c r="C26" s="63"/>
      <c r="D26" s="63"/>
      <c r="E26" s="63"/>
      <c r="F26" s="63"/>
      <c r="G26" s="63"/>
      <c r="H26" s="63"/>
      <c r="I26" s="63"/>
      <c r="J26" s="63"/>
      <c r="K26" s="63"/>
      <c r="L26" s="63"/>
      <c r="M26" s="63"/>
      <c r="N26" s="63"/>
      <c r="O26" s="63"/>
      <c r="P26" s="63"/>
      <c r="Q26" s="63"/>
      <c r="R26" s="63"/>
      <c r="S26" s="63"/>
      <c r="T26" s="63"/>
      <c r="U26" s="63"/>
      <c r="V26" s="63"/>
      <c r="W26" s="63"/>
      <c r="X26" s="63"/>
      <c r="Y26" s="63"/>
      <c r="Z26" s="63"/>
      <c r="AA26" s="63"/>
      <c r="AB26" s="63"/>
      <c r="AC26" s="63"/>
      <c r="AD26" s="63"/>
      <c r="AE26" s="63"/>
      <c r="AF26" s="63"/>
    </row>
    <row r="27" spans="1:32" ht="15.75" x14ac:dyDescent="0.25">
      <c r="A27" s="67" t="str">
        <f>CONCATENATE($A1," ",G178," ",N178,", ",O178,", ",P178,", ",Q178,", ",R178,", ",S178,", ",T178,", ",U178)</f>
        <v>0 didn't need the skills in the area(s) of Hand Trailing, Navigating Open Spaces, Doors, Stairs (Emergency Use Only), Elevators, Moving Sidewalks, Turnstiles, Emergency Drills/Situations</v>
      </c>
      <c r="B27" s="63"/>
      <c r="C27" s="63"/>
      <c r="D27" s="63"/>
      <c r="E27" s="63"/>
      <c r="F27" s="63"/>
      <c r="G27" s="63"/>
      <c r="H27" s="63"/>
      <c r="I27" s="63"/>
      <c r="J27" s="63"/>
      <c r="K27" s="63"/>
      <c r="L27" s="63"/>
      <c r="M27" s="63"/>
      <c r="N27" s="63"/>
      <c r="O27" s="63"/>
      <c r="P27" s="63"/>
      <c r="Q27" s="63"/>
      <c r="R27" s="63"/>
      <c r="S27" s="63"/>
      <c r="T27" s="63"/>
      <c r="U27" s="63"/>
      <c r="V27" s="63"/>
      <c r="W27" s="63"/>
      <c r="X27" s="63"/>
      <c r="Y27" s="63"/>
      <c r="Z27" s="63"/>
      <c r="AA27" s="63"/>
      <c r="AB27" s="63"/>
      <c r="AC27" s="63"/>
      <c r="AD27" s="63"/>
      <c r="AE27" s="63"/>
      <c r="AF27" s="63"/>
    </row>
    <row r="28" spans="1:32" ht="15.75" x14ac:dyDescent="0.25">
      <c r="A28" s="67"/>
      <c r="B28" s="63"/>
      <c r="C28" s="63"/>
      <c r="D28" s="63"/>
      <c r="E28" s="63"/>
      <c r="F28" s="63"/>
      <c r="G28" s="75" t="s">
        <v>522</v>
      </c>
      <c r="H28" s="74"/>
      <c r="I28" s="74"/>
      <c r="J28" s="74"/>
      <c r="K28" s="74"/>
      <c r="L28" s="74"/>
      <c r="M28" s="74"/>
      <c r="N28" s="74"/>
      <c r="O28" s="74"/>
      <c r="P28" s="74"/>
      <c r="Q28" s="74"/>
      <c r="R28" s="74"/>
      <c r="S28" s="74"/>
      <c r="T28" s="63"/>
      <c r="U28" s="63"/>
      <c r="V28" s="63"/>
      <c r="W28" s="63"/>
      <c r="X28" s="63"/>
      <c r="Y28" s="63"/>
      <c r="Z28" s="63"/>
      <c r="AA28" s="63"/>
      <c r="AB28" s="63"/>
      <c r="AC28" s="63"/>
      <c r="AD28" s="63"/>
      <c r="AE28" s="63"/>
      <c r="AF28" s="63"/>
    </row>
    <row r="29" spans="1:32" ht="15.75" x14ac:dyDescent="0.25">
      <c r="A29" s="65" t="str">
        <f>CONCATENATE(A183," ",H29,"%")</f>
        <v>Self Protection Score: 0%</v>
      </c>
      <c r="B29" s="63"/>
      <c r="C29" s="63"/>
      <c r="D29" s="63"/>
      <c r="E29" s="63"/>
      <c r="F29" s="63"/>
      <c r="G29" s="68">
        <f>Front!I7</f>
        <v>0</v>
      </c>
      <c r="H29" s="69">
        <f>ROUND(G29,1)</f>
        <v>0</v>
      </c>
      <c r="I29" s="63"/>
      <c r="J29" s="63"/>
      <c r="K29" s="63"/>
      <c r="L29" s="63"/>
      <c r="M29" s="63"/>
      <c r="N29" s="63"/>
      <c r="O29" s="63"/>
      <c r="P29" s="63"/>
      <c r="Q29" s="63"/>
      <c r="R29" s="63"/>
      <c r="S29" s="63"/>
      <c r="T29" s="63"/>
      <c r="U29" s="63"/>
      <c r="V29" s="63"/>
      <c r="W29" s="63"/>
      <c r="X29" s="63"/>
      <c r="Y29" s="63"/>
      <c r="Z29" s="63"/>
      <c r="AA29" s="63"/>
      <c r="AB29" s="63"/>
      <c r="AC29" s="63"/>
      <c r="AD29" s="63"/>
      <c r="AE29" s="63"/>
      <c r="AF29" s="63"/>
    </row>
    <row r="30" spans="1:32" ht="15.75" x14ac:dyDescent="0.25">
      <c r="A30" s="67" t="str">
        <f>CONCATENATE($A1," ",G183," ",N183,", ",O183,", ",P183)</f>
        <v xml:space="preserve">0 did well with the skills that made up the area(s) of , , </v>
      </c>
      <c r="B30" s="63"/>
      <c r="C30" s="63"/>
      <c r="D30" s="63"/>
      <c r="E30" s="63"/>
      <c r="F30" s="63"/>
      <c r="G30" s="63"/>
      <c r="H30" s="63"/>
      <c r="I30" s="63"/>
      <c r="J30" s="63"/>
      <c r="K30" s="63"/>
      <c r="L30" s="63"/>
      <c r="M30" s="63"/>
      <c r="N30" s="63"/>
      <c r="O30" s="63"/>
      <c r="P30" s="63"/>
      <c r="Q30" s="63"/>
      <c r="R30" s="63"/>
      <c r="S30" s="63"/>
      <c r="T30" s="63"/>
      <c r="U30" s="63"/>
      <c r="V30" s="63"/>
      <c r="W30" s="63"/>
      <c r="X30" s="63"/>
      <c r="Y30" s="63"/>
      <c r="Z30" s="63"/>
      <c r="AA30" s="63"/>
      <c r="AB30" s="63"/>
      <c r="AC30" s="63"/>
      <c r="AD30" s="63"/>
      <c r="AE30" s="63"/>
      <c r="AF30" s="63"/>
    </row>
    <row r="31" spans="1:32" ht="15.75" x14ac:dyDescent="0.25">
      <c r="A31" s="67" t="str">
        <f>CONCATENATE($A1," ",G184," ",N184,", ",O184,", ",P184)</f>
        <v xml:space="preserve">0 had room for improvement with the skills that made up the area(s) of , , </v>
      </c>
      <c r="B31" s="63"/>
      <c r="C31" s="63"/>
      <c r="D31" s="63"/>
      <c r="E31" s="63"/>
      <c r="F31" s="63"/>
      <c r="G31" s="63"/>
      <c r="H31" s="63"/>
      <c r="I31" s="63"/>
      <c r="J31" s="63"/>
      <c r="K31" s="63"/>
      <c r="L31" s="63"/>
      <c r="M31" s="63"/>
      <c r="N31" s="63"/>
      <c r="O31" s="63"/>
      <c r="P31" s="63"/>
      <c r="Q31" s="63"/>
      <c r="R31" s="63"/>
      <c r="S31" s="63"/>
      <c r="T31" s="63"/>
      <c r="U31" s="63"/>
      <c r="V31" s="63"/>
      <c r="W31" s="63"/>
      <c r="X31" s="63"/>
      <c r="Y31" s="63"/>
      <c r="Z31" s="63"/>
      <c r="AA31" s="63"/>
      <c r="AB31" s="63"/>
      <c r="AC31" s="63"/>
      <c r="AD31" s="63"/>
      <c r="AE31" s="63"/>
      <c r="AF31" s="63"/>
    </row>
    <row r="32" spans="1:32" ht="15.75" x14ac:dyDescent="0.25">
      <c r="A32" s="67" t="str">
        <f>CONCATENATE($A1," ",G185," ",N185,", ",O185,", ",P185)</f>
        <v xml:space="preserve">0 hadn't had the opportunity to work on the skills in the area(s) of , , </v>
      </c>
      <c r="B32" s="63"/>
      <c r="C32" s="63"/>
      <c r="D32" s="63"/>
      <c r="E32" s="63"/>
      <c r="F32" s="63"/>
      <c r="G32" s="63"/>
      <c r="H32" s="63"/>
      <c r="I32" s="63"/>
      <c r="J32" s="63"/>
      <c r="K32" s="63"/>
      <c r="L32" s="63"/>
      <c r="M32" s="63"/>
      <c r="N32" s="63"/>
      <c r="O32" s="63"/>
      <c r="P32" s="63"/>
      <c r="Q32" s="63"/>
      <c r="R32" s="63"/>
      <c r="S32" s="63"/>
      <c r="T32" s="63"/>
      <c r="U32" s="63"/>
      <c r="V32" s="63"/>
      <c r="W32" s="63"/>
      <c r="X32" s="63"/>
      <c r="Y32" s="63"/>
      <c r="Z32" s="63"/>
      <c r="AA32" s="63"/>
      <c r="AB32" s="63"/>
      <c r="AC32" s="63"/>
      <c r="AD32" s="63"/>
      <c r="AE32" s="63"/>
      <c r="AF32" s="63"/>
    </row>
    <row r="33" spans="1:32" ht="15.75" x14ac:dyDescent="0.25">
      <c r="A33" s="67" t="str">
        <f>CONCATENATE($A1," ",G186," ",N186,", ",O186,", ",P186)</f>
        <v>0 didn't need the skills in the area(s) of Upper Hand Protective Technique, Lower Forearm Protective Technique, Protective Clothing</v>
      </c>
      <c r="B33" s="63"/>
      <c r="C33" s="63"/>
      <c r="D33" s="63"/>
      <c r="E33" s="63"/>
      <c r="F33" s="63"/>
      <c r="G33" s="63"/>
      <c r="H33" s="63"/>
      <c r="I33" s="63"/>
      <c r="J33" s="63"/>
      <c r="K33" s="63"/>
      <c r="L33" s="63"/>
      <c r="M33" s="63"/>
      <c r="N33" s="63"/>
      <c r="O33" s="63"/>
      <c r="P33" s="63"/>
      <c r="Q33" s="63"/>
      <c r="R33" s="63"/>
      <c r="S33" s="63"/>
      <c r="T33" s="63"/>
      <c r="U33" s="63"/>
      <c r="V33" s="63"/>
      <c r="W33" s="63"/>
      <c r="X33" s="63"/>
      <c r="Y33" s="63"/>
      <c r="Z33" s="63"/>
      <c r="AA33" s="63"/>
      <c r="AB33" s="63"/>
      <c r="AC33" s="63"/>
      <c r="AD33" s="63"/>
      <c r="AE33" s="63"/>
      <c r="AF33" s="63"/>
    </row>
    <row r="34" spans="1:32" ht="15.75" x14ac:dyDescent="0.25">
      <c r="A34" s="67"/>
      <c r="B34" s="63"/>
      <c r="C34" s="63"/>
      <c r="D34" s="63"/>
      <c r="E34" s="63"/>
      <c r="F34" s="63"/>
      <c r="G34" s="63"/>
      <c r="H34" s="63"/>
      <c r="I34" s="63"/>
      <c r="J34" s="63"/>
      <c r="K34" s="63"/>
      <c r="L34" s="63"/>
      <c r="M34" s="63"/>
      <c r="N34" s="63"/>
      <c r="O34" s="63"/>
      <c r="P34" s="63"/>
      <c r="Q34" s="63"/>
      <c r="R34" s="63"/>
      <c r="S34" s="63"/>
      <c r="T34" s="63"/>
      <c r="U34" s="63"/>
      <c r="V34" s="63"/>
      <c r="W34" s="63"/>
      <c r="X34" s="63"/>
      <c r="Y34" s="63"/>
      <c r="Z34" s="63"/>
      <c r="AA34" s="63"/>
      <c r="AB34" s="63"/>
      <c r="AC34" s="63"/>
      <c r="AD34" s="63"/>
      <c r="AE34" s="63"/>
      <c r="AF34" s="63"/>
    </row>
    <row r="35" spans="1:32" ht="15.75" x14ac:dyDescent="0.25">
      <c r="A35" s="65" t="str">
        <f>CONCATENATE(A187," ",H35,"%")</f>
        <v>Guided Travel Score: 0%</v>
      </c>
      <c r="B35" s="63"/>
      <c r="C35" s="63"/>
      <c r="D35" s="63"/>
      <c r="E35" s="63"/>
      <c r="F35" s="63"/>
      <c r="G35" s="68">
        <f>Front!I8</f>
        <v>0</v>
      </c>
      <c r="H35" s="69">
        <f>ROUND(G35,1)</f>
        <v>0</v>
      </c>
      <c r="I35" s="63"/>
      <c r="J35" s="63"/>
      <c r="K35" s="63"/>
      <c r="L35" s="63"/>
      <c r="M35" s="63"/>
      <c r="N35" s="63"/>
      <c r="O35" s="63"/>
      <c r="P35" s="63"/>
      <c r="Q35" s="63"/>
      <c r="R35" s="63"/>
      <c r="S35" s="63"/>
      <c r="T35" s="63"/>
      <c r="U35" s="63"/>
      <c r="V35" s="63"/>
      <c r="W35" s="63"/>
      <c r="X35" s="63"/>
      <c r="Y35" s="63"/>
      <c r="Z35" s="63"/>
      <c r="AA35" s="63"/>
      <c r="AB35" s="63"/>
      <c r="AC35" s="63"/>
      <c r="AD35" s="63"/>
      <c r="AE35" s="63"/>
      <c r="AF35" s="63"/>
    </row>
    <row r="36" spans="1:32" ht="15.75" x14ac:dyDescent="0.25">
      <c r="A36" s="67" t="str">
        <f>CONCATENATE($A1," ",G188," ",N188,", ",O188,", ",P188,", ",Q188)</f>
        <v xml:space="preserve">0 did well with the skills that made up the area(s) of , , , </v>
      </c>
      <c r="B36" s="63"/>
      <c r="C36" s="63"/>
      <c r="D36" s="63"/>
      <c r="E36" s="63"/>
      <c r="F36" s="63"/>
      <c r="G36" s="63"/>
      <c r="H36" s="63"/>
      <c r="I36" s="63"/>
      <c r="J36" s="63"/>
      <c r="K36" s="63"/>
      <c r="L36" s="63"/>
      <c r="M36" s="63"/>
      <c r="N36" s="63"/>
      <c r="O36" s="63"/>
      <c r="P36" s="63"/>
      <c r="Q36" s="63"/>
      <c r="R36" s="63"/>
      <c r="S36" s="63"/>
      <c r="T36" s="63"/>
      <c r="U36" s="63"/>
      <c r="V36" s="63"/>
      <c r="W36" s="63"/>
      <c r="X36" s="63"/>
      <c r="Y36" s="63"/>
      <c r="Z36" s="63"/>
      <c r="AA36" s="63"/>
      <c r="AB36" s="63"/>
      <c r="AC36" s="63"/>
      <c r="AD36" s="63"/>
      <c r="AE36" s="63"/>
      <c r="AF36" s="63"/>
    </row>
    <row r="37" spans="1:32" ht="15.75" x14ac:dyDescent="0.25">
      <c r="A37" s="67" t="str">
        <f>CONCATENATE($A1," ",G189," ",N189,", ",O189,", ",P189,", ",Q189)</f>
        <v xml:space="preserve">0 had room for improvement with the skills that made up the area(s) of , , , </v>
      </c>
      <c r="B37" s="63"/>
      <c r="C37" s="63"/>
      <c r="D37" s="63"/>
      <c r="E37" s="63"/>
      <c r="F37" s="63"/>
      <c r="G37" s="63"/>
      <c r="H37" s="63"/>
      <c r="I37" s="63"/>
      <c r="J37" s="63"/>
      <c r="K37" s="63"/>
      <c r="L37" s="63"/>
      <c r="M37" s="63"/>
      <c r="N37" s="63"/>
      <c r="O37" s="63"/>
      <c r="P37" s="63"/>
      <c r="Q37" s="63"/>
      <c r="R37" s="63"/>
      <c r="S37" s="63"/>
      <c r="T37" s="63"/>
      <c r="U37" s="63"/>
      <c r="V37" s="63"/>
      <c r="W37" s="63"/>
      <c r="X37" s="63"/>
      <c r="Y37" s="63"/>
      <c r="Z37" s="63"/>
      <c r="AA37" s="63"/>
      <c r="AB37" s="63"/>
      <c r="AC37" s="63"/>
      <c r="AD37" s="63"/>
      <c r="AE37" s="63"/>
      <c r="AF37" s="63"/>
    </row>
    <row r="38" spans="1:32" ht="15.75" x14ac:dyDescent="0.25">
      <c r="A38" s="67" t="str">
        <f>CONCATENATE($A1," ",G190," ",N190,", ",O190,", ",P190,", ",Q190)</f>
        <v xml:space="preserve">0 hadn't had the opportunity to work on the skills in the area(s) of , , , </v>
      </c>
      <c r="B38" s="63"/>
      <c r="C38" s="63"/>
      <c r="D38" s="63"/>
      <c r="E38" s="63"/>
      <c r="F38" s="63"/>
      <c r="G38" s="63"/>
      <c r="H38" s="63"/>
      <c r="I38" s="63"/>
      <c r="J38" s="63"/>
      <c r="K38" s="63"/>
      <c r="L38" s="63"/>
      <c r="M38" s="63"/>
      <c r="N38" s="63"/>
      <c r="O38" s="63"/>
      <c r="P38" s="63"/>
      <c r="Q38" s="63"/>
      <c r="R38" s="63"/>
      <c r="S38" s="63"/>
      <c r="T38" s="63"/>
      <c r="U38" s="63"/>
      <c r="V38" s="63"/>
      <c r="W38" s="63"/>
      <c r="X38" s="63"/>
      <c r="Y38" s="63"/>
      <c r="Z38" s="63"/>
      <c r="AA38" s="63"/>
      <c r="AB38" s="63"/>
      <c r="AC38" s="63"/>
      <c r="AD38" s="63"/>
      <c r="AE38" s="63"/>
      <c r="AF38" s="63"/>
    </row>
    <row r="39" spans="1:32" ht="15.75" x14ac:dyDescent="0.25">
      <c r="A39" s="67" t="str">
        <f>CONCATENATE($A1," ",G191," ",N191,", ",O191,", ",P191,", ",Q191)</f>
        <v>0 didn't need the skills in the area(s) of Human Guide, Staying With Another (No Direct Contact), Menus, Getting Rides</v>
      </c>
      <c r="B39" s="63"/>
      <c r="C39" s="63"/>
      <c r="D39" s="63"/>
      <c r="E39" s="63"/>
      <c r="F39" s="63"/>
      <c r="G39" s="63"/>
      <c r="H39" s="63"/>
      <c r="I39" s="63"/>
      <c r="J39" s="63"/>
      <c r="K39" s="63"/>
      <c r="L39" s="63"/>
      <c r="M39" s="63"/>
      <c r="N39" s="63"/>
      <c r="O39" s="63"/>
      <c r="P39" s="63"/>
      <c r="Q39" s="63"/>
      <c r="R39" s="63"/>
      <c r="S39" s="63"/>
      <c r="T39" s="63"/>
      <c r="U39" s="63"/>
      <c r="V39" s="63"/>
      <c r="W39" s="63"/>
      <c r="X39" s="63"/>
      <c r="Y39" s="63"/>
      <c r="Z39" s="63"/>
      <c r="AA39" s="63"/>
      <c r="AB39" s="63"/>
      <c r="AC39" s="63"/>
      <c r="AD39" s="63"/>
      <c r="AE39" s="63"/>
      <c r="AF39" s="63"/>
    </row>
    <row r="40" spans="1:32" ht="15.75" x14ac:dyDescent="0.25">
      <c r="A40" s="67"/>
      <c r="B40" s="63"/>
      <c r="C40" s="63"/>
      <c r="D40" s="63"/>
      <c r="E40" s="63"/>
      <c r="F40" s="63"/>
      <c r="G40" s="63"/>
      <c r="H40" s="63"/>
      <c r="I40" s="63"/>
      <c r="J40" s="63"/>
      <c r="K40" s="63"/>
      <c r="L40" s="63"/>
      <c r="M40" s="63"/>
      <c r="N40" s="63"/>
      <c r="O40" s="63"/>
      <c r="P40" s="63"/>
      <c r="Q40" s="63"/>
      <c r="R40" s="63"/>
      <c r="S40" s="63"/>
      <c r="T40" s="63"/>
      <c r="U40" s="63"/>
      <c r="V40" s="63"/>
      <c r="W40" s="63"/>
      <c r="X40" s="63"/>
      <c r="Y40" s="63"/>
      <c r="Z40" s="63"/>
      <c r="AA40" s="63"/>
      <c r="AB40" s="63"/>
      <c r="AC40" s="63"/>
      <c r="AD40" s="63"/>
      <c r="AE40" s="63"/>
      <c r="AF40" s="63"/>
    </row>
    <row r="41" spans="1:32" ht="15.75" x14ac:dyDescent="0.25">
      <c r="A41" s="65" t="str">
        <f>CONCATENATE(A192," ",H41,"%")</f>
        <v>Cane Skills Score: 0%</v>
      </c>
      <c r="B41" s="63"/>
      <c r="C41" s="63"/>
      <c r="D41" s="63"/>
      <c r="E41" s="63"/>
      <c r="F41" s="63"/>
      <c r="G41" s="68">
        <f>Front!I9</f>
        <v>0</v>
      </c>
      <c r="H41" s="69">
        <f>ROUND(G41,1)</f>
        <v>0</v>
      </c>
      <c r="I41" s="63"/>
      <c r="J41" s="63"/>
      <c r="K41" s="63"/>
      <c r="L41" s="63"/>
      <c r="M41" s="63"/>
      <c r="N41" s="63"/>
      <c r="O41" s="63"/>
      <c r="P41" s="63"/>
      <c r="Q41" s="63"/>
      <c r="R41" s="63"/>
      <c r="S41" s="63"/>
      <c r="T41" s="63"/>
      <c r="U41" s="63"/>
      <c r="V41" s="63"/>
      <c r="W41" s="63"/>
      <c r="X41" s="63"/>
      <c r="Y41" s="63"/>
      <c r="Z41" s="63"/>
      <c r="AA41" s="63"/>
      <c r="AB41" s="63"/>
      <c r="AC41" s="63"/>
      <c r="AD41" s="63"/>
      <c r="AE41" s="63"/>
      <c r="AF41" s="63"/>
    </row>
    <row r="42" spans="1:32" ht="15.75" x14ac:dyDescent="0.25">
      <c r="A42" s="67" t="str">
        <f>CONCATENATE($A1," ",G193," ",N193,", ",O193,", ",P193,", ",Q193,", ",R193,", ",S193,", ",T193,", ",U193,", ",V193)</f>
        <v xml:space="preserve">0 did well with the skills that made up the area(s) of , , , , , , , , </v>
      </c>
      <c r="B42" s="63"/>
      <c r="C42" s="63"/>
      <c r="D42" s="63"/>
      <c r="E42" s="63"/>
      <c r="F42" s="63"/>
      <c r="G42" s="63"/>
      <c r="H42" s="63"/>
      <c r="I42" s="63"/>
      <c r="J42" s="63"/>
      <c r="K42" s="63"/>
      <c r="L42" s="63"/>
      <c r="M42" s="63"/>
      <c r="N42" s="63"/>
      <c r="O42" s="63"/>
      <c r="P42" s="63"/>
      <c r="Q42" s="63"/>
      <c r="R42" s="63"/>
      <c r="S42" s="63"/>
      <c r="T42" s="63"/>
      <c r="U42" s="63"/>
      <c r="V42" s="63"/>
      <c r="W42" s="63"/>
      <c r="X42" s="63"/>
      <c r="Y42" s="63"/>
      <c r="Z42" s="63"/>
      <c r="AA42" s="63"/>
      <c r="AB42" s="63"/>
      <c r="AC42" s="63"/>
      <c r="AD42" s="63"/>
      <c r="AE42" s="63"/>
      <c r="AF42" s="63"/>
    </row>
    <row r="43" spans="1:32" ht="15.75" x14ac:dyDescent="0.25">
      <c r="A43" s="67" t="str">
        <f>CONCATENATE($A1," ",G194," ",N194,", ",O194,", ",P194,", ",Q194,", ",R194,", ",S194,", ",T194,", ",U194,", ",V194)</f>
        <v xml:space="preserve">0 had room for improvement with the skills that made up the area(s) of , , , , , , , , </v>
      </c>
      <c r="B43" s="63"/>
      <c r="C43" s="63"/>
      <c r="D43" s="63"/>
      <c r="E43" s="63"/>
      <c r="F43" s="63"/>
      <c r="G43" s="63"/>
      <c r="H43" s="63"/>
      <c r="I43" s="63"/>
      <c r="J43" s="63"/>
      <c r="K43" s="63"/>
      <c r="L43" s="63"/>
      <c r="M43" s="63"/>
      <c r="N43" s="63"/>
      <c r="O43" s="63"/>
      <c r="P43" s="63"/>
      <c r="Q43" s="63"/>
      <c r="R43" s="63"/>
      <c r="S43" s="63"/>
      <c r="T43" s="63"/>
      <c r="U43" s="63"/>
      <c r="V43" s="63"/>
      <c r="W43" s="63"/>
      <c r="X43" s="63"/>
      <c r="Y43" s="63"/>
      <c r="Z43" s="63"/>
      <c r="AA43" s="63"/>
      <c r="AB43" s="63"/>
      <c r="AC43" s="63"/>
      <c r="AD43" s="63"/>
      <c r="AE43" s="63"/>
      <c r="AF43" s="63"/>
    </row>
    <row r="44" spans="1:32" ht="15.75" x14ac:dyDescent="0.25">
      <c r="A44" s="67" t="str">
        <f>CONCATENATE($A1," ",G195," ",N195,", ",O195,", ",P195,", ",Q195,", ",R195,", ",S195,", ",T195,", ",U195,", ",V195)</f>
        <v xml:space="preserve">0 hadn't had the opportunity to work on the skills in the area(s) of , , , , , , , , </v>
      </c>
      <c r="B44" s="63"/>
      <c r="C44" s="63"/>
      <c r="D44" s="63"/>
      <c r="E44" s="63"/>
      <c r="F44" s="63"/>
      <c r="G44" s="63"/>
      <c r="H44" s="63"/>
      <c r="I44" s="63"/>
      <c r="J44" s="63"/>
      <c r="K44" s="63"/>
      <c r="L44" s="63"/>
      <c r="M44" s="63"/>
      <c r="N44" s="63"/>
      <c r="O44" s="63"/>
      <c r="P44" s="63"/>
      <c r="Q44" s="63"/>
      <c r="R44" s="63"/>
      <c r="S44" s="63"/>
      <c r="T44" s="63"/>
      <c r="U44" s="63"/>
      <c r="V44" s="63"/>
      <c r="W44" s="63"/>
      <c r="X44" s="63"/>
      <c r="Y44" s="63"/>
      <c r="Z44" s="63"/>
      <c r="AA44" s="63"/>
      <c r="AB44" s="63"/>
      <c r="AC44" s="63"/>
      <c r="AD44" s="63"/>
      <c r="AE44" s="63"/>
      <c r="AF44" s="63"/>
    </row>
    <row r="45" spans="1:32" ht="15.75" x14ac:dyDescent="0.25">
      <c r="A45" s="67" t="str">
        <f>CONCATENATE($A1," ",G196," ",N196,", ",O196,", ",P196,", ",Q196,", ",R196,", ",S196,", ",T196,", ",U196,", ",V196)</f>
        <v>0 didn't need the skills in the area(s) of Basic Skills, Types Of Grips, Wheelchair Specific Cane Skills, Constant Contact, Diagonal/Diagonal Trail, Two Point Touch/Touch Trail, Touch And Drag, Three Point Touch, Verification Technique</v>
      </c>
      <c r="B45" s="63"/>
      <c r="C45" s="63"/>
      <c r="D45" s="63"/>
      <c r="E45" s="63"/>
      <c r="F45" s="63"/>
      <c r="G45" s="63"/>
      <c r="H45" s="63"/>
      <c r="I45" s="63"/>
      <c r="J45" s="63"/>
      <c r="K45" s="63"/>
      <c r="L45" s="63"/>
      <c r="M45" s="63"/>
      <c r="N45" s="63"/>
      <c r="O45" s="63"/>
      <c r="P45" s="63"/>
      <c r="Q45" s="63"/>
      <c r="R45" s="63"/>
      <c r="S45" s="63"/>
      <c r="T45" s="63"/>
      <c r="U45" s="63"/>
      <c r="V45" s="63"/>
      <c r="W45" s="63"/>
      <c r="X45" s="63"/>
      <c r="Y45" s="63"/>
      <c r="Z45" s="63"/>
      <c r="AA45" s="63"/>
      <c r="AB45" s="63"/>
      <c r="AC45" s="63"/>
      <c r="AD45" s="63"/>
      <c r="AE45" s="63"/>
      <c r="AF45" s="63"/>
    </row>
    <row r="46" spans="1:32" ht="15.75" x14ac:dyDescent="0.25">
      <c r="A46" s="67"/>
      <c r="B46" s="63"/>
      <c r="C46" s="63"/>
      <c r="D46" s="63"/>
      <c r="E46" s="63"/>
      <c r="F46" s="63"/>
      <c r="G46" s="63"/>
      <c r="H46" s="63"/>
      <c r="I46" s="63"/>
      <c r="J46" s="63"/>
      <c r="K46" s="63"/>
      <c r="L46" s="63"/>
      <c r="M46" s="63"/>
      <c r="N46" s="63"/>
      <c r="O46" s="63"/>
      <c r="P46" s="63"/>
      <c r="Q46" s="63"/>
      <c r="R46" s="63"/>
      <c r="S46" s="63"/>
      <c r="T46" s="63"/>
      <c r="U46" s="63"/>
      <c r="V46" s="63"/>
      <c r="W46" s="63"/>
      <c r="X46" s="63"/>
      <c r="Y46" s="63"/>
      <c r="Z46" s="63"/>
      <c r="AA46" s="63"/>
      <c r="AB46" s="63"/>
      <c r="AC46" s="63"/>
      <c r="AD46" s="63"/>
      <c r="AE46" s="63"/>
      <c r="AF46" s="63"/>
    </row>
    <row r="47" spans="1:32" ht="15.75" x14ac:dyDescent="0.25">
      <c r="A47" s="65" t="str">
        <f>CONCATENATE(A202," ",H47,"%")</f>
        <v>Sidewalk Travel Score: 0%</v>
      </c>
      <c r="B47" s="63"/>
      <c r="C47" s="63"/>
      <c r="D47" s="63"/>
      <c r="E47" s="63"/>
      <c r="F47" s="63"/>
      <c r="G47" s="66">
        <f>Front!I10</f>
        <v>0</v>
      </c>
      <c r="H47" s="69">
        <f>ROUND(G47,1)</f>
        <v>0</v>
      </c>
      <c r="I47" s="63"/>
      <c r="J47" s="63"/>
      <c r="K47" s="63"/>
      <c r="L47" s="63"/>
      <c r="M47" s="63"/>
      <c r="N47" s="63"/>
      <c r="O47" s="63"/>
      <c r="P47" s="63"/>
      <c r="Q47" s="63"/>
      <c r="R47" s="63"/>
      <c r="S47" s="63"/>
      <c r="T47" s="63"/>
      <c r="U47" s="63"/>
      <c r="V47" s="63"/>
      <c r="W47" s="63"/>
      <c r="X47" s="63"/>
      <c r="Y47" s="63"/>
      <c r="Z47" s="63"/>
      <c r="AA47" s="63"/>
      <c r="AB47" s="63"/>
      <c r="AC47" s="63"/>
      <c r="AD47" s="63"/>
      <c r="AE47" s="63"/>
      <c r="AF47" s="63"/>
    </row>
    <row r="48" spans="1:32" ht="15.75" x14ac:dyDescent="0.25">
      <c r="A48" s="67" t="str">
        <f>CONCATENATE($A1," ",G202," ",N202,", ",O202,", ",P202,", ",Q202,", ",R202)</f>
        <v xml:space="preserve">0 did well with the skills that made up the area(s) of , , , , </v>
      </c>
      <c r="B48" s="63"/>
      <c r="C48" s="63"/>
      <c r="D48" s="63"/>
      <c r="E48" s="63"/>
      <c r="F48" s="63"/>
      <c r="G48" s="63"/>
      <c r="H48" s="63"/>
      <c r="I48" s="63"/>
      <c r="J48" s="63"/>
      <c r="K48" s="63"/>
      <c r="L48" s="63"/>
      <c r="M48" s="63"/>
      <c r="N48" s="63"/>
      <c r="O48" s="63"/>
      <c r="P48" s="63"/>
      <c r="Q48" s="63"/>
      <c r="R48" s="63"/>
      <c r="S48" s="63"/>
      <c r="T48" s="63"/>
      <c r="U48" s="63"/>
      <c r="V48" s="63"/>
      <c r="W48" s="63"/>
      <c r="X48" s="63"/>
      <c r="Y48" s="63"/>
      <c r="Z48" s="63"/>
      <c r="AA48" s="63"/>
      <c r="AB48" s="63"/>
      <c r="AC48" s="63"/>
      <c r="AD48" s="63"/>
      <c r="AE48" s="63"/>
      <c r="AF48" s="63"/>
    </row>
    <row r="49" spans="1:32" ht="15.75" x14ac:dyDescent="0.25">
      <c r="A49" s="67" t="str">
        <f>CONCATENATE($A1," ",G203," ",N203,", ",O203,", ",P203,", ",Q203,", ",R203)</f>
        <v xml:space="preserve">0 had room for improvement with the skills that made up the area(s) of , , , , </v>
      </c>
      <c r="B49" s="63"/>
      <c r="C49" s="63"/>
      <c r="D49" s="63"/>
      <c r="E49" s="63"/>
      <c r="F49" s="63"/>
      <c r="G49" s="63"/>
      <c r="H49" s="63"/>
      <c r="I49" s="63"/>
      <c r="J49" s="63"/>
      <c r="K49" s="63"/>
      <c r="L49" s="63"/>
      <c r="M49" s="63"/>
      <c r="N49" s="63"/>
      <c r="O49" s="63"/>
      <c r="P49" s="63"/>
      <c r="Q49" s="63"/>
      <c r="R49" s="63"/>
      <c r="S49" s="63"/>
      <c r="T49" s="63"/>
      <c r="U49" s="63"/>
      <c r="V49" s="63"/>
      <c r="W49" s="63"/>
      <c r="X49" s="63"/>
      <c r="Y49" s="63"/>
      <c r="Z49" s="63"/>
      <c r="AA49" s="63"/>
      <c r="AB49" s="63"/>
      <c r="AC49" s="63"/>
      <c r="AD49" s="63"/>
      <c r="AE49" s="63"/>
      <c r="AF49" s="63"/>
    </row>
    <row r="50" spans="1:32" ht="15.75" x14ac:dyDescent="0.25">
      <c r="A50" s="67" t="str">
        <f>CONCATENATE($A1," ",G204," ",N204,", ",O204,", ",P204,", ",Q204,", ",R204)</f>
        <v xml:space="preserve">0 hadn't had the opportunity to work on the skills in the area(s) of , , , , </v>
      </c>
      <c r="B50" s="63"/>
      <c r="C50" s="63"/>
      <c r="D50" s="63"/>
      <c r="E50" s="63"/>
      <c r="F50" s="63"/>
      <c r="G50" s="63"/>
      <c r="H50" s="63"/>
      <c r="I50" s="63"/>
      <c r="J50" s="63"/>
      <c r="K50" s="63"/>
      <c r="L50" s="63"/>
      <c r="M50" s="63"/>
      <c r="N50" s="63"/>
      <c r="O50" s="63"/>
      <c r="P50" s="63"/>
      <c r="Q50" s="63"/>
      <c r="R50" s="63"/>
      <c r="S50" s="63"/>
      <c r="T50" s="63"/>
      <c r="U50" s="63"/>
      <c r="V50" s="63"/>
      <c r="W50" s="63"/>
      <c r="X50" s="63"/>
      <c r="Y50" s="63"/>
      <c r="Z50" s="63"/>
      <c r="AA50" s="63"/>
      <c r="AB50" s="63"/>
      <c r="AC50" s="63"/>
      <c r="AD50" s="63"/>
      <c r="AE50" s="63"/>
      <c r="AF50" s="63"/>
    </row>
    <row r="51" spans="1:32" ht="15.75" x14ac:dyDescent="0.25">
      <c r="A51" s="67" t="str">
        <f>CONCATENATE($A1," ",G205," ",N205,", ",O205,", ",P205,", ",Q205,", ",R205)</f>
        <v>0 didn't need the skills in the area(s) of Travel On Sidewalks, Travel On Irregular Sidewalks, Negotiating Curb Ramps, Negotiating Building Ramps, Correcting for Veering On Sidewalks</v>
      </c>
      <c r="B51" s="63"/>
      <c r="C51" s="63"/>
      <c r="D51" s="63"/>
      <c r="E51" s="63"/>
      <c r="F51" s="63"/>
      <c r="G51" s="63"/>
      <c r="H51" s="63"/>
      <c r="I51" s="63"/>
      <c r="J51" s="63"/>
      <c r="K51" s="63"/>
      <c r="L51" s="63"/>
      <c r="M51" s="63"/>
      <c r="N51" s="63"/>
      <c r="O51" s="63"/>
      <c r="P51" s="63"/>
      <c r="Q51" s="63"/>
      <c r="R51" s="63"/>
      <c r="S51" s="63"/>
      <c r="T51" s="63"/>
      <c r="U51" s="63"/>
      <c r="V51" s="63"/>
      <c r="W51" s="63"/>
      <c r="X51" s="63"/>
      <c r="Y51" s="63"/>
      <c r="Z51" s="63"/>
      <c r="AA51" s="63"/>
      <c r="AB51" s="63"/>
      <c r="AC51" s="63"/>
      <c r="AD51" s="63"/>
      <c r="AE51" s="63"/>
      <c r="AF51" s="63"/>
    </row>
    <row r="52" spans="1:32" ht="15.75" x14ac:dyDescent="0.25">
      <c r="A52" s="67"/>
      <c r="B52" s="63"/>
      <c r="C52" s="63"/>
      <c r="D52" s="63"/>
      <c r="E52" s="63"/>
      <c r="F52" s="63"/>
      <c r="G52" s="63"/>
      <c r="H52" s="63"/>
      <c r="I52" s="63"/>
      <c r="J52" s="63"/>
      <c r="K52" s="63"/>
      <c r="L52" s="63"/>
      <c r="M52" s="63"/>
      <c r="N52" s="63"/>
      <c r="O52" s="63"/>
      <c r="P52" s="63"/>
      <c r="Q52" s="63"/>
      <c r="R52" s="63"/>
      <c r="S52" s="63"/>
      <c r="T52" s="63"/>
      <c r="U52" s="63"/>
      <c r="V52" s="63"/>
      <c r="W52" s="63"/>
      <c r="X52" s="63"/>
      <c r="Y52" s="63"/>
      <c r="Z52" s="63"/>
      <c r="AA52" s="63"/>
      <c r="AB52" s="63"/>
      <c r="AC52" s="63"/>
      <c r="AD52" s="63"/>
      <c r="AE52" s="63"/>
      <c r="AF52" s="63"/>
    </row>
    <row r="53" spans="1:32" ht="15.75" x14ac:dyDescent="0.25">
      <c r="A53" s="65" t="str">
        <f>CONCATENATE(A208," ",H53,"%")</f>
        <v>Street Crossings Score: 0%</v>
      </c>
      <c r="B53" s="63"/>
      <c r="C53" s="63"/>
      <c r="D53" s="63"/>
      <c r="E53" s="63"/>
      <c r="F53" s="63"/>
      <c r="G53" s="66">
        <f>Front!I11</f>
        <v>0</v>
      </c>
      <c r="H53" s="69">
        <f>ROUND(G53,1)</f>
        <v>0</v>
      </c>
      <c r="I53" s="63"/>
      <c r="J53" s="63"/>
      <c r="K53" s="63"/>
      <c r="L53" s="63"/>
      <c r="M53" s="63"/>
      <c r="N53" s="63"/>
      <c r="O53" s="63"/>
      <c r="P53" s="63"/>
      <c r="Q53" s="63"/>
      <c r="R53" s="63"/>
      <c r="S53" s="63"/>
      <c r="T53" s="63"/>
      <c r="U53" s="63"/>
      <c r="V53" s="63"/>
      <c r="W53" s="63"/>
      <c r="X53" s="63"/>
      <c r="Y53" s="63"/>
      <c r="Z53" s="63"/>
      <c r="AA53" s="63"/>
      <c r="AB53" s="63"/>
      <c r="AC53" s="63"/>
      <c r="AD53" s="63"/>
      <c r="AE53" s="63"/>
      <c r="AF53" s="63"/>
    </row>
    <row r="54" spans="1:32" ht="15.75" x14ac:dyDescent="0.25">
      <c r="A54" s="67" t="str">
        <f>CONCATENATE($A1," ",G209," ",N209,", ",O209,", ",P209,", ",Q209,", ",R209,", ",S209,", ",T209,", ",U209,", ",V209,", ",W209,", ",X209,", ",Y209,", ",Z209,", ",AA209,", ",AB209,", ",AC209,", ",AD209)</f>
        <v xml:space="preserve">0 did well with the skills that made up the area(s) of , , , , , , , , , , , , , , , , </v>
      </c>
      <c r="B54" s="63"/>
      <c r="C54" s="63"/>
      <c r="D54" s="63"/>
      <c r="E54" s="63"/>
      <c r="F54" s="63"/>
      <c r="G54" s="63"/>
      <c r="H54" s="63"/>
      <c r="I54" s="63"/>
      <c r="J54" s="63"/>
      <c r="K54" s="63"/>
      <c r="L54" s="63"/>
      <c r="M54" s="63"/>
      <c r="N54" s="63"/>
      <c r="O54" s="63"/>
      <c r="P54" s="63"/>
      <c r="Q54" s="63"/>
      <c r="R54" s="63"/>
      <c r="S54" s="63"/>
      <c r="T54" s="63"/>
      <c r="U54" s="63"/>
      <c r="V54" s="63"/>
      <c r="W54" s="63"/>
      <c r="X54" s="63"/>
      <c r="Y54" s="63"/>
      <c r="Z54" s="63"/>
      <c r="AA54" s="63"/>
      <c r="AB54" s="63"/>
      <c r="AC54" s="63"/>
      <c r="AD54" s="63"/>
      <c r="AE54" s="63"/>
      <c r="AF54" s="63"/>
    </row>
    <row r="55" spans="1:32" ht="15.75" x14ac:dyDescent="0.25">
      <c r="A55" s="67" t="str">
        <f>CONCATENATE($A1," ",G210," ",N210,", ",O210,", ",P210,", ",Q210,", ",R210,", ",S210,", ",T210,", ",U210,", ",V210,", ",W210,", ",X210,", ",Y210,", ",Z210,", ",AA210,", ",AB210,", ",AC210,", ",AD210)</f>
        <v xml:space="preserve">0 had room for improvement with the skills that made up the area(s) of , , , , , , , , , , , , , , , , </v>
      </c>
      <c r="B55" s="63"/>
      <c r="C55" s="63"/>
      <c r="D55" s="63"/>
      <c r="E55" s="63"/>
      <c r="F55" s="63"/>
      <c r="G55" s="63"/>
      <c r="H55" s="63"/>
      <c r="I55" s="63"/>
      <c r="J55" s="63"/>
      <c r="K55" s="63"/>
      <c r="L55" s="63"/>
      <c r="M55" s="63"/>
      <c r="N55" s="63"/>
      <c r="O55" s="63"/>
      <c r="P55" s="63"/>
      <c r="Q55" s="63"/>
      <c r="R55" s="63"/>
      <c r="S55" s="63"/>
      <c r="T55" s="63"/>
      <c r="U55" s="63"/>
      <c r="V55" s="63"/>
      <c r="W55" s="63"/>
      <c r="X55" s="63"/>
      <c r="Y55" s="63"/>
      <c r="Z55" s="63"/>
      <c r="AA55" s="63"/>
      <c r="AB55" s="63"/>
      <c r="AC55" s="63"/>
      <c r="AD55" s="63"/>
      <c r="AE55" s="63"/>
      <c r="AF55" s="63"/>
    </row>
    <row r="56" spans="1:32" ht="15.75" x14ac:dyDescent="0.25">
      <c r="A56" s="67" t="str">
        <f>CONCATENATE($A1," ",G211," ",N211,", ",O211,", ",P211,", ",Q211,", ",R211,", ",S211,", ",T211,", ",U211,", ",V211,", ",W211,", ",X211,", ",Y211,", ",Z211,", ",AA211,", ",AB211,", ",AC211,", ",AD211)</f>
        <v xml:space="preserve">0 hadn't had the opportunity to work on the skills in the area(s) of , , , , , , , , , , , , , , , , </v>
      </c>
      <c r="B56" s="63"/>
      <c r="C56" s="63"/>
      <c r="D56" s="63"/>
      <c r="E56" s="63"/>
      <c r="F56" s="63"/>
      <c r="G56" s="63"/>
      <c r="H56" s="63"/>
      <c r="I56" s="63"/>
      <c r="J56" s="63"/>
      <c r="K56" s="63"/>
      <c r="L56" s="63"/>
      <c r="M56" s="63"/>
      <c r="N56" s="63"/>
      <c r="O56" s="63"/>
      <c r="P56" s="63"/>
      <c r="Q56" s="63"/>
      <c r="R56" s="63"/>
      <c r="S56" s="63"/>
      <c r="T56" s="63"/>
      <c r="U56" s="63"/>
      <c r="V56" s="63"/>
      <c r="W56" s="63"/>
      <c r="X56" s="63"/>
      <c r="Y56" s="63"/>
      <c r="Z56" s="63"/>
      <c r="AA56" s="63"/>
      <c r="AB56" s="63"/>
      <c r="AC56" s="63"/>
      <c r="AD56" s="63"/>
      <c r="AE56" s="63"/>
      <c r="AF56" s="63"/>
    </row>
    <row r="57" spans="1:32" ht="15.75" x14ac:dyDescent="0.25">
      <c r="A57" s="67" t="str">
        <f>CONCATENATE($A1," ",G212," ",N212,", ",O212,", ",P212,", ",Q212,", ",R212,", ",S212,", ",T212,", ",U212,", ",V212,", ",W212,", ",X212,", ",Y212,", ",Z212,", ",AA212,", ",AB212,", ",AC212,", ",AD212)</f>
        <v xml:space="preserve">0 didn't need the skills in the area(s) of Anticipating Street Crossings, Wheelchair Specific Street Crossing Skills, Maintaining Line Of Travel &amp; Body Alignment, Re-establishing Body Alignment, Analyzing Intersections, Plus Intersections, T Intersections, Y Intersections, Roundabouts, Significantly Offset Intersections, Atypical Intersections, Newly Developed Intersections, Channelized Right Turn Lanes, Veering, Understanding Drivers’ Perspectives, Pedestrian Signals, </v>
      </c>
      <c r="B57" s="63"/>
      <c r="C57" s="63"/>
      <c r="D57" s="63"/>
      <c r="E57" s="63"/>
      <c r="F57" s="63"/>
      <c r="G57" s="63"/>
      <c r="H57" s="63"/>
      <c r="I57" s="63"/>
      <c r="J57" s="63"/>
      <c r="K57" s="63"/>
      <c r="L57" s="63"/>
      <c r="M57" s="63"/>
      <c r="N57" s="63"/>
      <c r="O57" s="63"/>
      <c r="P57" s="63"/>
      <c r="Q57" s="63"/>
      <c r="R57" s="63"/>
      <c r="S57" s="63"/>
      <c r="T57" s="63"/>
      <c r="U57" s="63"/>
      <c r="V57" s="63"/>
      <c r="W57" s="63"/>
      <c r="X57" s="63"/>
      <c r="Y57" s="63"/>
      <c r="Z57" s="63"/>
      <c r="AA57" s="63"/>
      <c r="AB57" s="63"/>
      <c r="AC57" s="63"/>
      <c r="AD57" s="63"/>
      <c r="AE57" s="63"/>
      <c r="AF57" s="63"/>
    </row>
    <row r="58" spans="1:32" ht="15.75" x14ac:dyDescent="0.25">
      <c r="A58" s="67"/>
      <c r="B58" s="63"/>
      <c r="C58" s="63"/>
      <c r="D58" s="63"/>
      <c r="E58" s="63"/>
      <c r="F58" s="63"/>
      <c r="G58" s="63"/>
      <c r="H58" s="63"/>
      <c r="I58" s="63"/>
      <c r="J58" s="63"/>
      <c r="K58" s="63"/>
      <c r="L58" s="63"/>
      <c r="M58" s="63"/>
      <c r="N58" s="63"/>
      <c r="O58" s="63"/>
      <c r="P58" s="63"/>
      <c r="Q58" s="63"/>
      <c r="R58" s="63"/>
      <c r="S58" s="63"/>
      <c r="T58" s="63"/>
      <c r="U58" s="63"/>
      <c r="V58" s="63"/>
      <c r="W58" s="63"/>
      <c r="X58" s="63"/>
      <c r="Y58" s="63"/>
      <c r="Z58" s="63"/>
      <c r="AA58" s="63"/>
      <c r="AB58" s="63"/>
      <c r="AC58" s="63"/>
      <c r="AD58" s="63"/>
      <c r="AE58" s="63"/>
      <c r="AF58" s="63"/>
    </row>
    <row r="59" spans="1:32" ht="15.75" x14ac:dyDescent="0.25">
      <c r="A59" s="65" t="str">
        <f>CONCATENATE(A226," ",H59,"%")</f>
        <v>Orientation Skills and GPS Score: 0%</v>
      </c>
      <c r="B59" s="63"/>
      <c r="C59" s="63"/>
      <c r="D59" s="63"/>
      <c r="E59" s="63"/>
      <c r="F59" s="63"/>
      <c r="G59" s="66">
        <f>Front!I12</f>
        <v>0</v>
      </c>
      <c r="H59" s="69">
        <f>ROUND(G59,1)</f>
        <v>0</v>
      </c>
      <c r="I59" s="63"/>
      <c r="J59" s="63"/>
      <c r="K59" s="63"/>
      <c r="L59" s="63"/>
      <c r="M59" s="63"/>
      <c r="N59" s="63"/>
      <c r="O59" s="63"/>
      <c r="P59" s="63"/>
      <c r="Q59" s="63"/>
      <c r="R59" s="63"/>
      <c r="S59" s="63"/>
      <c r="T59" s="63"/>
      <c r="U59" s="63"/>
      <c r="V59" s="63"/>
      <c r="W59" s="63"/>
      <c r="X59" s="63"/>
      <c r="Y59" s="63"/>
      <c r="Z59" s="63"/>
      <c r="AA59" s="63"/>
      <c r="AB59" s="63"/>
      <c r="AC59" s="63"/>
      <c r="AD59" s="63"/>
      <c r="AE59" s="63"/>
      <c r="AF59" s="63"/>
    </row>
    <row r="60" spans="1:32" ht="15.75" x14ac:dyDescent="0.25">
      <c r="A60" s="67" t="str">
        <f>CONCATENATE($A1," ",G227," ",N227,", ",O227,", ",P227,", ",Q227,", ",R227,", ",S227,", ",T227,", ",U227,", ",V227,", ",W227,", ",X227)</f>
        <v xml:space="preserve">0 did well with the skills that made up the area(s) of , , , , , , , , , , </v>
      </c>
      <c r="B60" s="63"/>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row>
    <row r="61" spans="1:32" ht="15.75" x14ac:dyDescent="0.25">
      <c r="A61" s="67" t="str">
        <f>CONCATENATE($A1," ",G228," ",N228,", ",O228,", ",P228,", ",Q228,", ",R228,", ",S228,", ",T228,", ",U228,", ",V228,", ",W228,", ",X228)</f>
        <v xml:space="preserve">0 had room for improvement with the skills that made up the area(s) of , , , , , , , , , , </v>
      </c>
      <c r="B61" s="63"/>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row>
    <row r="62" spans="1:32" ht="15.75" x14ac:dyDescent="0.25">
      <c r="A62" s="67" t="str">
        <f>CONCATENATE($A1," ",G229," ",N229,", ",O229,", ",P229,", ",Q229,", ",R229,", ",S229,", ",T229,", ",U229,", ",V229,", ",W229,", ",X229)</f>
        <v xml:space="preserve">0 hadn't had the opportunity to work on the skills in the area(s) of , , , , , , , , , , </v>
      </c>
      <c r="B62" s="63"/>
      <c r="C62" s="63"/>
      <c r="D62" s="63"/>
      <c r="E62" s="63"/>
      <c r="F62" s="63"/>
      <c r="G62" s="63"/>
      <c r="H62" s="63"/>
      <c r="I62" s="63"/>
      <c r="J62" s="63"/>
      <c r="K62" s="63"/>
      <c r="L62" s="63"/>
      <c r="M62" s="63"/>
      <c r="N62" s="63"/>
      <c r="O62" s="63"/>
      <c r="P62" s="63"/>
      <c r="Q62" s="63"/>
      <c r="R62" s="63"/>
      <c r="S62" s="63"/>
      <c r="T62" s="63"/>
      <c r="U62" s="63"/>
      <c r="V62" s="63"/>
      <c r="W62" s="63"/>
      <c r="X62" s="63"/>
      <c r="Y62" s="63"/>
      <c r="Z62" s="63"/>
      <c r="AA62" s="63"/>
      <c r="AB62" s="63"/>
      <c r="AC62" s="63"/>
      <c r="AD62" s="63"/>
      <c r="AE62" s="63"/>
      <c r="AF62" s="63"/>
    </row>
    <row r="63" spans="1:32" ht="15.75" x14ac:dyDescent="0.25">
      <c r="A63" s="67" t="str">
        <f>CONCATENATE($A1," ",G230," ",N230,", ",O230,", ",P230,", ",Q230,", ",R230,", ",S230,", ",T230,", ",U230,", ",V230,", ",W230,", ",X230)</f>
        <v>0 didn't need the skills in the area(s) of Cardinality, Landmarks, Clues, Indoor Numbering Systems, Outdoor Numbering Systems, Route Creation, Grid System, Divisors And Block Numbering, Transferability, GPS, Maps</v>
      </c>
      <c r="B63" s="63"/>
      <c r="C63" s="63"/>
      <c r="D63" s="63"/>
      <c r="E63" s="63"/>
      <c r="F63" s="63"/>
      <c r="G63" s="63"/>
      <c r="H63" s="63"/>
      <c r="I63" s="63"/>
      <c r="J63" s="63"/>
      <c r="K63" s="63"/>
      <c r="L63" s="63"/>
      <c r="M63" s="63"/>
      <c r="N63" s="63"/>
      <c r="O63" s="63"/>
      <c r="P63" s="63"/>
      <c r="Q63" s="63"/>
      <c r="R63" s="63"/>
      <c r="S63" s="63"/>
      <c r="T63" s="63"/>
      <c r="U63" s="63"/>
      <c r="V63" s="63"/>
      <c r="W63" s="63"/>
      <c r="X63" s="63"/>
      <c r="Y63" s="63"/>
      <c r="Z63" s="63"/>
      <c r="AA63" s="63"/>
      <c r="AB63" s="63"/>
      <c r="AC63" s="63"/>
      <c r="AD63" s="63"/>
      <c r="AE63" s="63"/>
      <c r="AF63" s="63"/>
    </row>
    <row r="64" spans="1:32" ht="15.75" x14ac:dyDescent="0.25">
      <c r="A64" s="67"/>
      <c r="B64" s="63"/>
      <c r="C64" s="63"/>
      <c r="D64" s="63"/>
      <c r="E64" s="63"/>
      <c r="F64" s="63"/>
      <c r="G64" s="63"/>
      <c r="H64" s="63"/>
      <c r="I64" s="63"/>
      <c r="J64" s="63"/>
      <c r="K64" s="63"/>
      <c r="L64" s="63"/>
      <c r="M64" s="63"/>
      <c r="N64" s="63"/>
      <c r="O64" s="63"/>
      <c r="P64" s="63"/>
      <c r="Q64" s="63"/>
      <c r="R64" s="63"/>
      <c r="S64" s="63"/>
      <c r="T64" s="63"/>
      <c r="U64" s="63"/>
      <c r="V64" s="63"/>
      <c r="W64" s="63"/>
      <c r="X64" s="63"/>
      <c r="Y64" s="63"/>
      <c r="Z64" s="63"/>
      <c r="AA64" s="63"/>
      <c r="AB64" s="63"/>
      <c r="AC64" s="63"/>
      <c r="AD64" s="63"/>
      <c r="AE64" s="63"/>
      <c r="AF64" s="63"/>
    </row>
    <row r="65" spans="1:32" ht="15.75" x14ac:dyDescent="0.25">
      <c r="A65" s="65" t="str">
        <f>CONCATENATE(A238," ",H65,"%")</f>
        <v>Public Transportation Score: 0%</v>
      </c>
      <c r="B65" s="63"/>
      <c r="C65" s="63"/>
      <c r="D65" s="63"/>
      <c r="E65" s="63"/>
      <c r="F65" s="63"/>
      <c r="G65" s="66">
        <f>Front!I13</f>
        <v>0</v>
      </c>
      <c r="H65" s="69">
        <f>ROUND(G65,1)</f>
        <v>0</v>
      </c>
      <c r="I65" s="63"/>
      <c r="J65" s="63"/>
      <c r="K65" s="63"/>
      <c r="L65" s="63"/>
      <c r="M65" s="63"/>
      <c r="N65" s="63"/>
      <c r="O65" s="63"/>
      <c r="P65" s="63"/>
      <c r="Q65" s="63"/>
      <c r="R65" s="63"/>
      <c r="S65" s="63"/>
      <c r="T65" s="63"/>
      <c r="U65" s="63"/>
      <c r="V65" s="63"/>
      <c r="W65" s="63"/>
      <c r="X65" s="63"/>
      <c r="Y65" s="63"/>
      <c r="Z65" s="63"/>
      <c r="AA65" s="63"/>
      <c r="AB65" s="63"/>
      <c r="AC65" s="63"/>
      <c r="AD65" s="63"/>
      <c r="AE65" s="63"/>
      <c r="AF65" s="63"/>
    </row>
    <row r="66" spans="1:32" ht="15.75" x14ac:dyDescent="0.25">
      <c r="A66" s="67" t="str">
        <f>CONCATENATE($A1," ",G239," ",N239,", ",O239,", ",P239,", ",Q239,", ",R239,", ",S239,", ",T239,", ",U239)</f>
        <v xml:space="preserve">0 did well with the skills that made up the area(s) of , , , , , , , </v>
      </c>
      <c r="B66" s="63"/>
      <c r="C66" s="63"/>
      <c r="D66" s="63"/>
      <c r="E66" s="63"/>
      <c r="F66" s="63"/>
      <c r="G66" s="63"/>
      <c r="H66" s="63"/>
      <c r="I66" s="63"/>
      <c r="J66" s="63"/>
      <c r="K66" s="63"/>
      <c r="L66" s="63"/>
      <c r="M66" s="63"/>
      <c r="N66" s="63"/>
      <c r="O66" s="63"/>
      <c r="P66" s="63"/>
      <c r="Q66" s="63"/>
      <c r="R66" s="63"/>
      <c r="S66" s="63"/>
      <c r="T66" s="63"/>
      <c r="U66" s="63"/>
      <c r="V66" s="63"/>
      <c r="W66" s="63"/>
      <c r="X66" s="63"/>
      <c r="Y66" s="63"/>
      <c r="Z66" s="63"/>
      <c r="AA66" s="63"/>
      <c r="AB66" s="63"/>
      <c r="AC66" s="63"/>
      <c r="AD66" s="63"/>
      <c r="AE66" s="63"/>
      <c r="AF66" s="63"/>
    </row>
    <row r="67" spans="1:32" ht="15.75" x14ac:dyDescent="0.25">
      <c r="A67" s="67" t="str">
        <f>CONCATENATE($A1," ",G240," ",N240,", ",O240,", ",P240,", ",Q240,", ",R240,", ",S240,", ",T240,", ",U240)</f>
        <v xml:space="preserve">0 had room for improvement with the skills that made up the area(s) of , , , , , , , </v>
      </c>
      <c r="B67" s="63"/>
      <c r="C67" s="63"/>
      <c r="D67" s="63"/>
      <c r="E67" s="63"/>
      <c r="F67" s="63"/>
      <c r="G67" s="63"/>
      <c r="H67" s="63"/>
      <c r="I67" s="63"/>
      <c r="J67" s="63"/>
      <c r="K67" s="63"/>
      <c r="L67" s="63"/>
      <c r="M67" s="63"/>
      <c r="N67" s="63"/>
      <c r="O67" s="63"/>
      <c r="P67" s="63"/>
      <c r="Q67" s="63"/>
      <c r="R67" s="63"/>
      <c r="S67" s="63"/>
      <c r="T67" s="63"/>
      <c r="U67" s="63"/>
      <c r="V67" s="63"/>
      <c r="W67" s="63"/>
      <c r="X67" s="63"/>
      <c r="Y67" s="63"/>
      <c r="Z67" s="63"/>
      <c r="AA67" s="63"/>
      <c r="AB67" s="63"/>
      <c r="AC67" s="63"/>
      <c r="AD67" s="63"/>
      <c r="AE67" s="63"/>
      <c r="AF67" s="63"/>
    </row>
    <row r="68" spans="1:32" ht="15.75" x14ac:dyDescent="0.25">
      <c r="A68" s="67" t="str">
        <f>CONCATENATE($A1," ",G241," ",N241,", ",O241,", ",P241,", ",Q241,", ",R241,", ",S241,", ",T241,", ",U241)</f>
        <v xml:space="preserve">0 hadn't had the opportunity to work on the skills in the area(s) of , , , , , , , </v>
      </c>
      <c r="B68" s="63"/>
      <c r="C68" s="63"/>
      <c r="D68" s="63"/>
      <c r="E68" s="63"/>
      <c r="F68" s="63"/>
      <c r="G68" s="63"/>
      <c r="H68" s="63"/>
      <c r="I68" s="63"/>
      <c r="J68" s="63"/>
      <c r="K68" s="63"/>
      <c r="L68" s="63"/>
      <c r="M68" s="63"/>
      <c r="N68" s="63"/>
      <c r="O68" s="63"/>
      <c r="P68" s="63"/>
      <c r="Q68" s="63"/>
      <c r="R68" s="63"/>
      <c r="S68" s="63"/>
      <c r="T68" s="63"/>
      <c r="U68" s="63"/>
      <c r="V68" s="63"/>
      <c r="W68" s="63"/>
      <c r="X68" s="63"/>
      <c r="Y68" s="63"/>
      <c r="Z68" s="63"/>
      <c r="AA68" s="63"/>
      <c r="AB68" s="63"/>
      <c r="AC68" s="63"/>
      <c r="AD68" s="63"/>
      <c r="AE68" s="63"/>
      <c r="AF68" s="63"/>
    </row>
    <row r="69" spans="1:32" ht="15.75" x14ac:dyDescent="0.25">
      <c r="A69" s="67" t="str">
        <f>CONCATENATE($A1," ",G242," ",N242,", ",O242,", ",P242,", ",Q242,", ",R242,", ",S242,", ",T242,", ",U242)</f>
        <v>0 didn't need the skills in the area(s) of Identifying Common Public Transportation Options, Lifts (vehicle, stage/porch), Intra-City Bus Travel, Inter-City Bus Travel, Taxi/Ride Service, Para Transit, Air Travel, Subway/Light Rail</v>
      </c>
      <c r="B69" s="63"/>
      <c r="C69" s="63"/>
      <c r="D69" s="63"/>
      <c r="E69" s="63"/>
      <c r="F69" s="63"/>
      <c r="G69" s="63"/>
      <c r="H69" s="63"/>
      <c r="I69" s="63"/>
      <c r="J69" s="63"/>
      <c r="K69" s="63"/>
      <c r="L69" s="63"/>
      <c r="M69" s="63"/>
      <c r="N69" s="63"/>
      <c r="O69" s="63"/>
      <c r="P69" s="63"/>
      <c r="Q69" s="63"/>
      <c r="R69" s="63"/>
      <c r="S69" s="63"/>
      <c r="T69" s="63"/>
      <c r="U69" s="63"/>
      <c r="V69" s="63"/>
      <c r="W69" s="63"/>
      <c r="X69" s="63"/>
      <c r="Y69" s="63"/>
      <c r="Z69" s="63"/>
      <c r="AA69" s="63"/>
      <c r="AB69" s="63"/>
      <c r="AC69" s="63"/>
      <c r="AD69" s="63"/>
      <c r="AE69" s="63"/>
      <c r="AF69" s="63"/>
    </row>
    <row r="70" spans="1:32" ht="15.75" x14ac:dyDescent="0.25">
      <c r="A70" s="67"/>
      <c r="B70" s="63"/>
      <c r="C70" s="63"/>
      <c r="D70" s="63"/>
      <c r="E70" s="63"/>
      <c r="F70" s="63"/>
      <c r="G70" s="63"/>
      <c r="H70" s="63"/>
      <c r="I70" s="63"/>
      <c r="J70" s="63"/>
      <c r="K70" s="63"/>
      <c r="L70" s="63"/>
      <c r="M70" s="63"/>
      <c r="N70" s="63"/>
      <c r="O70" s="63"/>
      <c r="P70" s="63"/>
      <c r="Q70" s="63"/>
      <c r="R70" s="63"/>
      <c r="S70" s="63"/>
      <c r="T70" s="63"/>
      <c r="U70" s="63"/>
      <c r="V70" s="63"/>
      <c r="W70" s="63"/>
      <c r="X70" s="63"/>
      <c r="Y70" s="63"/>
      <c r="Z70" s="63"/>
      <c r="AA70" s="63"/>
      <c r="AB70" s="63"/>
      <c r="AC70" s="63"/>
      <c r="AD70" s="63"/>
      <c r="AE70" s="63"/>
      <c r="AF70" s="63"/>
    </row>
    <row r="71" spans="1:32" ht="15.75" x14ac:dyDescent="0.25">
      <c r="A71" s="65" t="str">
        <f>CONCATENATE(A247," ",H71,"%")</f>
        <v>Atypical O&amp;M Score: 0%</v>
      </c>
      <c r="B71" s="63"/>
      <c r="C71" s="63"/>
      <c r="D71" s="63"/>
      <c r="E71" s="63"/>
      <c r="F71" s="63"/>
      <c r="G71" s="66">
        <f>Front!I14</f>
        <v>0</v>
      </c>
      <c r="H71" s="69">
        <f>ROUND(G71,1)</f>
        <v>0</v>
      </c>
      <c r="I71" s="63"/>
      <c r="J71" s="63"/>
      <c r="K71" s="63"/>
      <c r="L71" s="63"/>
      <c r="M71" s="63"/>
      <c r="N71" s="63"/>
      <c r="O71" s="63"/>
      <c r="P71" s="63"/>
      <c r="Q71" s="63"/>
      <c r="R71" s="63"/>
      <c r="S71" s="63"/>
      <c r="T71" s="63"/>
      <c r="U71" s="63"/>
      <c r="V71" s="63"/>
      <c r="W71" s="63"/>
      <c r="X71" s="63"/>
      <c r="Y71" s="63"/>
      <c r="Z71" s="63"/>
      <c r="AA71" s="63"/>
      <c r="AB71" s="63"/>
      <c r="AC71" s="63"/>
      <c r="AD71" s="63"/>
      <c r="AE71" s="63"/>
      <c r="AF71" s="63"/>
    </row>
    <row r="72" spans="1:32" ht="15.75" x14ac:dyDescent="0.25">
      <c r="A72" s="67" t="str">
        <f>CONCATENATE($A1," ",G248," ",N248,", ",O248,", ",P248,", ",Q248,", ",R248)</f>
        <v xml:space="preserve">0 did well with the skills that made up the area(s) of , , , , </v>
      </c>
      <c r="B72" s="63"/>
      <c r="C72" s="63"/>
      <c r="D72" s="63"/>
      <c r="E72" s="63"/>
      <c r="F72" s="63"/>
      <c r="G72" s="63"/>
      <c r="H72" s="63"/>
      <c r="I72" s="63"/>
      <c r="J72" s="63"/>
      <c r="K72" s="63"/>
      <c r="L72" s="63"/>
      <c r="M72" s="63"/>
      <c r="N72" s="63"/>
      <c r="O72" s="63"/>
      <c r="P72" s="63"/>
      <c r="Q72" s="63"/>
      <c r="R72" s="63"/>
      <c r="S72" s="63"/>
      <c r="T72" s="63"/>
      <c r="U72" s="63"/>
      <c r="V72" s="63"/>
      <c r="W72" s="63"/>
      <c r="X72" s="63"/>
      <c r="Y72" s="63"/>
      <c r="Z72" s="63"/>
      <c r="AA72" s="63"/>
      <c r="AB72" s="63"/>
      <c r="AC72" s="63"/>
      <c r="AD72" s="63"/>
      <c r="AE72" s="63"/>
      <c r="AF72" s="63"/>
    </row>
    <row r="73" spans="1:32" ht="15.75" x14ac:dyDescent="0.25">
      <c r="A73" s="67" t="str">
        <f>CONCATENATE($A1," ",G249," ",N249,", ",O249,", ",P249,", ",Q249,", ",R249)</f>
        <v xml:space="preserve">0 had room for improvement with the skills that made up the area(s) of , , , , </v>
      </c>
      <c r="B73" s="63"/>
      <c r="C73" s="63"/>
      <c r="D73" s="63"/>
      <c r="E73" s="63"/>
      <c r="F73" s="63"/>
      <c r="G73" s="63"/>
      <c r="H73" s="63"/>
      <c r="I73" s="63"/>
      <c r="J73" s="63"/>
      <c r="K73" s="63"/>
      <c r="L73" s="63"/>
      <c r="M73" s="63"/>
      <c r="N73" s="63"/>
      <c r="O73" s="63"/>
      <c r="P73" s="63"/>
      <c r="Q73" s="63"/>
      <c r="R73" s="63"/>
      <c r="S73" s="63"/>
      <c r="T73" s="63"/>
      <c r="U73" s="63"/>
      <c r="V73" s="63"/>
      <c r="W73" s="63"/>
      <c r="X73" s="63"/>
      <c r="Y73" s="63"/>
      <c r="Z73" s="63"/>
      <c r="AA73" s="63"/>
      <c r="AB73" s="63"/>
      <c r="AC73" s="63"/>
      <c r="AD73" s="63"/>
      <c r="AE73" s="63"/>
      <c r="AF73" s="63"/>
    </row>
    <row r="74" spans="1:32" ht="15.75" x14ac:dyDescent="0.25">
      <c r="A74" s="67" t="str">
        <f>CONCATENATE($A1," ",G250," ",N250,", ",O250,", ",P250,", ",Q250,", ",R250)</f>
        <v xml:space="preserve">0 hadn't had the opportunity to work on the skills in the area(s) of , , , , </v>
      </c>
      <c r="B74" s="63"/>
      <c r="C74" s="63"/>
      <c r="D74" s="63"/>
      <c r="E74" s="63"/>
      <c r="F74" s="63"/>
      <c r="G74" s="63"/>
      <c r="H74" s="63"/>
      <c r="I74" s="63"/>
      <c r="J74" s="63"/>
      <c r="K74" s="63"/>
      <c r="L74" s="63"/>
      <c r="M74" s="63"/>
      <c r="N74" s="63"/>
      <c r="O74" s="63"/>
      <c r="P74" s="63"/>
      <c r="Q74" s="63"/>
      <c r="R74" s="63"/>
      <c r="S74" s="63"/>
      <c r="T74" s="63"/>
      <c r="U74" s="63"/>
      <c r="V74" s="63"/>
      <c r="W74" s="63"/>
      <c r="X74" s="63"/>
      <c r="Y74" s="63"/>
      <c r="Z74" s="63"/>
      <c r="AA74" s="63"/>
      <c r="AB74" s="63"/>
      <c r="AC74" s="63"/>
      <c r="AD74" s="63"/>
      <c r="AE74" s="63"/>
      <c r="AF74" s="63"/>
    </row>
    <row r="75" spans="1:32" ht="15.75" x14ac:dyDescent="0.25">
      <c r="A75" s="67" t="str">
        <f>CONCATENATE($A1," ",G251," ",N251,", ",O251,", ",P251,", ",Q251,", ",R251)</f>
        <v>0 didn't need the skills in the area(s) of Fences, Fields (Urban), Parks/Playgrounds, Outdoor Recreation, Inclement Weather</v>
      </c>
      <c r="B75" s="63"/>
      <c r="C75" s="63"/>
      <c r="D75" s="63"/>
      <c r="E75" s="63"/>
      <c r="F75" s="63"/>
      <c r="G75" s="63"/>
      <c r="H75" s="63"/>
      <c r="I75" s="63"/>
      <c r="J75" s="63"/>
      <c r="K75" s="63"/>
      <c r="L75" s="63"/>
      <c r="M75" s="63"/>
      <c r="N75" s="63"/>
      <c r="O75" s="63"/>
      <c r="P75" s="63"/>
      <c r="Q75" s="63"/>
      <c r="R75" s="63"/>
      <c r="S75" s="63"/>
      <c r="T75" s="63"/>
      <c r="U75" s="63"/>
      <c r="V75" s="63"/>
      <c r="W75" s="63"/>
      <c r="X75" s="63"/>
      <c r="Y75" s="63"/>
      <c r="Z75" s="63"/>
      <c r="AA75" s="63"/>
      <c r="AB75" s="63"/>
      <c r="AC75" s="63"/>
      <c r="AD75" s="63"/>
      <c r="AE75" s="63"/>
      <c r="AF75" s="63"/>
    </row>
    <row r="76" spans="1:32" ht="15.75" x14ac:dyDescent="0.25">
      <c r="A76" s="67"/>
      <c r="B76" s="63"/>
      <c r="C76" s="63"/>
      <c r="D76" s="63"/>
      <c r="E76" s="63"/>
      <c r="F76" s="63"/>
      <c r="G76" s="63"/>
      <c r="H76" s="63"/>
      <c r="I76" s="63"/>
      <c r="J76" s="63"/>
      <c r="K76" s="63"/>
      <c r="L76" s="63"/>
      <c r="M76" s="63"/>
      <c r="N76" s="63"/>
      <c r="O76" s="63"/>
      <c r="P76" s="63"/>
      <c r="Q76" s="63"/>
      <c r="R76" s="63"/>
      <c r="S76" s="63"/>
      <c r="T76" s="63"/>
      <c r="U76" s="63"/>
      <c r="V76" s="63"/>
      <c r="W76" s="63"/>
      <c r="X76" s="63"/>
      <c r="Y76" s="63"/>
      <c r="Z76" s="63"/>
      <c r="AA76" s="63"/>
      <c r="AB76" s="63"/>
      <c r="AC76" s="63"/>
      <c r="AD76" s="63"/>
      <c r="AE76" s="63"/>
      <c r="AF76" s="63"/>
    </row>
    <row r="77" spans="1:32" ht="15.75" x14ac:dyDescent="0.25">
      <c r="A77" s="65" t="str">
        <f>CONCATENATE(A253," ",H77,"%")</f>
        <v>Rural Travel Score: 0%</v>
      </c>
      <c r="B77" s="63"/>
      <c r="C77" s="63"/>
      <c r="D77" s="63"/>
      <c r="E77" s="63"/>
      <c r="F77" s="63"/>
      <c r="G77" s="66">
        <f>Front!I15</f>
        <v>0</v>
      </c>
      <c r="H77" s="69">
        <f>ROUND(G77,1)</f>
        <v>0</v>
      </c>
      <c r="I77" s="63"/>
      <c r="J77" s="63"/>
      <c r="K77" s="63"/>
      <c r="L77" s="63"/>
      <c r="M77" s="63"/>
      <c r="N77" s="63"/>
      <c r="O77" s="63"/>
      <c r="P77" s="63"/>
      <c r="Q77" s="63"/>
      <c r="R77" s="63"/>
      <c r="S77" s="63"/>
      <c r="T77" s="63"/>
      <c r="U77" s="63"/>
      <c r="V77" s="63"/>
      <c r="W77" s="63"/>
      <c r="X77" s="63"/>
      <c r="Y77" s="63"/>
      <c r="Z77" s="63"/>
      <c r="AA77" s="63"/>
      <c r="AB77" s="63"/>
      <c r="AC77" s="63"/>
      <c r="AD77" s="63"/>
      <c r="AE77" s="63"/>
      <c r="AF77" s="63"/>
    </row>
    <row r="78" spans="1:32" ht="15.75" x14ac:dyDescent="0.25">
      <c r="A78" s="67" t="str">
        <f>CONCATENATE($A1," ",G254," ",N254,", ",O254,", ",P254,", ",Q254,", ",R254)</f>
        <v xml:space="preserve">0 did well with the skills that made up the area(s) of , , , , </v>
      </c>
      <c r="B78" s="63"/>
      <c r="C78" s="63"/>
      <c r="D78" s="63"/>
      <c r="E78" s="63"/>
      <c r="F78" s="63"/>
      <c r="G78" s="63"/>
      <c r="H78" s="63"/>
      <c r="I78" s="63"/>
      <c r="J78" s="63"/>
      <c r="K78" s="63"/>
      <c r="L78" s="63"/>
      <c r="M78" s="63"/>
      <c r="N78" s="63"/>
      <c r="O78" s="63"/>
      <c r="P78" s="63"/>
      <c r="Q78" s="63"/>
      <c r="R78" s="63"/>
      <c r="S78" s="63"/>
      <c r="T78" s="63"/>
      <c r="U78" s="63"/>
      <c r="V78" s="63"/>
      <c r="W78" s="63"/>
      <c r="X78" s="63"/>
      <c r="Y78" s="63"/>
      <c r="Z78" s="63"/>
      <c r="AA78" s="63"/>
      <c r="AB78" s="63"/>
      <c r="AC78" s="63"/>
      <c r="AD78" s="63"/>
      <c r="AE78" s="63"/>
      <c r="AF78" s="63"/>
    </row>
    <row r="79" spans="1:32" ht="15.75" x14ac:dyDescent="0.25">
      <c r="A79" s="67" t="str">
        <f>CONCATENATE($A1," ",G255," ",N255,", ",O255,", ",P255,", ",Q255,", ",R255)</f>
        <v xml:space="preserve">0 had room for improvement with the skills that made up the area(s) of , , , , </v>
      </c>
      <c r="B79" s="63"/>
      <c r="C79" s="63"/>
      <c r="D79" s="63"/>
      <c r="E79" s="63"/>
      <c r="F79" s="63"/>
      <c r="G79" s="63"/>
      <c r="H79" s="63"/>
      <c r="I79" s="63"/>
      <c r="J79" s="63"/>
      <c r="K79" s="63"/>
      <c r="L79" s="63"/>
      <c r="M79" s="63"/>
      <c r="N79" s="63"/>
      <c r="O79" s="63"/>
      <c r="P79" s="63"/>
      <c r="Q79" s="63"/>
      <c r="R79" s="63"/>
      <c r="S79" s="63"/>
      <c r="T79" s="63"/>
      <c r="U79" s="63"/>
      <c r="V79" s="63"/>
      <c r="W79" s="63"/>
      <c r="X79" s="63"/>
      <c r="Y79" s="63"/>
      <c r="Z79" s="63"/>
      <c r="AA79" s="63"/>
      <c r="AB79" s="63"/>
      <c r="AC79" s="63"/>
      <c r="AD79" s="63"/>
      <c r="AE79" s="63"/>
      <c r="AF79" s="63"/>
    </row>
    <row r="80" spans="1:32" ht="15.75" x14ac:dyDescent="0.25">
      <c r="A80" s="67" t="str">
        <f>CONCATENATE($A1," ",G256," ",N256,", ",O256,", ",P256,", ",Q256,", ",R256)</f>
        <v xml:space="preserve">0 hadn't had the opportunity to work on the skills in the area(s) of , , , , </v>
      </c>
      <c r="B80" s="63"/>
      <c r="C80" s="63"/>
      <c r="D80" s="63"/>
      <c r="E80" s="63"/>
      <c r="F80" s="63"/>
      <c r="G80" s="63"/>
      <c r="H80" s="63"/>
      <c r="I80" s="63"/>
      <c r="J80" s="63"/>
      <c r="K80" s="63"/>
      <c r="L80" s="63"/>
      <c r="M80" s="63"/>
      <c r="N80" s="63"/>
      <c r="O80" s="63"/>
      <c r="P80" s="63"/>
      <c r="Q80" s="63"/>
      <c r="R80" s="63"/>
      <c r="S80" s="63"/>
      <c r="T80" s="63"/>
      <c r="U80" s="63"/>
      <c r="V80" s="63"/>
      <c r="W80" s="63"/>
      <c r="X80" s="63"/>
      <c r="Y80" s="63"/>
      <c r="Z80" s="63"/>
      <c r="AA80" s="63"/>
      <c r="AB80" s="63"/>
      <c r="AC80" s="63"/>
      <c r="AD80" s="63"/>
      <c r="AE80" s="63"/>
      <c r="AF80" s="63"/>
    </row>
    <row r="81" spans="1:32" ht="15.75" x14ac:dyDescent="0.25">
      <c r="A81" s="67" t="str">
        <f>CONCATENATE($A1," ",G257," ",N257,", ",O257,", ",P257,", ",Q257,", ",R257)</f>
        <v>0 didn't need the skills in the area(s) of Understanding Unique Dangers Related To Rural Travel, Travel Along Rural Roads, Environmental Factors, Identifying And Going Around Items In Rural Areas, Rural Street Crossings</v>
      </c>
      <c r="B81" s="63"/>
      <c r="C81" s="63"/>
      <c r="D81" s="63"/>
      <c r="E81" s="63"/>
      <c r="F81" s="63"/>
      <c r="G81" s="63"/>
      <c r="H81" s="63"/>
      <c r="I81" s="63"/>
      <c r="J81" s="63"/>
      <c r="K81" s="63"/>
      <c r="L81" s="63"/>
      <c r="M81" s="63"/>
      <c r="N81" s="63"/>
      <c r="O81" s="63"/>
      <c r="P81" s="63"/>
      <c r="Q81" s="63"/>
      <c r="R81" s="63"/>
      <c r="S81" s="63"/>
      <c r="T81" s="63"/>
      <c r="U81" s="63"/>
      <c r="V81" s="63"/>
      <c r="W81" s="63"/>
      <c r="X81" s="63"/>
      <c r="Y81" s="63"/>
      <c r="Z81" s="63"/>
      <c r="AA81" s="63"/>
      <c r="AB81" s="63"/>
      <c r="AC81" s="63"/>
      <c r="AD81" s="63"/>
      <c r="AE81" s="63"/>
      <c r="AF81" s="63"/>
    </row>
    <row r="82" spans="1:32" ht="15.75" x14ac:dyDescent="0.25">
      <c r="A82" s="67"/>
      <c r="B82" s="63"/>
      <c r="C82" s="63"/>
      <c r="D82" s="63"/>
      <c r="E82" s="63"/>
      <c r="F82" s="63"/>
      <c r="G82" s="63"/>
      <c r="H82" s="63"/>
      <c r="I82" s="63"/>
      <c r="J82" s="63"/>
      <c r="K82" s="63"/>
      <c r="L82" s="63"/>
      <c r="M82" s="63"/>
      <c r="N82" s="63"/>
      <c r="O82" s="63"/>
      <c r="P82" s="63"/>
      <c r="Q82" s="63"/>
      <c r="R82" s="63"/>
      <c r="S82" s="63"/>
      <c r="T82" s="63"/>
      <c r="U82" s="63"/>
      <c r="V82" s="63"/>
      <c r="W82" s="63"/>
      <c r="X82" s="63"/>
      <c r="Y82" s="63"/>
      <c r="Z82" s="63"/>
      <c r="AA82" s="63"/>
      <c r="AB82" s="63"/>
      <c r="AC82" s="63"/>
      <c r="AD82" s="63"/>
      <c r="AE82" s="63"/>
      <c r="AF82" s="63"/>
    </row>
    <row r="83" spans="1:32" ht="15.75" x14ac:dyDescent="0.25">
      <c r="A83" s="65" t="str">
        <f>CONCATENATE(A259," ",H83,"%")</f>
        <v>Vision Specific O&amp;M Skills Score: 0%</v>
      </c>
      <c r="B83" s="63"/>
      <c r="C83" s="63"/>
      <c r="D83" s="63"/>
      <c r="E83" s="63"/>
      <c r="F83" s="63"/>
      <c r="G83" s="66">
        <f>Front!I16</f>
        <v>0</v>
      </c>
      <c r="H83" s="69">
        <f>ROUND(G83,1)</f>
        <v>0</v>
      </c>
      <c r="I83" s="63"/>
      <c r="J83" s="63"/>
      <c r="K83" s="63"/>
      <c r="L83" s="63"/>
      <c r="M83" s="63"/>
      <c r="N83" s="63"/>
      <c r="O83" s="63"/>
      <c r="P83" s="63"/>
      <c r="Q83" s="63"/>
      <c r="R83" s="63"/>
      <c r="S83" s="63"/>
      <c r="T83" s="63"/>
      <c r="U83" s="63"/>
      <c r="V83" s="63"/>
      <c r="W83" s="63"/>
      <c r="X83" s="63"/>
      <c r="Y83" s="63"/>
      <c r="Z83" s="63"/>
      <c r="AA83" s="63"/>
      <c r="AB83" s="63"/>
      <c r="AC83" s="63"/>
      <c r="AD83" s="63"/>
      <c r="AE83" s="63"/>
      <c r="AF83" s="63"/>
    </row>
    <row r="84" spans="1:32" ht="15.75" x14ac:dyDescent="0.25">
      <c r="A84" s="67" t="str">
        <f>CONCATENATE($A1," ",G260," ",N260,", ",O260,", ",P260,", ",Q260,", ",R260)</f>
        <v xml:space="preserve">0 did well with the skills that made up the area(s) of , , , , </v>
      </c>
      <c r="B84" s="63"/>
      <c r="C84" s="63"/>
      <c r="D84" s="63"/>
      <c r="E84" s="63"/>
      <c r="F84" s="63"/>
      <c r="G84" s="63"/>
      <c r="H84" s="63"/>
      <c r="I84" s="63"/>
      <c r="J84" s="63"/>
      <c r="K84" s="63"/>
      <c r="L84" s="63"/>
      <c r="M84" s="63"/>
      <c r="N84" s="63"/>
      <c r="O84" s="63"/>
      <c r="P84" s="63"/>
      <c r="Q84" s="63"/>
      <c r="R84" s="63"/>
      <c r="S84" s="63"/>
      <c r="T84" s="63"/>
      <c r="U84" s="63"/>
      <c r="V84" s="63"/>
      <c r="W84" s="63"/>
      <c r="X84" s="63"/>
      <c r="Y84" s="63"/>
      <c r="Z84" s="63"/>
      <c r="AA84" s="63"/>
      <c r="AB84" s="63"/>
      <c r="AC84" s="63"/>
      <c r="AD84" s="63"/>
      <c r="AE84" s="63"/>
      <c r="AF84" s="63"/>
    </row>
    <row r="85" spans="1:32" ht="15.75" x14ac:dyDescent="0.25">
      <c r="A85" s="67" t="str">
        <f>CONCATENATE($A1," ",G261," ",N261,", ",O261,", ",P261,", ",Q261,", ",R261)</f>
        <v xml:space="preserve">0 had room for improvement with the skills that made up the area(s) of , , , , </v>
      </c>
      <c r="B85" s="63"/>
      <c r="C85" s="63"/>
      <c r="D85" s="63"/>
      <c r="E85" s="63"/>
      <c r="F85" s="63"/>
      <c r="G85" s="63"/>
      <c r="H85" s="63"/>
      <c r="I85" s="63"/>
      <c r="J85" s="63"/>
      <c r="K85" s="63"/>
      <c r="L85" s="63"/>
      <c r="M85" s="63"/>
      <c r="N85" s="63"/>
      <c r="O85" s="63"/>
      <c r="P85" s="63"/>
      <c r="Q85" s="63"/>
      <c r="R85" s="63"/>
      <c r="S85" s="63"/>
      <c r="T85" s="63"/>
      <c r="U85" s="63"/>
      <c r="V85" s="63"/>
      <c r="W85" s="63"/>
      <c r="X85" s="63"/>
      <c r="Y85" s="63"/>
      <c r="Z85" s="63"/>
      <c r="AA85" s="63"/>
      <c r="AB85" s="63"/>
      <c r="AC85" s="63"/>
      <c r="AD85" s="63"/>
      <c r="AE85" s="63"/>
      <c r="AF85" s="63"/>
    </row>
    <row r="86" spans="1:32" ht="15.75" x14ac:dyDescent="0.25">
      <c r="A86" s="67" t="str">
        <f>CONCATENATE($A1," ",G262," ",N262,", ",O262,", ",P262,", ",Q262,", ",R262)</f>
        <v xml:space="preserve">0 hadn't had the opportunity to work on the skills in the area(s) of , , , , </v>
      </c>
      <c r="B86" s="63"/>
      <c r="C86" s="63"/>
      <c r="D86" s="63"/>
      <c r="E86" s="63"/>
      <c r="F86" s="63"/>
      <c r="G86" s="63"/>
      <c r="H86" s="63"/>
      <c r="I86" s="63"/>
      <c r="J86" s="63"/>
      <c r="K86" s="63"/>
      <c r="L86" s="63"/>
      <c r="M86" s="63"/>
      <c r="N86" s="63"/>
      <c r="O86" s="63"/>
      <c r="P86" s="63"/>
      <c r="Q86" s="63"/>
      <c r="R86" s="63"/>
      <c r="S86" s="63"/>
      <c r="T86" s="63"/>
      <c r="U86" s="63"/>
      <c r="V86" s="63"/>
      <c r="W86" s="63"/>
      <c r="X86" s="63"/>
      <c r="Y86" s="63"/>
      <c r="Z86" s="63"/>
      <c r="AA86" s="63"/>
      <c r="AB86" s="63"/>
      <c r="AC86" s="63"/>
      <c r="AD86" s="63"/>
      <c r="AE86" s="63"/>
      <c r="AF86" s="63"/>
    </row>
    <row r="87" spans="1:32" ht="15.75" x14ac:dyDescent="0.25">
      <c r="A87" s="67" t="str">
        <f>CONCATENATE($A1," ",G263," ",N263,", ",O263,", ",P263,", ",Q263,", ",R263)</f>
        <v>0 didn't need the skills in the area(s) of Scanning Materials, Scanning Environments, Near Point Magnification, Distance Magnification, Visual Traveling</v>
      </c>
      <c r="B87" s="63"/>
      <c r="C87" s="63"/>
      <c r="D87" s="63"/>
      <c r="E87" s="63"/>
      <c r="F87" s="63"/>
      <c r="G87" s="63"/>
      <c r="H87" s="63"/>
      <c r="I87" s="63"/>
      <c r="J87" s="63"/>
      <c r="K87" s="63"/>
      <c r="L87" s="63"/>
      <c r="M87" s="63"/>
      <c r="N87" s="63"/>
      <c r="O87" s="63"/>
      <c r="P87" s="63"/>
      <c r="Q87" s="63"/>
      <c r="R87" s="63"/>
      <c r="S87" s="63"/>
      <c r="T87" s="63"/>
      <c r="U87" s="63"/>
      <c r="V87" s="63"/>
      <c r="W87" s="63"/>
      <c r="X87" s="63"/>
      <c r="Y87" s="63"/>
      <c r="Z87" s="63"/>
      <c r="AA87" s="63"/>
      <c r="AB87" s="63"/>
      <c r="AC87" s="63"/>
      <c r="AD87" s="63"/>
      <c r="AE87" s="63"/>
      <c r="AF87" s="63"/>
    </row>
    <row r="88" spans="1:32" ht="15.75" x14ac:dyDescent="0.25">
      <c r="A88" s="67"/>
      <c r="B88" s="63"/>
      <c r="C88" s="63"/>
      <c r="D88" s="63"/>
      <c r="E88" s="63"/>
      <c r="F88" s="63"/>
      <c r="G88" s="63"/>
      <c r="H88" s="63"/>
      <c r="I88" s="63"/>
      <c r="J88" s="63"/>
      <c r="K88" s="63"/>
      <c r="L88" s="63"/>
      <c r="M88" s="63"/>
      <c r="N88" s="63"/>
      <c r="O88" s="63"/>
      <c r="P88" s="63"/>
      <c r="Q88" s="63"/>
      <c r="R88" s="63"/>
      <c r="S88" s="63"/>
      <c r="T88" s="63"/>
      <c r="U88" s="63"/>
      <c r="V88" s="63"/>
      <c r="W88" s="63"/>
      <c r="X88" s="63"/>
      <c r="Y88" s="63"/>
      <c r="Z88" s="63"/>
      <c r="AA88" s="63"/>
      <c r="AB88" s="63"/>
      <c r="AC88" s="63"/>
      <c r="AD88" s="63"/>
      <c r="AE88" s="63"/>
      <c r="AF88" s="63"/>
    </row>
    <row r="89" spans="1:32" ht="15.75" x14ac:dyDescent="0.25">
      <c r="A89" s="65" t="str">
        <f>CONCATENATE(A265," ",H89,"%")</f>
        <v>Community Score: 0%</v>
      </c>
      <c r="B89" s="63"/>
      <c r="C89" s="63"/>
      <c r="D89" s="63"/>
      <c r="E89" s="63"/>
      <c r="F89" s="63"/>
      <c r="G89" s="66">
        <f>Front!I17</f>
        <v>0</v>
      </c>
      <c r="H89" s="69">
        <f>ROUND(G89,1)</f>
        <v>0</v>
      </c>
      <c r="I89" s="63"/>
      <c r="J89" s="63"/>
      <c r="K89" s="63"/>
      <c r="L89" s="63"/>
      <c r="M89" s="63"/>
      <c r="N89" s="63"/>
      <c r="O89" s="63"/>
      <c r="P89" s="63"/>
      <c r="Q89" s="63"/>
      <c r="R89" s="63"/>
      <c r="S89" s="63"/>
      <c r="T89" s="63"/>
      <c r="U89" s="63"/>
      <c r="V89" s="63"/>
      <c r="W89" s="63"/>
      <c r="X89" s="63"/>
      <c r="Y89" s="63"/>
      <c r="Z89" s="63"/>
      <c r="AA89" s="63"/>
      <c r="AB89" s="63"/>
      <c r="AC89" s="63"/>
      <c r="AD89" s="63"/>
      <c r="AE89" s="63"/>
      <c r="AF89" s="63"/>
    </row>
    <row r="90" spans="1:32" ht="15.75" x14ac:dyDescent="0.25">
      <c r="A90" s="67" t="str">
        <f>CONCATENATE($A1," ",G266," ",N266,", ",O266,", ",P266,", ",Q266,", ",R266,", ",S266)</f>
        <v xml:space="preserve">0 did well with the skills that made up the area(s) of , , , , , </v>
      </c>
      <c r="B90" s="63"/>
      <c r="C90" s="63"/>
      <c r="D90" s="63"/>
      <c r="E90" s="63"/>
      <c r="F90" s="63"/>
      <c r="G90" s="63"/>
      <c r="H90" s="63"/>
      <c r="I90" s="63"/>
      <c r="J90" s="63"/>
      <c r="K90" s="63"/>
      <c r="L90" s="63"/>
      <c r="M90" s="63"/>
      <c r="N90" s="63"/>
      <c r="O90" s="63"/>
      <c r="P90" s="63"/>
      <c r="Q90" s="63"/>
      <c r="R90" s="63"/>
      <c r="S90" s="63"/>
      <c r="T90" s="63"/>
      <c r="U90" s="63"/>
      <c r="V90" s="63"/>
      <c r="W90" s="63"/>
      <c r="X90" s="63"/>
      <c r="Y90" s="63"/>
      <c r="Z90" s="63"/>
      <c r="AA90" s="63"/>
      <c r="AB90" s="63"/>
      <c r="AC90" s="63"/>
      <c r="AD90" s="63"/>
      <c r="AE90" s="63"/>
      <c r="AF90" s="63"/>
    </row>
    <row r="91" spans="1:32" ht="15.75" x14ac:dyDescent="0.25">
      <c r="A91" s="67" t="str">
        <f>CONCATENATE($A1," ",G267," ",N267,", ",O267,", ",P267,", ",Q267,", ",R267,", ",S267)</f>
        <v xml:space="preserve">0 had room for improvement with the skills that made up the area(s) of , , , , , </v>
      </c>
      <c r="B91" s="63"/>
      <c r="C91" s="63"/>
      <c r="D91" s="63"/>
      <c r="E91" s="63"/>
      <c r="F91" s="63"/>
      <c r="G91" s="63"/>
      <c r="H91" s="63"/>
      <c r="I91" s="63"/>
      <c r="J91" s="63"/>
      <c r="K91" s="63"/>
      <c r="L91" s="63"/>
      <c r="M91" s="63"/>
      <c r="N91" s="63"/>
      <c r="O91" s="63"/>
      <c r="P91" s="63"/>
      <c r="Q91" s="63"/>
      <c r="R91" s="63"/>
      <c r="S91" s="63"/>
      <c r="T91" s="63"/>
      <c r="U91" s="63"/>
      <c r="V91" s="63"/>
      <c r="W91" s="63"/>
      <c r="X91" s="63"/>
      <c r="Y91" s="63"/>
      <c r="Z91" s="63"/>
      <c r="AA91" s="63"/>
      <c r="AB91" s="63"/>
      <c r="AC91" s="63"/>
      <c r="AD91" s="63"/>
      <c r="AE91" s="63"/>
      <c r="AF91" s="63"/>
    </row>
    <row r="92" spans="1:32" ht="15.75" x14ac:dyDescent="0.25">
      <c r="A92" s="67" t="str">
        <f>CONCATENATE($A1," ",G268," ",N268,", ",O268,", ",P268,", ",Q268,", ",R268,", ",S268)</f>
        <v xml:space="preserve">0 hadn't had the opportunity to work on the skills in the area(s) of , , , , , </v>
      </c>
      <c r="B92" s="63"/>
      <c r="C92" s="63"/>
      <c r="D92" s="63"/>
      <c r="E92" s="63"/>
      <c r="F92" s="63"/>
      <c r="G92" s="63"/>
      <c r="H92" s="63"/>
      <c r="I92" s="63"/>
      <c r="J92" s="63"/>
      <c r="K92" s="63"/>
      <c r="L92" s="63"/>
      <c r="M92" s="63"/>
      <c r="N92" s="63"/>
      <c r="O92" s="63"/>
      <c r="P92" s="63"/>
      <c r="Q92" s="63"/>
      <c r="R92" s="63"/>
      <c r="S92" s="63"/>
      <c r="T92" s="63"/>
      <c r="U92" s="63"/>
      <c r="V92" s="63"/>
      <c r="W92" s="63"/>
      <c r="X92" s="63"/>
      <c r="Y92" s="63"/>
      <c r="Z92" s="63"/>
      <c r="AA92" s="63"/>
      <c r="AB92" s="63"/>
      <c r="AC92" s="63"/>
      <c r="AD92" s="63"/>
      <c r="AE92" s="63"/>
      <c r="AF92" s="63"/>
    </row>
    <row r="93" spans="1:32" ht="15.75" x14ac:dyDescent="0.25">
      <c r="A93" s="67" t="str">
        <f>CONCATENATE($A1," ",G269," ",N269,", ",O269,", ",P269,", ",Q269,", ",R269,", ",S269)</f>
        <v>0 didn't need the skills in the area(s) of Comparison Shopping From Home, Stores, Fast Food Restaurants, Cafeteria Restaurants, Sit Down Restaurants, Public Toilets</v>
      </c>
      <c r="B93" s="63"/>
      <c r="C93" s="63"/>
      <c r="D93" s="63"/>
      <c r="E93" s="63"/>
      <c r="F93" s="63"/>
      <c r="G93" s="63"/>
      <c r="H93" s="63"/>
      <c r="I93" s="63"/>
      <c r="J93" s="63"/>
      <c r="K93" s="63"/>
      <c r="L93" s="63"/>
      <c r="M93" s="63"/>
      <c r="N93" s="63"/>
      <c r="O93" s="63"/>
      <c r="P93" s="63"/>
      <c r="Q93" s="63"/>
      <c r="R93" s="63"/>
      <c r="S93" s="63"/>
      <c r="T93" s="63"/>
      <c r="U93" s="63"/>
      <c r="V93" s="63"/>
      <c r="W93" s="63"/>
      <c r="X93" s="63"/>
      <c r="Y93" s="63"/>
      <c r="Z93" s="63"/>
      <c r="AA93" s="63"/>
      <c r="AB93" s="63"/>
      <c r="AC93" s="63"/>
      <c r="AD93" s="63"/>
      <c r="AE93" s="63"/>
      <c r="AF93" s="63"/>
    </row>
    <row r="94" spans="1:32" ht="15.75" x14ac:dyDescent="0.25">
      <c r="A94" s="67"/>
      <c r="B94" s="63"/>
      <c r="C94" s="63"/>
      <c r="D94" s="63"/>
      <c r="E94" s="63"/>
      <c r="F94" s="63"/>
      <c r="G94" s="63"/>
      <c r="H94" s="63"/>
      <c r="I94" s="63"/>
      <c r="J94" s="63"/>
      <c r="K94" s="63"/>
      <c r="L94" s="63"/>
      <c r="M94" s="63"/>
      <c r="N94" s="63"/>
      <c r="O94" s="63"/>
      <c r="P94" s="63"/>
      <c r="Q94" s="63"/>
      <c r="R94" s="63"/>
      <c r="S94" s="63"/>
      <c r="T94" s="63"/>
      <c r="U94" s="63"/>
      <c r="V94" s="63"/>
      <c r="W94" s="63"/>
      <c r="X94" s="63"/>
      <c r="Y94" s="63"/>
      <c r="Z94" s="63"/>
      <c r="AA94" s="63"/>
      <c r="AB94" s="63"/>
      <c r="AC94" s="63"/>
      <c r="AD94" s="63"/>
      <c r="AE94" s="63"/>
      <c r="AF94" s="63"/>
    </row>
    <row r="95" spans="1:32" ht="15.75" x14ac:dyDescent="0.25">
      <c r="A95" s="65" t="s">
        <v>493</v>
      </c>
      <c r="B95" s="63"/>
      <c r="C95" s="63"/>
      <c r="D95" s="63"/>
      <c r="E95" s="63"/>
      <c r="F95" s="63"/>
      <c r="G95" s="63"/>
      <c r="H95" s="63"/>
      <c r="I95" s="63"/>
      <c r="J95" s="63"/>
      <c r="K95" s="63"/>
      <c r="L95" s="63"/>
      <c r="M95" s="63"/>
      <c r="N95" s="63"/>
      <c r="O95" s="63"/>
      <c r="P95" s="63"/>
      <c r="Q95" s="63"/>
      <c r="R95" s="63"/>
      <c r="S95" s="63"/>
      <c r="T95" s="63"/>
      <c r="U95" s="63"/>
      <c r="V95" s="63"/>
      <c r="W95" s="63"/>
      <c r="X95" s="63"/>
      <c r="Y95" s="63"/>
      <c r="Z95" s="63"/>
      <c r="AA95" s="63"/>
      <c r="AB95" s="63"/>
      <c r="AC95" s="63"/>
      <c r="AD95" s="63"/>
      <c r="AE95" s="63"/>
      <c r="AF95" s="63"/>
    </row>
    <row r="96" spans="1:32" ht="15.75" x14ac:dyDescent="0.25">
      <c r="A96" s="67" t="str">
        <f>CONCATENATE(A1," ",G276," ",K3,"% ",H276)</f>
        <v>0 demonstrated 0% of the skills needed to travel independently as an adult.</v>
      </c>
      <c r="B96" s="63"/>
      <c r="C96" s="63"/>
      <c r="D96" s="63"/>
      <c r="E96" s="63"/>
      <c r="F96" s="63"/>
      <c r="G96" s="63"/>
      <c r="H96" s="63"/>
      <c r="I96" s="63"/>
      <c r="J96" s="63"/>
      <c r="K96" s="63"/>
      <c r="L96" s="63"/>
      <c r="M96" s="63"/>
      <c r="N96" s="63"/>
      <c r="O96" s="63"/>
      <c r="P96" s="63"/>
      <c r="Q96" s="63"/>
      <c r="R96" s="63"/>
      <c r="S96" s="63"/>
      <c r="T96" s="63"/>
      <c r="U96" s="63"/>
      <c r="V96" s="63"/>
      <c r="W96" s="63"/>
      <c r="X96" s="63"/>
      <c r="Y96" s="63"/>
      <c r="Z96" s="63"/>
      <c r="AA96" s="63"/>
      <c r="AB96" s="63"/>
      <c r="AC96" s="63"/>
      <c r="AD96" s="63"/>
      <c r="AE96" s="63"/>
      <c r="AF96" s="63"/>
    </row>
    <row r="97" spans="1:32" ht="15.75" x14ac:dyDescent="0.25">
      <c r="A97" s="67" t="str">
        <f>CONCATENATE($A1," ",G277," ",N277,", ",O277,", ",P277,", ",Q277,", ",R277,", ",S277,", ",T277,", ",U277,", ",V277,", ",W277,", ",X277,", ",Y277,", ",Z277,", ",AA277,", ",AB277)</f>
        <v xml:space="preserve">0 did well with the skills that made up the domain(s) of , , , , , , , , , , , , , , </v>
      </c>
      <c r="B97" s="63"/>
      <c r="C97" s="63"/>
      <c r="D97" s="63"/>
      <c r="E97" s="63"/>
      <c r="F97" s="63"/>
      <c r="G97" s="63"/>
      <c r="H97" s="63"/>
      <c r="I97" s="63"/>
      <c r="J97" s="63"/>
      <c r="K97" s="63"/>
      <c r="L97" s="63"/>
      <c r="M97" s="63"/>
      <c r="N97" s="63"/>
      <c r="O97" s="63"/>
      <c r="P97" s="63"/>
      <c r="Q97" s="63"/>
      <c r="R97" s="63"/>
      <c r="S97" s="63"/>
      <c r="T97" s="63"/>
      <c r="U97" s="63"/>
      <c r="V97" s="63"/>
      <c r="W97" s="63"/>
      <c r="X97" s="63"/>
      <c r="Y97" s="63"/>
      <c r="Z97" s="63"/>
      <c r="AA97" s="63"/>
      <c r="AB97" s="63"/>
      <c r="AC97" s="63"/>
      <c r="AD97" s="63"/>
      <c r="AE97" s="63"/>
      <c r="AF97" s="63"/>
    </row>
    <row r="98" spans="1:32" ht="15.75" x14ac:dyDescent="0.25">
      <c r="A98" s="67" t="str">
        <f>CONCATENATE($A1," ",G278," ",N278,", ",O278,", ",P278,", ",Q278,", ",R278,", ",S278,", ",T278,", ",U278,", ",V278,", ",W278,", ",X278,", ",Y278,", ",Z278,", ",AA278,", ",AB278)</f>
        <v xml:space="preserve">0 had room for improvement with the skills that made up the domain(s) of , , , , , , , , , , , , , , </v>
      </c>
      <c r="B98" s="63"/>
      <c r="C98" s="63"/>
      <c r="D98" s="63"/>
      <c r="E98" s="63"/>
      <c r="F98" s="63"/>
      <c r="G98" s="63"/>
      <c r="H98" s="63"/>
      <c r="I98" s="63"/>
      <c r="J98" s="63"/>
      <c r="K98" s="63"/>
      <c r="L98" s="63"/>
      <c r="M98" s="63"/>
      <c r="N98" s="63"/>
      <c r="O98" s="63"/>
      <c r="P98" s="63"/>
      <c r="Q98" s="63"/>
      <c r="R98" s="63"/>
      <c r="S98" s="63"/>
      <c r="T98" s="63"/>
      <c r="U98" s="63"/>
      <c r="V98" s="63"/>
      <c r="W98" s="63"/>
      <c r="X98" s="63"/>
      <c r="Y98" s="63"/>
      <c r="Z98" s="63"/>
      <c r="AA98" s="63"/>
      <c r="AB98" s="63"/>
      <c r="AC98" s="63"/>
      <c r="AD98" s="63"/>
      <c r="AE98" s="63"/>
      <c r="AF98" s="63"/>
    </row>
    <row r="99" spans="1:32" ht="15.75" x14ac:dyDescent="0.25">
      <c r="A99" s="67" t="str">
        <f>CONCATENATE($A1," ",G279," ",N279,", ",O279,", ",P279,", ",Q279,", ",R279,", ",S279,", ",T279,", ",U279,", ",V279,", ",W279,", ",X279,", ",Y279,", ",Z279,", ",AA279,", ",AB279)</f>
        <v xml:space="preserve">0 hadn't had the opportunity to work on the skills that made up the domain(s) of , , , , , , , , , , , , , , </v>
      </c>
      <c r="B99" s="63"/>
      <c r="C99" s="63"/>
      <c r="D99" s="63"/>
      <c r="E99" s="63"/>
      <c r="F99" s="63"/>
      <c r="G99" s="63"/>
      <c r="H99" s="63"/>
      <c r="I99" s="63"/>
      <c r="J99" s="63"/>
      <c r="K99" s="63"/>
      <c r="L99" s="63"/>
      <c r="M99" s="63"/>
      <c r="N99" s="63"/>
      <c r="O99" s="63"/>
      <c r="P99" s="63"/>
      <c r="Q99" s="63"/>
      <c r="R99" s="63"/>
      <c r="S99" s="63"/>
      <c r="T99" s="63"/>
      <c r="U99" s="63"/>
      <c r="V99" s="63"/>
      <c r="W99" s="63"/>
      <c r="X99" s="63"/>
      <c r="Y99" s="63"/>
      <c r="Z99" s="63"/>
      <c r="AA99" s="63"/>
      <c r="AB99" s="63"/>
      <c r="AC99" s="63"/>
      <c r="AD99" s="63"/>
      <c r="AE99" s="63"/>
      <c r="AF99" s="63"/>
    </row>
    <row r="100" spans="1:32" ht="15.75" x14ac:dyDescent="0.25">
      <c r="A100" s="67" t="str">
        <f>CONCATENATE($A1," ",G280," ",N280,", ",O280,", ",P280,", ",Q280,", ",R280,", ",S280,", ",T280,", ",U280,", ",V280,", ",W280,", ",X280,", ",Y280,", ",Z280,", ",AA280,", ",AB280)</f>
        <v xml:space="preserve">0 had no need for the skills that made up the domain(s) of Concepts, Movement, Single Room O&amp;M, Indoor O&amp;M, Self Protection, Guided Travel, Cane Skills, Sidewalk Travel, Street Crossings, Orientation Skills &amp; GPS, Public Transportation, Atypical O&amp;M, Rural Travel, Vision Specific O&amp;M Skills, Community </v>
      </c>
      <c r="B100" s="63"/>
      <c r="C100" s="63"/>
      <c r="D100" s="63"/>
      <c r="E100" s="63"/>
      <c r="F100" s="63"/>
      <c r="G100" s="63"/>
      <c r="H100" s="63"/>
      <c r="I100" s="63"/>
      <c r="J100" s="63"/>
      <c r="K100" s="63"/>
      <c r="L100" s="63"/>
      <c r="M100" s="63"/>
      <c r="N100" s="63"/>
      <c r="O100" s="63"/>
      <c r="P100" s="63"/>
      <c r="Q100" s="63"/>
      <c r="R100" s="63"/>
      <c r="S100" s="63"/>
      <c r="T100" s="63"/>
      <c r="U100" s="63"/>
      <c r="V100" s="63"/>
      <c r="W100" s="63"/>
      <c r="X100" s="63"/>
      <c r="Y100" s="63"/>
      <c r="Z100" s="63"/>
      <c r="AA100" s="63"/>
      <c r="AB100" s="63"/>
      <c r="AC100" s="63"/>
      <c r="AD100" s="63"/>
      <c r="AE100" s="63"/>
      <c r="AF100" s="63"/>
    </row>
    <row r="101" spans="1:32" ht="15.75" x14ac:dyDescent="0.25">
      <c r="A101" s="63"/>
      <c r="B101" s="63"/>
      <c r="C101" s="63"/>
      <c r="D101" s="63"/>
      <c r="E101" s="63"/>
      <c r="F101" s="63"/>
      <c r="G101" s="63"/>
      <c r="H101" s="63"/>
      <c r="I101" s="63"/>
      <c r="J101" s="63"/>
      <c r="K101" s="63"/>
      <c r="L101" s="63"/>
      <c r="M101" s="63"/>
      <c r="N101" s="63"/>
      <c r="O101" s="63"/>
      <c r="P101" s="63"/>
      <c r="Q101" s="63"/>
      <c r="R101" s="63"/>
      <c r="S101" s="63"/>
      <c r="T101" s="63"/>
      <c r="U101" s="63"/>
      <c r="V101" s="63"/>
      <c r="W101" s="63"/>
      <c r="X101" s="63"/>
      <c r="Y101" s="63"/>
      <c r="Z101" s="63"/>
      <c r="AA101" s="63"/>
      <c r="AB101" s="63"/>
      <c r="AC101" s="63"/>
      <c r="AD101" s="63"/>
      <c r="AE101" s="63"/>
      <c r="AF101" s="63"/>
    </row>
    <row r="102" spans="1:32" ht="15.75" x14ac:dyDescent="0.25">
      <c r="A102" s="63"/>
      <c r="B102" s="63"/>
      <c r="C102" s="63"/>
      <c r="D102" s="63"/>
      <c r="E102" s="63"/>
      <c r="F102" s="63"/>
      <c r="G102" s="63"/>
      <c r="H102" s="63"/>
      <c r="I102" s="63"/>
      <c r="J102" s="63"/>
      <c r="K102" s="63"/>
      <c r="L102" s="63"/>
      <c r="M102" s="63"/>
      <c r="N102" s="63"/>
      <c r="O102" s="63"/>
      <c r="P102" s="63"/>
      <c r="Q102" s="63"/>
      <c r="R102" s="63"/>
      <c r="S102" s="63"/>
      <c r="T102" s="63"/>
      <c r="U102" s="63"/>
      <c r="V102" s="63"/>
      <c r="W102" s="63"/>
      <c r="X102" s="63"/>
      <c r="Y102" s="63"/>
      <c r="Z102" s="63"/>
      <c r="AA102" s="63"/>
      <c r="AB102" s="63"/>
      <c r="AC102" s="63"/>
      <c r="AD102" s="63"/>
      <c r="AE102" s="63"/>
      <c r="AF102" s="63"/>
    </row>
    <row r="103" spans="1:32" ht="15.75" x14ac:dyDescent="0.25">
      <c r="A103" s="63"/>
      <c r="B103" s="63"/>
      <c r="C103" s="63"/>
      <c r="D103" s="63"/>
      <c r="E103" s="63"/>
      <c r="F103" s="63"/>
      <c r="G103" s="63"/>
      <c r="H103" s="63"/>
      <c r="I103" s="63"/>
      <c r="J103" s="63"/>
      <c r="K103" s="63"/>
      <c r="L103" s="63"/>
      <c r="M103" s="63"/>
      <c r="N103" s="63"/>
      <c r="O103" s="63"/>
      <c r="P103" s="63"/>
      <c r="Q103" s="63"/>
      <c r="R103" s="63"/>
      <c r="S103" s="63"/>
      <c r="T103" s="63"/>
      <c r="U103" s="63"/>
      <c r="V103" s="63"/>
      <c r="W103" s="63"/>
      <c r="X103" s="63"/>
      <c r="Y103" s="63"/>
      <c r="Z103" s="63"/>
      <c r="AA103" s="63"/>
      <c r="AB103" s="63"/>
      <c r="AC103" s="63"/>
      <c r="AD103" s="63"/>
      <c r="AE103" s="63"/>
      <c r="AF103" s="63"/>
    </row>
    <row r="104" spans="1:32" ht="15.75" x14ac:dyDescent="0.25">
      <c r="A104" s="63"/>
      <c r="B104" s="63"/>
      <c r="C104" s="63"/>
      <c r="D104" s="63"/>
      <c r="E104" s="63"/>
      <c r="F104" s="63"/>
      <c r="G104" s="63"/>
      <c r="H104" s="63"/>
      <c r="I104" s="63"/>
      <c r="J104" s="63"/>
      <c r="K104" s="63"/>
      <c r="L104" s="63"/>
      <c r="M104" s="63"/>
      <c r="N104" s="63"/>
      <c r="O104" s="63"/>
      <c r="P104" s="63"/>
      <c r="Q104" s="63"/>
      <c r="R104" s="63"/>
      <c r="S104" s="63"/>
      <c r="T104" s="63"/>
      <c r="U104" s="63"/>
      <c r="V104" s="63"/>
      <c r="W104" s="63"/>
      <c r="X104" s="63"/>
      <c r="Y104" s="63"/>
      <c r="Z104" s="63"/>
      <c r="AA104" s="63"/>
      <c r="AB104" s="63"/>
      <c r="AC104" s="63"/>
      <c r="AD104" s="63"/>
      <c r="AE104" s="63"/>
      <c r="AF104" s="63"/>
    </row>
    <row r="105" spans="1:32" ht="15.75" x14ac:dyDescent="0.25">
      <c r="A105" s="63"/>
      <c r="B105" s="63"/>
      <c r="C105" s="63"/>
      <c r="D105" s="63"/>
      <c r="E105" s="63"/>
      <c r="F105" s="63"/>
      <c r="G105" s="63"/>
      <c r="H105" s="63"/>
      <c r="I105" s="63"/>
      <c r="J105" s="63"/>
      <c r="K105" s="63"/>
      <c r="L105" s="63"/>
      <c r="M105" s="63"/>
      <c r="N105" s="63"/>
      <c r="O105" s="63"/>
      <c r="P105" s="63"/>
      <c r="Q105" s="63"/>
      <c r="R105" s="63"/>
      <c r="S105" s="63"/>
      <c r="T105" s="63"/>
      <c r="U105" s="63"/>
      <c r="V105" s="63"/>
      <c r="W105" s="63"/>
      <c r="X105" s="63"/>
      <c r="Y105" s="63"/>
      <c r="Z105" s="63"/>
      <c r="AA105" s="63"/>
      <c r="AB105" s="63"/>
      <c r="AC105" s="63"/>
      <c r="AD105" s="63"/>
      <c r="AE105" s="63"/>
      <c r="AF105" s="63"/>
    </row>
    <row r="106" spans="1:32" ht="15.75" x14ac:dyDescent="0.25">
      <c r="A106" s="63"/>
      <c r="B106" s="63"/>
      <c r="C106" s="63"/>
      <c r="D106" s="63"/>
      <c r="E106" s="63"/>
      <c r="F106" s="63"/>
      <c r="G106" s="63"/>
      <c r="H106" s="63"/>
      <c r="I106" s="63"/>
      <c r="J106" s="63"/>
      <c r="K106" s="63"/>
      <c r="L106" s="63"/>
      <c r="M106" s="63"/>
      <c r="N106" s="63"/>
      <c r="O106" s="63"/>
      <c r="P106" s="63"/>
      <c r="Q106" s="63"/>
      <c r="R106" s="63"/>
      <c r="S106" s="63"/>
      <c r="T106" s="63"/>
      <c r="U106" s="63"/>
      <c r="V106" s="63"/>
      <c r="W106" s="63"/>
      <c r="X106" s="63"/>
      <c r="Y106" s="63"/>
      <c r="Z106" s="63"/>
      <c r="AA106" s="63"/>
      <c r="AB106" s="63"/>
      <c r="AC106" s="63"/>
      <c r="AD106" s="63"/>
      <c r="AE106" s="63"/>
      <c r="AF106" s="63"/>
    </row>
    <row r="107" spans="1:32" ht="15.75" x14ac:dyDescent="0.25">
      <c r="A107" s="63"/>
      <c r="B107" s="63"/>
      <c r="C107" s="63"/>
      <c r="D107" s="63"/>
      <c r="E107" s="63"/>
      <c r="F107" s="63"/>
      <c r="G107" s="63"/>
      <c r="H107" s="63"/>
      <c r="I107" s="63"/>
      <c r="J107" s="63"/>
      <c r="K107" s="63"/>
      <c r="L107" s="63"/>
      <c r="M107" s="63"/>
      <c r="N107" s="63"/>
      <c r="O107" s="63"/>
      <c r="P107" s="63"/>
      <c r="Q107" s="63"/>
      <c r="R107" s="63"/>
      <c r="S107" s="63"/>
      <c r="T107" s="63"/>
      <c r="U107" s="63"/>
      <c r="V107" s="63"/>
      <c r="W107" s="63"/>
      <c r="X107" s="63"/>
      <c r="Y107" s="63"/>
      <c r="Z107" s="63"/>
      <c r="AA107" s="63"/>
      <c r="AB107" s="63"/>
      <c r="AC107" s="63"/>
      <c r="AD107" s="63"/>
      <c r="AE107" s="63"/>
      <c r="AF107" s="63"/>
    </row>
    <row r="108" spans="1:32" ht="15.75" x14ac:dyDescent="0.25">
      <c r="A108" s="63"/>
      <c r="B108" s="63"/>
      <c r="C108" s="63"/>
      <c r="D108" s="63"/>
      <c r="E108" s="63"/>
      <c r="F108" s="63"/>
      <c r="G108" s="63"/>
      <c r="H108" s="63"/>
      <c r="I108" s="63"/>
      <c r="J108" s="63"/>
      <c r="K108" s="63"/>
      <c r="L108" s="63"/>
      <c r="M108" s="63"/>
      <c r="N108" s="63"/>
      <c r="O108" s="63"/>
      <c r="P108" s="63"/>
      <c r="Q108" s="63"/>
      <c r="R108" s="63"/>
      <c r="S108" s="63"/>
      <c r="T108" s="63"/>
      <c r="U108" s="63"/>
      <c r="V108" s="63"/>
      <c r="W108" s="63"/>
      <c r="X108" s="63"/>
      <c r="Y108" s="63"/>
      <c r="Z108" s="63"/>
      <c r="AA108" s="63"/>
      <c r="AB108" s="63"/>
      <c r="AC108" s="63"/>
      <c r="AD108" s="63"/>
      <c r="AE108" s="63"/>
      <c r="AF108" s="63"/>
    </row>
    <row r="109" spans="1:32" ht="15.75" x14ac:dyDescent="0.25">
      <c r="A109" s="63"/>
      <c r="B109" s="63"/>
      <c r="C109" s="63"/>
      <c r="D109" s="63"/>
      <c r="E109" s="63"/>
      <c r="F109" s="63"/>
      <c r="G109" s="63"/>
      <c r="H109" s="63"/>
      <c r="I109" s="63"/>
      <c r="J109" s="63"/>
      <c r="K109" s="63"/>
      <c r="L109" s="63"/>
      <c r="M109" s="63"/>
      <c r="N109" s="63"/>
      <c r="O109" s="63"/>
      <c r="P109" s="63"/>
      <c r="Q109" s="63"/>
      <c r="R109" s="63"/>
      <c r="S109" s="63"/>
      <c r="T109" s="63"/>
      <c r="U109" s="63"/>
      <c r="V109" s="63"/>
      <c r="W109" s="63"/>
      <c r="X109" s="63"/>
      <c r="Y109" s="63"/>
      <c r="Z109" s="63"/>
      <c r="AA109" s="63"/>
      <c r="AB109" s="63"/>
      <c r="AC109" s="63"/>
      <c r="AD109" s="63"/>
      <c r="AE109" s="63"/>
      <c r="AF109" s="63"/>
    </row>
    <row r="110" spans="1:32" ht="15.75" x14ac:dyDescent="0.25">
      <c r="A110" s="66" t="s">
        <v>496</v>
      </c>
      <c r="B110" s="63"/>
      <c r="C110" s="63"/>
      <c r="D110" s="63"/>
      <c r="E110" s="63"/>
      <c r="F110" s="63"/>
      <c r="G110" s="63"/>
      <c r="H110" s="63"/>
      <c r="I110" s="63"/>
      <c r="J110" s="63"/>
      <c r="K110" s="63"/>
      <c r="L110" s="63"/>
      <c r="M110" s="63"/>
      <c r="N110" s="63"/>
      <c r="O110" s="63"/>
      <c r="P110" s="63"/>
      <c r="Q110" s="63"/>
      <c r="R110" s="63"/>
      <c r="S110" s="63"/>
      <c r="T110" s="63"/>
      <c r="U110" s="63"/>
      <c r="V110" s="63"/>
      <c r="W110" s="63"/>
      <c r="X110" s="63"/>
      <c r="Y110" s="63"/>
      <c r="Z110" s="63"/>
      <c r="AA110" s="63"/>
      <c r="AB110" s="63"/>
      <c r="AC110" s="63"/>
      <c r="AD110" s="63"/>
      <c r="AE110" s="63"/>
      <c r="AF110" s="63"/>
    </row>
    <row r="111" spans="1:32" ht="15.75" x14ac:dyDescent="0.25">
      <c r="A111" s="67" t="str">
        <f>CONCATENATE($A97," ",A98," ",A99,", ",A100)</f>
        <v xml:space="preserve">0 did well with the skills that made up the domain(s) of , , , , , , , , , , , , , ,  0 had room for improvement with the skills that made up the domain(s) of , , , , , , , , , , , , , ,  0 hadn't had the opportunity to work on the skills that made up the domain(s) of , , , , , , , , , , , , , , , 0 had no need for the skills that made up the domain(s) of Concepts, Movement, Single Room O&amp;M, Indoor O&amp;M, Self Protection, Guided Travel, Cane Skills, Sidewalk Travel, Street Crossings, Orientation Skills &amp; GPS, Public Transportation, Atypical O&amp;M, Rural Travel, Vision Specific O&amp;M Skills, Community </v>
      </c>
      <c r="B111" s="63"/>
      <c r="C111" s="63"/>
      <c r="D111" s="63"/>
      <c r="E111" s="63"/>
      <c r="F111" s="63"/>
      <c r="G111" s="63"/>
      <c r="H111" s="63"/>
      <c r="I111" s="63"/>
      <c r="J111" s="63"/>
      <c r="K111" s="63"/>
      <c r="L111" s="63"/>
      <c r="M111" s="63"/>
      <c r="N111" s="63"/>
      <c r="O111" s="63"/>
      <c r="P111" s="63"/>
      <c r="Q111" s="63"/>
      <c r="R111" s="63"/>
      <c r="S111" s="63"/>
      <c r="T111" s="63"/>
      <c r="U111" s="63"/>
      <c r="V111" s="63"/>
      <c r="W111" s="63"/>
      <c r="X111" s="63"/>
      <c r="Y111" s="63"/>
      <c r="Z111" s="63"/>
      <c r="AA111" s="63"/>
      <c r="AB111" s="63"/>
      <c r="AC111" s="63"/>
      <c r="AD111" s="63"/>
      <c r="AE111" s="63"/>
      <c r="AF111" s="63"/>
    </row>
    <row r="112" spans="1:32" ht="15.75" x14ac:dyDescent="0.25">
      <c r="A112" s="63"/>
      <c r="B112" s="63"/>
      <c r="C112" s="63"/>
      <c r="D112" s="63"/>
      <c r="E112" s="63"/>
      <c r="F112" s="63"/>
      <c r="G112" s="63"/>
      <c r="H112" s="63"/>
      <c r="I112" s="63"/>
      <c r="J112" s="63"/>
      <c r="K112" s="63"/>
      <c r="L112" s="63"/>
      <c r="M112" s="63"/>
      <c r="N112" s="63"/>
      <c r="O112" s="63"/>
      <c r="P112" s="63"/>
      <c r="Q112" s="63"/>
      <c r="R112" s="63"/>
      <c r="S112" s="63"/>
      <c r="T112" s="63"/>
      <c r="U112" s="63"/>
      <c r="V112" s="63"/>
      <c r="W112" s="63"/>
      <c r="X112" s="63"/>
      <c r="Y112" s="63"/>
      <c r="Z112" s="63"/>
      <c r="AA112" s="63"/>
      <c r="AB112" s="63"/>
      <c r="AC112" s="63"/>
      <c r="AD112" s="63"/>
      <c r="AE112" s="63"/>
      <c r="AF112" s="63"/>
    </row>
    <row r="113" spans="1:32" ht="15.75" x14ac:dyDescent="0.25">
      <c r="A113" s="66" t="s">
        <v>497</v>
      </c>
      <c r="B113" s="63"/>
      <c r="C113" s="63"/>
      <c r="D113" s="63"/>
      <c r="E113" s="63"/>
      <c r="F113" s="63"/>
      <c r="G113" s="63"/>
      <c r="H113" s="63"/>
      <c r="I113" s="63"/>
      <c r="J113" s="63"/>
      <c r="K113" s="63"/>
      <c r="L113" s="63"/>
      <c r="M113" s="63"/>
      <c r="N113" s="63"/>
      <c r="O113" s="63"/>
      <c r="P113" s="63"/>
      <c r="Q113" s="63"/>
      <c r="R113" s="63"/>
      <c r="S113" s="63"/>
      <c r="T113" s="63"/>
      <c r="U113" s="63"/>
      <c r="V113" s="63"/>
      <c r="W113" s="63"/>
      <c r="X113" s="63"/>
      <c r="Y113" s="63"/>
      <c r="Z113" s="63"/>
      <c r="AA113" s="63"/>
      <c r="AB113" s="63"/>
      <c r="AC113" s="63"/>
      <c r="AD113" s="63"/>
      <c r="AE113" s="63"/>
      <c r="AF113" s="63"/>
    </row>
    <row r="114" spans="1:32" ht="15.75" x14ac:dyDescent="0.25">
      <c r="A114" s="67" t="str">
        <f>A97</f>
        <v xml:space="preserve">0 did well with the skills that made up the domain(s) of , , , , , , , , , , , , , , </v>
      </c>
      <c r="B114" s="63"/>
      <c r="C114" s="63"/>
      <c r="D114" s="63"/>
      <c r="E114" s="63"/>
      <c r="F114" s="63"/>
      <c r="G114" s="63"/>
      <c r="H114" s="63"/>
      <c r="I114" s="63"/>
      <c r="J114" s="63"/>
      <c r="K114" s="63"/>
      <c r="L114" s="63"/>
      <c r="M114" s="63"/>
      <c r="N114" s="63"/>
      <c r="O114" s="63"/>
      <c r="P114" s="63"/>
      <c r="Q114" s="63"/>
      <c r="R114" s="63"/>
      <c r="S114" s="63"/>
      <c r="T114" s="63"/>
      <c r="U114" s="63"/>
      <c r="V114" s="63"/>
      <c r="W114" s="63"/>
      <c r="X114" s="63"/>
      <c r="Y114" s="63"/>
      <c r="Z114" s="63"/>
      <c r="AA114" s="63"/>
      <c r="AB114" s="63"/>
      <c r="AC114" s="63"/>
      <c r="AD114" s="63"/>
      <c r="AE114" s="63"/>
      <c r="AF114" s="63"/>
    </row>
    <row r="115" spans="1:32" ht="15.75" x14ac:dyDescent="0.25">
      <c r="A115" s="63"/>
      <c r="B115" s="63"/>
      <c r="C115" s="63"/>
      <c r="D115" s="63"/>
      <c r="E115" s="63"/>
      <c r="F115" s="63"/>
      <c r="G115" s="63"/>
      <c r="H115" s="63"/>
      <c r="I115" s="63"/>
      <c r="J115" s="63"/>
      <c r="K115" s="63"/>
      <c r="L115" s="63"/>
      <c r="M115" s="63"/>
      <c r="N115" s="63"/>
      <c r="O115" s="63"/>
      <c r="P115" s="63"/>
      <c r="Q115" s="63"/>
      <c r="R115" s="63"/>
      <c r="S115" s="63"/>
      <c r="T115" s="63"/>
      <c r="U115" s="63"/>
      <c r="V115" s="63"/>
      <c r="W115" s="63"/>
      <c r="X115" s="63"/>
      <c r="Y115" s="63"/>
      <c r="Z115" s="63"/>
      <c r="AA115" s="63"/>
      <c r="AB115" s="63"/>
      <c r="AC115" s="63"/>
      <c r="AD115" s="63"/>
      <c r="AE115" s="63"/>
      <c r="AF115" s="63"/>
    </row>
    <row r="116" spans="1:32" ht="15.75" x14ac:dyDescent="0.25">
      <c r="A116" s="66" t="s">
        <v>498</v>
      </c>
      <c r="B116" s="63"/>
      <c r="C116" s="63"/>
      <c r="D116" s="63"/>
      <c r="E116" s="63"/>
      <c r="F116" s="63"/>
      <c r="G116" s="63"/>
      <c r="H116" s="63"/>
      <c r="I116" s="63"/>
      <c r="J116" s="63"/>
      <c r="K116" s="63"/>
      <c r="L116" s="63"/>
      <c r="M116" s="63"/>
      <c r="N116" s="63"/>
      <c r="O116" s="63"/>
      <c r="P116" s="63"/>
      <c r="Q116" s="63"/>
      <c r="R116" s="63"/>
      <c r="S116" s="63"/>
      <c r="T116" s="63"/>
      <c r="U116" s="63"/>
      <c r="V116" s="63"/>
      <c r="W116" s="63"/>
      <c r="X116" s="63"/>
      <c r="Y116" s="63"/>
      <c r="Z116" s="63"/>
      <c r="AA116" s="63"/>
      <c r="AB116" s="63"/>
      <c r="AC116" s="63"/>
      <c r="AD116" s="63"/>
      <c r="AE116" s="63"/>
      <c r="AF116" s="63"/>
    </row>
    <row r="117" spans="1:32" ht="15.75" x14ac:dyDescent="0.25">
      <c r="A117" s="67" t="str">
        <f>A98</f>
        <v xml:space="preserve">0 had room for improvement with the skills that made up the domain(s) of , , , , , , , , , , , , , , </v>
      </c>
      <c r="B117" s="63"/>
      <c r="C117" s="63"/>
      <c r="D117" s="63"/>
      <c r="E117" s="63"/>
      <c r="F117" s="63"/>
      <c r="G117" s="63"/>
      <c r="H117" s="63"/>
      <c r="I117" s="63"/>
      <c r="J117" s="63"/>
      <c r="K117" s="63"/>
      <c r="L117" s="63"/>
      <c r="M117" s="63"/>
      <c r="N117" s="63"/>
      <c r="O117" s="63"/>
      <c r="P117" s="63"/>
      <c r="Q117" s="63"/>
      <c r="R117" s="63"/>
      <c r="S117" s="63"/>
      <c r="T117" s="63"/>
      <c r="U117" s="63"/>
      <c r="V117" s="63"/>
      <c r="W117" s="63"/>
      <c r="X117" s="63"/>
      <c r="Y117" s="63"/>
      <c r="Z117" s="63"/>
      <c r="AA117" s="63"/>
      <c r="AB117" s="63"/>
      <c r="AC117" s="63"/>
      <c r="AD117" s="63"/>
      <c r="AE117" s="63"/>
      <c r="AF117" s="63"/>
    </row>
    <row r="118" spans="1:32" ht="15.75" x14ac:dyDescent="0.25">
      <c r="A118" s="63"/>
      <c r="B118" s="63"/>
      <c r="C118" s="63"/>
      <c r="D118" s="63"/>
      <c r="E118" s="63"/>
      <c r="F118" s="63"/>
      <c r="G118" s="63"/>
      <c r="H118" s="63"/>
      <c r="I118" s="63"/>
      <c r="J118" s="63"/>
      <c r="K118" s="63"/>
      <c r="L118" s="63"/>
      <c r="M118" s="63"/>
      <c r="N118" s="63"/>
      <c r="O118" s="63"/>
      <c r="P118" s="63"/>
      <c r="Q118" s="63"/>
      <c r="R118" s="63"/>
      <c r="S118" s="63"/>
      <c r="T118" s="63"/>
      <c r="U118" s="63"/>
      <c r="V118" s="63"/>
      <c r="W118" s="63"/>
      <c r="X118" s="63"/>
      <c r="Y118" s="63"/>
      <c r="Z118" s="63"/>
      <c r="AA118" s="63"/>
      <c r="AB118" s="63"/>
      <c r="AC118" s="63"/>
      <c r="AD118" s="63"/>
      <c r="AE118" s="63"/>
      <c r="AF118" s="63"/>
    </row>
    <row r="119" spans="1:32" ht="15.75" x14ac:dyDescent="0.25">
      <c r="A119" s="66" t="s">
        <v>69</v>
      </c>
      <c r="B119" s="63"/>
      <c r="C119" s="63"/>
      <c r="D119" s="63"/>
      <c r="E119" s="63"/>
      <c r="F119" s="63"/>
      <c r="G119" s="63"/>
      <c r="H119" s="63"/>
      <c r="I119" s="63"/>
      <c r="J119" s="63"/>
      <c r="K119" s="63"/>
      <c r="L119" s="63"/>
      <c r="M119" s="63"/>
      <c r="N119" s="63"/>
      <c r="O119" s="63"/>
      <c r="P119" s="63"/>
      <c r="Q119" s="63"/>
      <c r="R119" s="63"/>
      <c r="S119" s="63"/>
      <c r="T119" s="63"/>
      <c r="U119" s="63"/>
      <c r="V119" s="63"/>
      <c r="W119" s="63"/>
      <c r="X119" s="63"/>
      <c r="Y119" s="63"/>
      <c r="Z119" s="63"/>
      <c r="AA119" s="63"/>
      <c r="AB119" s="63"/>
      <c r="AC119" s="63"/>
      <c r="AD119" s="63"/>
      <c r="AE119" s="63"/>
      <c r="AF119" s="63"/>
    </row>
    <row r="120" spans="1:32" ht="15.75" x14ac:dyDescent="0.25">
      <c r="A120" s="67" t="str">
        <f>CONCATENATE($A1," ",A293," ",K3,"% ",A294," ",(ROUNDUP(K3+5,0)),"% ",A295)</f>
        <v>0 will demonstrate improved skills in Orientation &amp; Mobility by increasing the score on the O&amp;M Inventory from 0% to a minimum of 5% by the next annual IEP date.</v>
      </c>
      <c r="B120" s="63"/>
      <c r="C120" s="63"/>
      <c r="D120" s="63"/>
      <c r="E120" s="63"/>
      <c r="F120" s="63"/>
      <c r="G120" s="63"/>
      <c r="H120" s="63"/>
      <c r="I120" s="63"/>
      <c r="J120" s="63"/>
      <c r="K120" s="63"/>
      <c r="L120" s="63"/>
      <c r="M120" s="63"/>
      <c r="N120" s="63"/>
      <c r="O120" s="63"/>
      <c r="P120" s="63"/>
      <c r="Q120" s="63"/>
      <c r="R120" s="63"/>
      <c r="S120" s="63"/>
      <c r="T120" s="63"/>
      <c r="U120" s="63"/>
      <c r="V120" s="63"/>
      <c r="W120" s="63"/>
      <c r="X120" s="63"/>
      <c r="Y120" s="63"/>
      <c r="Z120" s="63"/>
      <c r="AA120" s="63"/>
      <c r="AB120" s="63"/>
      <c r="AC120" s="63"/>
      <c r="AD120" s="63"/>
      <c r="AE120" s="63"/>
      <c r="AF120" s="63"/>
    </row>
    <row r="121" spans="1:32" ht="15.75" x14ac:dyDescent="0.25">
      <c r="A121" s="63"/>
      <c r="B121" s="63"/>
      <c r="C121" s="63"/>
      <c r="D121" s="63"/>
      <c r="E121" s="63"/>
      <c r="F121" s="63"/>
      <c r="G121" s="63"/>
      <c r="H121" s="63"/>
      <c r="I121" s="63"/>
      <c r="J121" s="63"/>
      <c r="K121" s="63"/>
      <c r="L121" s="63"/>
      <c r="M121" s="63"/>
      <c r="N121" s="63"/>
      <c r="O121" s="63"/>
      <c r="P121" s="63"/>
      <c r="Q121" s="63"/>
      <c r="R121" s="63"/>
      <c r="S121" s="63"/>
      <c r="T121" s="63"/>
      <c r="U121" s="63"/>
      <c r="V121" s="63"/>
      <c r="W121" s="63"/>
      <c r="X121" s="63"/>
      <c r="Y121" s="63"/>
      <c r="Z121" s="63"/>
      <c r="AA121" s="63"/>
      <c r="AB121" s="63"/>
      <c r="AC121" s="63"/>
      <c r="AD121" s="63"/>
      <c r="AE121" s="63"/>
      <c r="AF121" s="63"/>
    </row>
    <row r="122" spans="1:32" ht="15.75" x14ac:dyDescent="0.25">
      <c r="A122" s="63"/>
      <c r="B122" s="63"/>
      <c r="C122" s="63"/>
      <c r="D122" s="63"/>
      <c r="E122" s="63"/>
      <c r="F122" s="63"/>
      <c r="G122" s="63"/>
      <c r="H122" s="63"/>
      <c r="I122" s="63"/>
      <c r="J122" s="63"/>
      <c r="K122" s="63"/>
      <c r="L122" s="63"/>
      <c r="M122" s="63"/>
      <c r="N122" s="63"/>
      <c r="O122" s="63"/>
      <c r="P122" s="63"/>
      <c r="Q122" s="63"/>
      <c r="R122" s="63"/>
      <c r="S122" s="63"/>
      <c r="T122" s="63"/>
      <c r="U122" s="63"/>
      <c r="V122" s="63"/>
      <c r="W122" s="63"/>
      <c r="X122" s="63"/>
      <c r="Y122" s="63"/>
      <c r="Z122" s="63"/>
      <c r="AA122" s="63"/>
      <c r="AB122" s="63"/>
      <c r="AC122" s="63"/>
      <c r="AD122" s="63"/>
      <c r="AE122" s="63"/>
      <c r="AF122" s="63"/>
    </row>
    <row r="123" spans="1:32" ht="15.75" x14ac:dyDescent="0.25">
      <c r="A123" s="63"/>
      <c r="B123" s="63"/>
      <c r="C123" s="63"/>
      <c r="D123" s="63"/>
      <c r="E123" s="63"/>
      <c r="F123" s="63"/>
      <c r="G123" s="63"/>
      <c r="H123" s="63"/>
      <c r="I123" s="63"/>
      <c r="J123" s="63"/>
      <c r="K123" s="63"/>
      <c r="L123" s="63"/>
      <c r="M123" s="63"/>
      <c r="N123" s="63"/>
      <c r="O123" s="63"/>
      <c r="P123" s="63"/>
      <c r="Q123" s="63"/>
      <c r="R123" s="63"/>
      <c r="S123" s="63"/>
      <c r="T123" s="63"/>
      <c r="U123" s="63"/>
      <c r="V123" s="63"/>
      <c r="W123" s="63"/>
      <c r="X123" s="63"/>
      <c r="Y123" s="63"/>
      <c r="Z123" s="63"/>
      <c r="AA123" s="63"/>
      <c r="AB123" s="63"/>
      <c r="AC123" s="63"/>
      <c r="AD123" s="63"/>
      <c r="AE123" s="63"/>
      <c r="AF123" s="63"/>
    </row>
    <row r="124" spans="1:32" ht="15.75" x14ac:dyDescent="0.25">
      <c r="A124" s="63"/>
      <c r="B124" s="63"/>
      <c r="C124" s="63"/>
      <c r="D124" s="63"/>
      <c r="E124" s="63"/>
      <c r="F124" s="63"/>
      <c r="G124" s="63"/>
      <c r="H124" s="63"/>
      <c r="I124" s="63"/>
      <c r="J124" s="63"/>
      <c r="K124" s="63"/>
      <c r="L124" s="63"/>
      <c r="M124" s="63"/>
      <c r="N124" s="63"/>
      <c r="O124" s="63"/>
      <c r="P124" s="63"/>
      <c r="Q124" s="63"/>
      <c r="R124" s="63"/>
      <c r="S124" s="63"/>
      <c r="T124" s="63"/>
      <c r="U124" s="63"/>
      <c r="V124" s="63"/>
      <c r="W124" s="63"/>
      <c r="X124" s="63"/>
      <c r="Y124" s="63"/>
      <c r="Z124" s="63"/>
      <c r="AA124" s="63"/>
      <c r="AB124" s="63"/>
      <c r="AC124" s="63"/>
      <c r="AD124" s="63"/>
      <c r="AE124" s="63"/>
      <c r="AF124" s="63"/>
    </row>
    <row r="125" spans="1:32" ht="15.75" x14ac:dyDescent="0.25">
      <c r="A125" s="66" t="s">
        <v>502</v>
      </c>
      <c r="B125" s="63"/>
      <c r="C125" s="63"/>
      <c r="D125" s="63"/>
      <c r="E125" s="63"/>
      <c r="F125" s="63"/>
      <c r="G125" s="63"/>
      <c r="H125" s="63"/>
      <c r="I125" s="63"/>
      <c r="J125" s="63"/>
      <c r="K125" s="63"/>
      <c r="L125" s="63"/>
      <c r="M125" s="63"/>
      <c r="N125" s="63"/>
      <c r="O125" s="63"/>
      <c r="P125" s="63"/>
      <c r="Q125" s="63"/>
      <c r="R125" s="63"/>
      <c r="S125" s="63"/>
      <c r="T125" s="63"/>
      <c r="U125" s="63"/>
      <c r="V125" s="63"/>
      <c r="W125" s="63"/>
      <c r="X125" s="63"/>
      <c r="Y125" s="63"/>
      <c r="Z125" s="63"/>
      <c r="AA125" s="63"/>
      <c r="AB125" s="63"/>
      <c r="AC125" s="63"/>
      <c r="AD125" s="63"/>
      <c r="AE125" s="63"/>
      <c r="AF125" s="63"/>
    </row>
    <row r="126" spans="1:32" ht="15.75" x14ac:dyDescent="0.25">
      <c r="A126" s="67" t="str">
        <f>CONCATENATE(A296,A297," ",$A1," ",A298," ",Q8,"% ",A299," ",Q9,"% ",A300," ",R9,"% ",A301," ",S9,"%. ",A1," ",A302," ",A303,", ",A304,", ",A305,", ",A306,", ",A307,", ",A308,", ",A309,", ",A310,", ",A311,", ",A312,", ",A313,", ",A314,", ",A315,", ",A316,", ",A317)</f>
        <v xml:space="preserve">Please see the attached chart. Over the previous grading period 0 increased the score on the O&amp;M Inventory from 0% to 0% and is now 0% of the way to the goal of 1%. 0 made gains in the domain(s) of , , , , , , , , , , , , , , </v>
      </c>
      <c r="B126" s="63"/>
      <c r="C126" s="63"/>
      <c r="D126" s="63"/>
      <c r="E126" s="63"/>
      <c r="F126" s="63"/>
      <c r="G126" s="63"/>
      <c r="H126" s="63"/>
      <c r="I126" s="63"/>
      <c r="J126" s="63"/>
      <c r="K126" s="63"/>
      <c r="L126" s="63"/>
      <c r="M126" s="63"/>
      <c r="N126" s="63"/>
      <c r="O126" s="63"/>
      <c r="P126" s="63"/>
      <c r="Q126" s="63"/>
      <c r="R126" s="63"/>
      <c r="S126" s="63"/>
      <c r="T126" s="63"/>
      <c r="U126" s="63"/>
      <c r="V126" s="63"/>
      <c r="W126" s="63"/>
      <c r="X126" s="63"/>
      <c r="Y126" s="63"/>
      <c r="Z126" s="63"/>
      <c r="AA126" s="63"/>
      <c r="AB126" s="63"/>
      <c r="AC126" s="63"/>
      <c r="AD126" s="63"/>
      <c r="AE126" s="63"/>
      <c r="AF126" s="63"/>
    </row>
    <row r="127" spans="1:32" ht="15.75" x14ac:dyDescent="0.25">
      <c r="A127" s="63"/>
      <c r="B127" s="63"/>
      <c r="C127" s="63"/>
      <c r="D127" s="63"/>
      <c r="E127" s="63"/>
      <c r="F127" s="63"/>
      <c r="G127" s="63"/>
      <c r="H127" s="63"/>
      <c r="I127" s="63"/>
      <c r="J127" s="63"/>
      <c r="K127" s="63"/>
      <c r="L127" s="63"/>
      <c r="M127" s="63"/>
      <c r="N127" s="63"/>
      <c r="O127" s="63"/>
      <c r="P127" s="63"/>
      <c r="Q127" s="63"/>
      <c r="R127" s="63"/>
      <c r="S127" s="63"/>
      <c r="T127" s="63"/>
      <c r="U127" s="63"/>
      <c r="V127" s="63"/>
      <c r="W127" s="63"/>
      <c r="X127" s="63"/>
      <c r="Y127" s="63"/>
      <c r="Z127" s="63"/>
      <c r="AA127" s="63"/>
      <c r="AB127" s="63"/>
      <c r="AC127" s="63"/>
      <c r="AD127" s="63"/>
      <c r="AE127" s="63"/>
      <c r="AF127" s="63"/>
    </row>
    <row r="128" spans="1:32" ht="15.75" x14ac:dyDescent="0.25">
      <c r="A128" s="76"/>
      <c r="B128" s="76"/>
      <c r="C128" s="76"/>
      <c r="D128" s="76"/>
      <c r="E128" s="76"/>
      <c r="F128" s="76"/>
      <c r="G128" s="76"/>
      <c r="H128" s="76"/>
      <c r="I128" s="76"/>
      <c r="J128" s="76"/>
      <c r="K128" s="76"/>
      <c r="L128" s="76"/>
      <c r="M128" s="76"/>
      <c r="N128" s="76"/>
      <c r="O128" s="76"/>
      <c r="P128" s="76"/>
      <c r="Q128" s="76"/>
      <c r="R128" s="76"/>
      <c r="S128" s="76"/>
      <c r="T128" s="76"/>
      <c r="U128" s="63"/>
      <c r="V128" s="63"/>
      <c r="W128" s="63"/>
      <c r="X128" s="63"/>
      <c r="Y128" s="63"/>
      <c r="Z128" s="63"/>
      <c r="AA128" s="63"/>
      <c r="AB128" s="63"/>
      <c r="AC128" s="63"/>
      <c r="AD128" s="63"/>
      <c r="AE128" s="63"/>
      <c r="AF128" s="63"/>
    </row>
    <row r="129" spans="1:32" ht="15.75" x14ac:dyDescent="0.25">
      <c r="A129" s="76"/>
      <c r="B129" s="76"/>
      <c r="C129" s="76"/>
      <c r="D129" s="76"/>
      <c r="E129" s="76"/>
      <c r="F129" s="76"/>
      <c r="G129" s="76"/>
      <c r="H129" s="76"/>
      <c r="I129" s="76"/>
      <c r="J129" s="76"/>
      <c r="K129" s="76"/>
      <c r="L129" s="76"/>
      <c r="M129" s="76"/>
      <c r="N129" s="76"/>
      <c r="O129" s="76"/>
      <c r="P129" s="76"/>
      <c r="Q129" s="76"/>
      <c r="R129" s="76"/>
      <c r="S129" s="76"/>
      <c r="T129" s="76"/>
      <c r="U129" s="63"/>
      <c r="V129" s="63"/>
      <c r="W129" s="63"/>
      <c r="X129" s="63"/>
      <c r="Y129" s="63"/>
      <c r="Z129" s="63"/>
      <c r="AA129" s="63"/>
      <c r="AB129" s="63"/>
      <c r="AC129" s="63"/>
      <c r="AD129" s="63"/>
      <c r="AE129" s="63"/>
      <c r="AF129" s="63"/>
    </row>
    <row r="130" spans="1:32" ht="15.75" x14ac:dyDescent="0.25">
      <c r="A130" s="76"/>
      <c r="B130" s="76"/>
      <c r="C130" s="76"/>
      <c r="D130" s="76"/>
      <c r="E130" s="76"/>
      <c r="F130" s="76"/>
      <c r="G130" s="76"/>
      <c r="H130" s="76"/>
      <c r="I130" s="76"/>
      <c r="J130" s="76"/>
      <c r="K130" s="76"/>
      <c r="L130" s="76"/>
      <c r="M130" s="76"/>
      <c r="N130" s="76"/>
      <c r="O130" s="76"/>
      <c r="P130" s="76"/>
      <c r="Q130" s="76"/>
      <c r="R130" s="76"/>
      <c r="S130" s="76"/>
      <c r="T130" s="76"/>
      <c r="U130" s="63"/>
      <c r="V130" s="63"/>
      <c r="W130" s="63"/>
      <c r="X130" s="63"/>
      <c r="Y130" s="63"/>
      <c r="Z130" s="63"/>
      <c r="AA130" s="63"/>
      <c r="AB130" s="63"/>
      <c r="AC130" s="63"/>
      <c r="AD130" s="63"/>
      <c r="AE130" s="63"/>
      <c r="AF130" s="63"/>
    </row>
    <row r="131" spans="1:32" ht="15.75" x14ac:dyDescent="0.25">
      <c r="A131" s="76"/>
      <c r="B131" s="76"/>
      <c r="C131" s="76"/>
      <c r="D131" s="76"/>
      <c r="E131" s="76"/>
      <c r="F131" s="76"/>
      <c r="G131" s="76"/>
      <c r="H131" s="76"/>
      <c r="I131" s="76"/>
      <c r="J131" s="76"/>
      <c r="K131" s="76"/>
      <c r="L131" s="76"/>
      <c r="M131" s="76"/>
      <c r="N131" s="76"/>
      <c r="O131" s="76"/>
      <c r="P131" s="76"/>
      <c r="Q131" s="76"/>
      <c r="R131" s="76"/>
      <c r="S131" s="76"/>
      <c r="T131" s="76"/>
      <c r="U131" s="63"/>
      <c r="V131" s="63"/>
      <c r="W131" s="63"/>
      <c r="X131" s="63"/>
      <c r="Y131" s="63"/>
      <c r="Z131" s="63"/>
      <c r="AA131" s="63"/>
      <c r="AB131" s="63"/>
      <c r="AC131" s="63"/>
      <c r="AD131" s="63"/>
      <c r="AE131" s="63"/>
      <c r="AF131" s="63"/>
    </row>
    <row r="132" spans="1:32" ht="15.75" x14ac:dyDescent="0.25">
      <c r="A132" s="76"/>
      <c r="B132" s="76"/>
      <c r="C132" s="76"/>
      <c r="D132" s="76"/>
      <c r="E132" s="76"/>
      <c r="F132" s="76"/>
      <c r="G132" s="76"/>
      <c r="H132" s="76"/>
      <c r="I132" s="76"/>
      <c r="J132" s="76"/>
      <c r="K132" s="76"/>
      <c r="L132" s="76"/>
      <c r="M132" s="76"/>
      <c r="N132" s="76"/>
      <c r="O132" s="76"/>
      <c r="P132" s="76"/>
      <c r="Q132" s="76"/>
      <c r="R132" s="76"/>
      <c r="S132" s="76"/>
      <c r="T132" s="76"/>
      <c r="U132" s="63"/>
      <c r="V132" s="63"/>
      <c r="W132" s="63"/>
      <c r="X132" s="63"/>
      <c r="Y132" s="63"/>
      <c r="Z132" s="63"/>
      <c r="AA132" s="63"/>
      <c r="AB132" s="63"/>
      <c r="AC132" s="63"/>
      <c r="AD132" s="63"/>
      <c r="AE132" s="63"/>
      <c r="AF132" s="63"/>
    </row>
    <row r="133" spans="1:32" ht="15.75" x14ac:dyDescent="0.25">
      <c r="A133" s="76"/>
      <c r="B133" s="76"/>
      <c r="C133" s="76"/>
      <c r="D133" s="76"/>
      <c r="E133" s="76"/>
      <c r="F133" s="76"/>
      <c r="G133" s="76"/>
      <c r="H133" s="76"/>
      <c r="I133" s="76"/>
      <c r="J133" s="76"/>
      <c r="K133" s="76"/>
      <c r="L133" s="76"/>
      <c r="M133" s="76"/>
      <c r="N133" s="76"/>
      <c r="O133" s="76"/>
      <c r="P133" s="76"/>
      <c r="Q133" s="76"/>
      <c r="R133" s="76"/>
      <c r="S133" s="76"/>
      <c r="T133" s="76"/>
      <c r="U133" s="63"/>
      <c r="V133" s="63"/>
      <c r="W133" s="63"/>
      <c r="X133" s="63"/>
      <c r="Y133" s="63"/>
      <c r="Z133" s="63"/>
      <c r="AA133" s="63"/>
      <c r="AB133" s="63"/>
      <c r="AC133" s="63"/>
      <c r="AD133" s="63"/>
      <c r="AE133" s="63"/>
      <c r="AF133" s="63"/>
    </row>
    <row r="134" spans="1:32" ht="15.75" x14ac:dyDescent="0.25">
      <c r="A134" s="76"/>
      <c r="B134" s="76"/>
      <c r="C134" s="76"/>
      <c r="D134" s="76"/>
      <c r="E134" s="76"/>
      <c r="F134" s="76"/>
      <c r="G134" s="76"/>
      <c r="H134" s="76"/>
      <c r="I134" s="76"/>
      <c r="J134" s="76"/>
      <c r="K134" s="76"/>
      <c r="L134" s="76"/>
      <c r="M134" s="76"/>
      <c r="N134" s="76"/>
      <c r="O134" s="76"/>
      <c r="P134" s="76"/>
      <c r="Q134" s="76"/>
      <c r="R134" s="76"/>
      <c r="S134" s="76"/>
      <c r="T134" s="76"/>
      <c r="U134" s="63"/>
      <c r="V134" s="63"/>
      <c r="W134" s="63"/>
      <c r="X134" s="63"/>
      <c r="Y134" s="63"/>
      <c r="Z134" s="63"/>
      <c r="AA134" s="63"/>
      <c r="AB134" s="63"/>
      <c r="AC134" s="63"/>
      <c r="AD134" s="63"/>
      <c r="AE134" s="63"/>
      <c r="AF134" s="63"/>
    </row>
    <row r="135" spans="1:32" ht="15.75" x14ac:dyDescent="0.25">
      <c r="A135" s="76"/>
      <c r="B135" s="76"/>
      <c r="C135" s="76"/>
      <c r="D135" s="76"/>
      <c r="E135" s="76"/>
      <c r="F135" s="76"/>
      <c r="G135" s="76"/>
      <c r="H135" s="76"/>
      <c r="I135" s="76"/>
      <c r="J135" s="76"/>
      <c r="K135" s="76"/>
      <c r="L135" s="76"/>
      <c r="M135" s="76"/>
      <c r="N135" s="76"/>
      <c r="O135" s="76"/>
      <c r="P135" s="76"/>
      <c r="Q135" s="76"/>
      <c r="R135" s="76"/>
      <c r="S135" s="76"/>
      <c r="T135" s="76"/>
      <c r="U135" s="63"/>
      <c r="V135" s="63"/>
      <c r="W135" s="63"/>
      <c r="X135" s="63"/>
      <c r="Y135" s="63"/>
      <c r="Z135" s="63"/>
      <c r="AA135" s="63"/>
      <c r="AB135" s="63"/>
      <c r="AC135" s="63"/>
      <c r="AD135" s="63"/>
      <c r="AE135" s="63"/>
      <c r="AF135" s="63"/>
    </row>
    <row r="136" spans="1:32" ht="15.75" x14ac:dyDescent="0.25">
      <c r="A136" s="76"/>
      <c r="B136" s="76"/>
      <c r="C136" s="76"/>
      <c r="D136" s="76"/>
      <c r="E136" s="76"/>
      <c r="F136" s="76"/>
      <c r="G136" s="76"/>
      <c r="H136" s="76"/>
      <c r="I136" s="76"/>
      <c r="J136" s="76"/>
      <c r="K136" s="76"/>
      <c r="L136" s="76"/>
      <c r="M136" s="76"/>
      <c r="N136" s="76"/>
      <c r="O136" s="76"/>
      <c r="P136" s="76"/>
      <c r="Q136" s="76"/>
      <c r="R136" s="76"/>
      <c r="S136" s="76"/>
      <c r="T136" s="76"/>
      <c r="U136" s="63"/>
      <c r="V136" s="63"/>
      <c r="W136" s="63"/>
      <c r="X136" s="63"/>
      <c r="Y136" s="63"/>
      <c r="Z136" s="63"/>
      <c r="AA136" s="63"/>
      <c r="AB136" s="63"/>
      <c r="AC136" s="63"/>
      <c r="AD136" s="63"/>
      <c r="AE136" s="63"/>
      <c r="AF136" s="63"/>
    </row>
    <row r="137" spans="1:32" ht="15.75" x14ac:dyDescent="0.25">
      <c r="A137" s="76"/>
      <c r="B137" s="76"/>
      <c r="C137" s="76"/>
      <c r="D137" s="76"/>
      <c r="E137" s="76"/>
      <c r="F137" s="76"/>
      <c r="G137" s="76"/>
      <c r="H137" s="76"/>
      <c r="I137" s="76"/>
      <c r="J137" s="76"/>
      <c r="K137" s="76"/>
      <c r="L137" s="76"/>
      <c r="M137" s="76"/>
      <c r="N137" s="76"/>
      <c r="O137" s="76"/>
      <c r="P137" s="76"/>
      <c r="Q137" s="76"/>
      <c r="R137" s="76"/>
      <c r="S137" s="76"/>
      <c r="T137" s="76"/>
      <c r="U137" s="63"/>
      <c r="V137" s="63"/>
      <c r="W137" s="63"/>
      <c r="X137" s="63"/>
      <c r="Y137" s="63"/>
      <c r="Z137" s="63"/>
      <c r="AA137" s="63"/>
      <c r="AB137" s="63"/>
      <c r="AC137" s="63"/>
      <c r="AD137" s="63"/>
      <c r="AE137" s="63"/>
      <c r="AF137" s="63"/>
    </row>
    <row r="138" spans="1:32" ht="15.75" x14ac:dyDescent="0.25">
      <c r="A138" s="76"/>
      <c r="B138" s="76"/>
      <c r="C138" s="76"/>
      <c r="D138" s="76"/>
      <c r="E138" s="76"/>
      <c r="F138" s="76"/>
      <c r="G138" s="76"/>
      <c r="H138" s="76"/>
      <c r="I138" s="76"/>
      <c r="J138" s="76"/>
      <c r="K138" s="76"/>
      <c r="L138" s="76"/>
      <c r="M138" s="76"/>
      <c r="N138" s="76"/>
      <c r="O138" s="76"/>
      <c r="P138" s="76"/>
      <c r="Q138" s="76"/>
      <c r="R138" s="76"/>
      <c r="S138" s="76"/>
      <c r="T138" s="76"/>
      <c r="U138" s="63"/>
      <c r="V138" s="63"/>
      <c r="W138" s="63"/>
      <c r="X138" s="63"/>
      <c r="Y138" s="63"/>
      <c r="Z138" s="63"/>
      <c r="AA138" s="63"/>
      <c r="AB138" s="63"/>
      <c r="AC138" s="63"/>
      <c r="AD138" s="63"/>
      <c r="AE138" s="63"/>
      <c r="AF138" s="63"/>
    </row>
    <row r="139" spans="1:32" ht="15.75" x14ac:dyDescent="0.25">
      <c r="A139" s="76"/>
      <c r="B139" s="76"/>
      <c r="C139" s="76"/>
      <c r="D139" s="76"/>
      <c r="E139" s="76"/>
      <c r="F139" s="76"/>
      <c r="G139" s="76"/>
      <c r="H139" s="76"/>
      <c r="I139" s="76"/>
      <c r="J139" s="76"/>
      <c r="K139" s="76"/>
      <c r="L139" s="76"/>
      <c r="M139" s="76"/>
      <c r="N139" s="76"/>
      <c r="O139" s="76"/>
      <c r="P139" s="76"/>
      <c r="Q139" s="76"/>
      <c r="R139" s="76"/>
      <c r="S139" s="76"/>
      <c r="T139" s="76"/>
      <c r="U139" s="63"/>
      <c r="V139" s="63"/>
      <c r="W139" s="63"/>
      <c r="X139" s="63"/>
      <c r="Y139" s="63"/>
      <c r="Z139" s="63"/>
      <c r="AA139" s="63"/>
      <c r="AB139" s="63"/>
      <c r="AC139" s="63"/>
      <c r="AD139" s="63"/>
      <c r="AE139" s="63"/>
      <c r="AF139" s="63"/>
    </row>
    <row r="140" spans="1:32" ht="15.75" x14ac:dyDescent="0.25">
      <c r="A140" s="76"/>
      <c r="B140" s="76"/>
      <c r="C140" s="76"/>
      <c r="D140" s="76"/>
      <c r="E140" s="76"/>
      <c r="F140" s="76"/>
      <c r="G140" s="76"/>
      <c r="H140" s="76"/>
      <c r="I140" s="76"/>
      <c r="J140" s="76"/>
      <c r="K140" s="76"/>
      <c r="L140" s="76"/>
      <c r="M140" s="76"/>
      <c r="N140" s="76"/>
      <c r="O140" s="76"/>
      <c r="P140" s="76"/>
      <c r="Q140" s="76"/>
      <c r="R140" s="76"/>
      <c r="S140" s="76"/>
      <c r="T140" s="76"/>
      <c r="U140" s="63"/>
      <c r="V140" s="63"/>
      <c r="W140" s="63"/>
      <c r="X140" s="63"/>
      <c r="Y140" s="63"/>
      <c r="Z140" s="63"/>
      <c r="AA140" s="63"/>
      <c r="AB140" s="63"/>
      <c r="AC140" s="63"/>
      <c r="AD140" s="63"/>
      <c r="AE140" s="63"/>
      <c r="AF140" s="63"/>
    </row>
    <row r="141" spans="1:32" ht="15.75" x14ac:dyDescent="0.25">
      <c r="A141" s="76"/>
      <c r="B141" s="76"/>
      <c r="C141" s="76"/>
      <c r="D141" s="76"/>
      <c r="E141" s="76"/>
      <c r="F141" s="76"/>
      <c r="G141" s="76"/>
      <c r="H141" s="76"/>
      <c r="I141" s="76"/>
      <c r="J141" s="76"/>
      <c r="K141" s="76"/>
      <c r="L141" s="76"/>
      <c r="M141" s="76"/>
      <c r="N141" s="76"/>
      <c r="O141" s="76"/>
      <c r="P141" s="76"/>
      <c r="Q141" s="76"/>
      <c r="R141" s="76"/>
      <c r="S141" s="76"/>
      <c r="T141" s="76"/>
      <c r="U141" s="63"/>
      <c r="V141" s="63"/>
      <c r="W141" s="63"/>
      <c r="X141" s="63"/>
      <c r="Y141" s="63"/>
      <c r="Z141" s="63"/>
      <c r="AA141" s="63"/>
      <c r="AB141" s="63"/>
      <c r="AC141" s="63"/>
      <c r="AD141" s="63"/>
      <c r="AE141" s="63"/>
      <c r="AF141" s="63"/>
    </row>
    <row r="142" spans="1:32" ht="15.75" x14ac:dyDescent="0.25">
      <c r="A142" s="76"/>
      <c r="B142" s="76"/>
      <c r="C142" s="76"/>
      <c r="D142" s="76"/>
      <c r="E142" s="76"/>
      <c r="F142" s="76"/>
      <c r="G142" s="76"/>
      <c r="H142" s="76"/>
      <c r="I142" s="76"/>
      <c r="J142" s="76"/>
      <c r="K142" s="76"/>
      <c r="L142" s="76"/>
      <c r="M142" s="76"/>
      <c r="N142" s="76"/>
      <c r="O142" s="76"/>
      <c r="P142" s="76"/>
      <c r="Q142" s="76"/>
      <c r="R142" s="76"/>
      <c r="S142" s="76"/>
      <c r="T142" s="76"/>
      <c r="U142" s="63"/>
      <c r="V142" s="63"/>
      <c r="W142" s="63"/>
      <c r="X142" s="63"/>
      <c r="Y142" s="63"/>
      <c r="Z142" s="63"/>
      <c r="AA142" s="63"/>
      <c r="AB142" s="63"/>
      <c r="AC142" s="63"/>
      <c r="AD142" s="63"/>
      <c r="AE142" s="63"/>
      <c r="AF142" s="63"/>
    </row>
    <row r="143" spans="1:32" ht="15.75" x14ac:dyDescent="0.25">
      <c r="A143" s="76"/>
      <c r="B143" s="76"/>
      <c r="C143" s="76"/>
      <c r="D143" s="76"/>
      <c r="E143" s="76"/>
      <c r="F143" s="76"/>
      <c r="G143" s="76"/>
      <c r="H143" s="76"/>
      <c r="I143" s="76"/>
      <c r="J143" s="76"/>
      <c r="K143" s="76"/>
      <c r="L143" s="76"/>
      <c r="M143" s="76"/>
      <c r="N143" s="76"/>
      <c r="O143" s="76"/>
      <c r="P143" s="76"/>
      <c r="Q143" s="76"/>
      <c r="R143" s="76"/>
      <c r="S143" s="76"/>
      <c r="T143" s="76"/>
      <c r="U143" s="63"/>
      <c r="V143" s="63"/>
      <c r="W143" s="63"/>
      <c r="X143" s="63"/>
      <c r="Y143" s="63"/>
      <c r="Z143" s="63"/>
      <c r="AA143" s="63"/>
      <c r="AB143" s="63"/>
      <c r="AC143" s="63"/>
      <c r="AD143" s="63"/>
      <c r="AE143" s="63"/>
      <c r="AF143" s="63"/>
    </row>
    <row r="144" spans="1:32" ht="15.75" x14ac:dyDescent="0.25">
      <c r="A144" s="76"/>
      <c r="B144" s="76"/>
      <c r="C144" s="76"/>
      <c r="D144" s="76"/>
      <c r="E144" s="76"/>
      <c r="F144" s="76"/>
      <c r="G144" s="76"/>
      <c r="H144" s="76"/>
      <c r="I144" s="76"/>
      <c r="J144" s="76"/>
      <c r="K144" s="76"/>
      <c r="L144" s="76"/>
      <c r="M144" s="76"/>
      <c r="N144" s="76"/>
      <c r="O144" s="76"/>
      <c r="P144" s="76"/>
      <c r="Q144" s="76"/>
      <c r="R144" s="76"/>
      <c r="S144" s="76"/>
      <c r="T144" s="76"/>
      <c r="U144" s="63"/>
      <c r="V144" s="63"/>
      <c r="W144" s="63"/>
      <c r="X144" s="63"/>
      <c r="Y144" s="63"/>
      <c r="Z144" s="63"/>
      <c r="AA144" s="63"/>
      <c r="AB144" s="63"/>
      <c r="AC144" s="63"/>
      <c r="AD144" s="63"/>
      <c r="AE144" s="63"/>
      <c r="AF144" s="63"/>
    </row>
    <row r="145" spans="1:32" ht="15.75" x14ac:dyDescent="0.25">
      <c r="A145" s="76"/>
      <c r="B145" s="76"/>
      <c r="C145" s="76"/>
      <c r="D145" s="76"/>
      <c r="E145" s="76"/>
      <c r="F145" s="76"/>
      <c r="G145" s="76"/>
      <c r="H145" s="76"/>
      <c r="I145" s="76"/>
      <c r="J145" s="76"/>
      <c r="K145" s="76"/>
      <c r="L145" s="76"/>
      <c r="M145" s="76"/>
      <c r="N145" s="76"/>
      <c r="O145" s="76"/>
      <c r="P145" s="76"/>
      <c r="Q145" s="76"/>
      <c r="R145" s="76"/>
      <c r="S145" s="76"/>
      <c r="T145" s="76"/>
      <c r="U145" s="63"/>
      <c r="V145" s="63"/>
      <c r="W145" s="63"/>
      <c r="X145" s="63"/>
      <c r="Y145" s="63"/>
      <c r="Z145" s="63"/>
      <c r="AA145" s="63"/>
      <c r="AB145" s="63"/>
      <c r="AC145" s="63"/>
      <c r="AD145" s="63"/>
      <c r="AE145" s="63"/>
      <c r="AF145" s="63"/>
    </row>
    <row r="146" spans="1:32" ht="15.75" x14ac:dyDescent="0.25">
      <c r="A146" s="76"/>
      <c r="B146" s="76"/>
      <c r="C146" s="76"/>
      <c r="D146" s="76"/>
      <c r="E146" s="76"/>
      <c r="F146" s="76"/>
      <c r="G146" s="76"/>
      <c r="H146" s="76"/>
      <c r="I146" s="76"/>
      <c r="J146" s="76"/>
      <c r="K146" s="76"/>
      <c r="L146" s="76"/>
      <c r="M146" s="76"/>
      <c r="N146" s="76"/>
      <c r="O146" s="76"/>
      <c r="P146" s="76"/>
      <c r="Q146" s="76"/>
      <c r="R146" s="76"/>
      <c r="S146" s="76"/>
      <c r="T146" s="76"/>
      <c r="U146" s="63"/>
      <c r="V146" s="63"/>
      <c r="W146" s="63"/>
      <c r="X146" s="63"/>
      <c r="Y146" s="63"/>
      <c r="Z146" s="63"/>
      <c r="AA146" s="63"/>
      <c r="AB146" s="63"/>
      <c r="AC146" s="63"/>
      <c r="AD146" s="63"/>
      <c r="AE146" s="63"/>
      <c r="AF146" s="63"/>
    </row>
    <row r="147" spans="1:32" ht="15.75" x14ac:dyDescent="0.25">
      <c r="A147" s="76"/>
      <c r="B147" s="76"/>
      <c r="C147" s="76"/>
      <c r="D147" s="76"/>
      <c r="E147" s="76"/>
      <c r="F147" s="76"/>
      <c r="G147" s="76"/>
      <c r="H147" s="76"/>
      <c r="I147" s="76"/>
      <c r="J147" s="76"/>
      <c r="K147" s="76"/>
      <c r="L147" s="76"/>
      <c r="M147" s="76"/>
      <c r="N147" s="76"/>
      <c r="O147" s="76"/>
      <c r="P147" s="76"/>
      <c r="Q147" s="76"/>
      <c r="R147" s="76"/>
      <c r="S147" s="76"/>
      <c r="T147" s="76"/>
      <c r="U147" s="63"/>
      <c r="V147" s="63"/>
      <c r="W147" s="63"/>
      <c r="X147" s="63"/>
      <c r="Y147" s="63"/>
      <c r="Z147" s="63"/>
      <c r="AA147" s="63"/>
      <c r="AB147" s="63"/>
      <c r="AC147" s="63"/>
      <c r="AD147" s="63"/>
      <c r="AE147" s="63"/>
      <c r="AF147" s="63"/>
    </row>
    <row r="148" spans="1:32" ht="15.75" x14ac:dyDescent="0.25">
      <c r="A148" s="63"/>
      <c r="B148" s="63"/>
      <c r="C148" s="63"/>
      <c r="D148" s="63"/>
      <c r="E148" s="63"/>
      <c r="F148" s="63"/>
      <c r="G148" s="63"/>
      <c r="H148" s="63"/>
      <c r="I148" s="63"/>
      <c r="J148" s="63"/>
      <c r="K148" s="63"/>
      <c r="L148" s="63"/>
      <c r="M148" s="63"/>
      <c r="N148" s="63"/>
      <c r="O148" s="63"/>
      <c r="P148" s="63"/>
      <c r="Q148" s="63"/>
      <c r="R148" s="63"/>
      <c r="S148" s="63"/>
      <c r="T148" s="63"/>
      <c r="U148" s="63"/>
      <c r="V148" s="63"/>
      <c r="W148" s="63"/>
      <c r="X148" s="63"/>
      <c r="Y148" s="63"/>
      <c r="Z148" s="63"/>
      <c r="AA148" s="63"/>
      <c r="AB148" s="63"/>
      <c r="AC148" s="63"/>
      <c r="AD148" s="63"/>
      <c r="AE148" s="63"/>
      <c r="AF148" s="63"/>
    </row>
    <row r="149" spans="1:32" ht="15.75" x14ac:dyDescent="0.25">
      <c r="A149" s="74" t="s">
        <v>518</v>
      </c>
      <c r="B149" s="74"/>
      <c r="C149" s="74"/>
      <c r="D149" s="74"/>
      <c r="E149" s="74"/>
      <c r="F149" s="74"/>
      <c r="G149" s="74"/>
      <c r="H149" s="74"/>
      <c r="I149" s="74"/>
      <c r="J149" s="63"/>
      <c r="K149" s="63"/>
      <c r="L149" s="63"/>
      <c r="M149" s="63"/>
      <c r="N149" s="63"/>
      <c r="O149" s="63"/>
      <c r="P149" s="63"/>
      <c r="Q149" s="63"/>
      <c r="R149" s="63"/>
      <c r="S149" s="63"/>
      <c r="T149" s="63"/>
      <c r="U149" s="63"/>
      <c r="V149" s="63"/>
      <c r="W149" s="63"/>
      <c r="X149" s="63"/>
      <c r="Y149" s="63"/>
      <c r="Z149" s="63"/>
      <c r="AA149" s="63"/>
      <c r="AB149" s="63"/>
      <c r="AC149" s="63"/>
      <c r="AD149" s="63"/>
      <c r="AE149" s="63"/>
      <c r="AF149" s="63"/>
    </row>
    <row r="150" spans="1:32" ht="15.75" x14ac:dyDescent="0.25">
      <c r="A150" s="66" t="s">
        <v>1038</v>
      </c>
      <c r="B150" s="63"/>
      <c r="C150" s="63"/>
      <c r="D150" s="63"/>
      <c r="E150" s="63"/>
      <c r="F150" s="63"/>
      <c r="G150" s="63"/>
      <c r="H150" s="63"/>
      <c r="I150" s="63"/>
      <c r="J150" s="63"/>
      <c r="K150" s="63"/>
      <c r="L150" s="63"/>
      <c r="M150" s="63"/>
      <c r="N150" s="63"/>
      <c r="O150" s="63"/>
      <c r="P150" s="63"/>
      <c r="Q150" s="63"/>
      <c r="R150" s="63"/>
      <c r="S150" s="63"/>
      <c r="T150" s="63"/>
      <c r="U150" s="63"/>
      <c r="V150" s="63"/>
      <c r="W150" s="63"/>
      <c r="X150" s="63"/>
      <c r="Y150" s="63"/>
      <c r="Z150" s="63"/>
      <c r="AA150" s="63"/>
      <c r="AB150" s="63"/>
      <c r="AC150" s="63"/>
      <c r="AD150" s="63"/>
      <c r="AE150" s="63"/>
      <c r="AF150" s="63"/>
    </row>
    <row r="151" spans="1:32" ht="15.75" x14ac:dyDescent="0.25">
      <c r="A151" s="66" t="s">
        <v>398</v>
      </c>
      <c r="B151" s="63"/>
      <c r="C151" s="63"/>
      <c r="D151" s="63"/>
      <c r="E151" s="63"/>
      <c r="F151" s="63"/>
      <c r="G151" s="63"/>
      <c r="H151" s="63"/>
      <c r="I151" s="63"/>
      <c r="J151" s="63"/>
      <c r="K151" s="63"/>
      <c r="L151" s="63"/>
      <c r="M151" s="63"/>
      <c r="N151" s="63"/>
      <c r="O151" s="63"/>
      <c r="P151" s="63"/>
      <c r="Q151" s="63"/>
      <c r="R151" s="63"/>
      <c r="S151" s="63"/>
      <c r="T151" s="63"/>
      <c r="U151" s="63"/>
      <c r="V151" s="63"/>
      <c r="W151" s="63"/>
      <c r="X151" s="63"/>
      <c r="Y151" s="63"/>
      <c r="Z151" s="63"/>
      <c r="AA151" s="63"/>
      <c r="AB151" s="63"/>
      <c r="AC151" s="63"/>
      <c r="AD151" s="63"/>
      <c r="AE151" s="63"/>
      <c r="AF151" s="63"/>
    </row>
    <row r="152" spans="1:32" ht="15.75" x14ac:dyDescent="0.25">
      <c r="A152" s="63" t="s">
        <v>399</v>
      </c>
      <c r="B152" s="63"/>
      <c r="C152" s="63"/>
      <c r="D152" s="63"/>
      <c r="E152" s="63"/>
      <c r="F152" s="63">
        <f>Concept!F46</f>
        <v>0</v>
      </c>
      <c r="G152" s="63" t="s">
        <v>489</v>
      </c>
      <c r="H152" s="63"/>
      <c r="I152" s="63"/>
      <c r="J152" s="63"/>
      <c r="K152" s="63"/>
      <c r="L152" s="63"/>
      <c r="M152" s="63"/>
      <c r="N152" s="63" t="str">
        <f>IF(F152&gt;3.99,A152,"")</f>
        <v/>
      </c>
      <c r="O152" s="63" t="str">
        <f>IF(F153&gt;3.99,A153,"")</f>
        <v/>
      </c>
      <c r="P152" s="63" t="str">
        <f>IF(F154&gt;3.99,A154,"")</f>
        <v/>
      </c>
      <c r="Q152" s="63" t="str">
        <f>IF(F155&gt;3.99,A155,"")</f>
        <v/>
      </c>
      <c r="R152" s="63" t="str">
        <f>IF(F156&gt;4,E156,"")</f>
        <v/>
      </c>
      <c r="S152" s="63"/>
      <c r="T152" s="63"/>
      <c r="U152" s="63"/>
      <c r="V152" s="63"/>
      <c r="W152" s="63"/>
      <c r="X152" s="63"/>
      <c r="Y152" s="63"/>
      <c r="Z152" s="63"/>
      <c r="AA152" s="63"/>
      <c r="AB152" s="63"/>
      <c r="AC152" s="63"/>
      <c r="AD152" s="63"/>
      <c r="AE152" s="63"/>
      <c r="AF152" s="63"/>
    </row>
    <row r="153" spans="1:32" ht="15.75" x14ac:dyDescent="0.25">
      <c r="A153" s="63" t="s">
        <v>400</v>
      </c>
      <c r="B153" s="63"/>
      <c r="C153" s="63"/>
      <c r="D153" s="63"/>
      <c r="E153" s="63"/>
      <c r="F153" s="63">
        <f>Concept!F52</f>
        <v>0</v>
      </c>
      <c r="G153" s="63" t="s">
        <v>486</v>
      </c>
      <c r="H153" s="63"/>
      <c r="I153" s="63"/>
      <c r="J153" s="63"/>
      <c r="K153" s="63"/>
      <c r="L153" s="63"/>
      <c r="M153" s="63"/>
      <c r="N153" s="63" t="str">
        <f>IF(AND($F152&gt;1.01,$F152&lt;3.99),$A152,"")</f>
        <v/>
      </c>
      <c r="O153" s="63" t="str">
        <f>IF(AND($F153&gt;1.01,$F153&lt;3.99),$A153,"")</f>
        <v/>
      </c>
      <c r="P153" s="63" t="str">
        <f>IF(AND($F154&gt;1.01,$F154&lt;3.99),$A154,"")</f>
        <v/>
      </c>
      <c r="Q153" s="63" t="str">
        <f>IF(AND($F155&gt;1.01,$F155&lt;3.99),$A155,"")</f>
        <v/>
      </c>
      <c r="R153" s="63"/>
      <c r="S153" s="63"/>
      <c r="T153" s="63"/>
      <c r="U153" s="63"/>
      <c r="V153" s="63"/>
      <c r="W153" s="63"/>
      <c r="X153" s="63"/>
      <c r="Y153" s="63"/>
      <c r="Z153" s="63"/>
      <c r="AA153" s="63"/>
      <c r="AB153" s="63"/>
      <c r="AC153" s="63"/>
      <c r="AD153" s="63"/>
      <c r="AE153" s="63"/>
      <c r="AF153" s="63"/>
    </row>
    <row r="154" spans="1:32" ht="15.75" x14ac:dyDescent="0.25">
      <c r="A154" s="63" t="s">
        <v>401</v>
      </c>
      <c r="B154" s="63"/>
      <c r="C154" s="63"/>
      <c r="D154" s="63"/>
      <c r="E154" s="63"/>
      <c r="F154" s="63">
        <f>Concept!F61</f>
        <v>0</v>
      </c>
      <c r="G154" s="63" t="s">
        <v>487</v>
      </c>
      <c r="H154" s="63"/>
      <c r="I154" s="63"/>
      <c r="J154" s="63"/>
      <c r="K154" s="63"/>
      <c r="L154" s="63"/>
      <c r="M154" s="63"/>
      <c r="N154" s="70" t="str">
        <f>IF(AND($F152&gt;0.99,$F152&lt;1.000001),$A152,"")</f>
        <v/>
      </c>
      <c r="O154" s="70" t="str">
        <f>IF(AND($F153&gt;0.99,$F153&lt;1.000001),$A153,"")</f>
        <v/>
      </c>
      <c r="P154" s="70" t="str">
        <f>IF(AND($F154&gt;0.99,$F154&lt;1.000001),$A154,"")</f>
        <v/>
      </c>
      <c r="Q154" s="70" t="str">
        <f>IF(AND($F155&gt;0.99,$F155&lt;1.000001),$A155,"")</f>
        <v/>
      </c>
      <c r="R154" s="70"/>
      <c r="S154" s="63"/>
      <c r="T154" s="63"/>
      <c r="U154" s="63"/>
      <c r="V154" s="63"/>
      <c r="W154" s="63"/>
      <c r="X154" s="63"/>
      <c r="Y154" s="63"/>
      <c r="Z154" s="63"/>
      <c r="AA154" s="63"/>
      <c r="AB154" s="63"/>
      <c r="AC154" s="63"/>
      <c r="AD154" s="63"/>
      <c r="AE154" s="63"/>
      <c r="AF154" s="63"/>
    </row>
    <row r="155" spans="1:32" ht="15.75" x14ac:dyDescent="0.25">
      <c r="A155" s="63" t="s">
        <v>402</v>
      </c>
      <c r="B155" s="63"/>
      <c r="C155" s="63"/>
      <c r="D155" s="63"/>
      <c r="E155" s="63"/>
      <c r="F155" s="63">
        <f>Concept!F68</f>
        <v>0</v>
      </c>
      <c r="G155" s="63" t="s">
        <v>488</v>
      </c>
      <c r="H155" s="63"/>
      <c r="I155" s="63"/>
      <c r="J155" s="63"/>
      <c r="K155" s="63"/>
      <c r="L155" s="63"/>
      <c r="M155" s="63"/>
      <c r="N155" s="63" t="str">
        <f>IF($F152=0,$A152,"")</f>
        <v>Vocabulary</v>
      </c>
      <c r="O155" s="63" t="str">
        <f>IF($F153=0,$A153,"")</f>
        <v>Laterality</v>
      </c>
      <c r="P155" s="63" t="str">
        <f>IF($F154=0,$A154,"")</f>
        <v>Parallel/Perpendicular</v>
      </c>
      <c r="Q155" s="63" t="str">
        <f>IF($F155=0,$A155,"")</f>
        <v>Time And Distance</v>
      </c>
      <c r="R155" s="63"/>
      <c r="S155" s="63"/>
      <c r="T155" s="63"/>
      <c r="U155" s="63"/>
      <c r="V155" s="63"/>
      <c r="W155" s="63"/>
      <c r="X155" s="63"/>
      <c r="Y155" s="63"/>
      <c r="Z155" s="63"/>
      <c r="AA155" s="63"/>
      <c r="AB155" s="63"/>
      <c r="AC155" s="63"/>
      <c r="AD155" s="63"/>
      <c r="AE155" s="63"/>
      <c r="AF155" s="63"/>
    </row>
    <row r="156" spans="1:32" ht="15.75" x14ac:dyDescent="0.25">
      <c r="A156" s="66" t="s">
        <v>405</v>
      </c>
      <c r="B156" s="63"/>
      <c r="C156" s="63"/>
      <c r="D156" s="63"/>
      <c r="E156" s="63"/>
      <c r="F156" s="63"/>
      <c r="G156" s="63"/>
      <c r="H156" s="63"/>
      <c r="I156" s="63"/>
      <c r="J156" s="63"/>
      <c r="K156" s="63"/>
      <c r="L156" s="63"/>
      <c r="M156" s="63"/>
      <c r="N156" s="63"/>
      <c r="O156" s="63"/>
      <c r="P156" s="63"/>
      <c r="Q156" s="63"/>
      <c r="R156" s="63"/>
      <c r="S156" s="63"/>
      <c r="T156" s="63"/>
      <c r="U156" s="63"/>
      <c r="V156" s="63"/>
      <c r="W156" s="63"/>
      <c r="X156" s="63"/>
      <c r="Y156" s="63"/>
      <c r="Z156" s="63"/>
      <c r="AA156" s="63"/>
      <c r="AB156" s="63"/>
      <c r="AC156" s="63"/>
      <c r="AD156" s="63"/>
      <c r="AE156" s="63"/>
      <c r="AF156" s="63"/>
    </row>
    <row r="157" spans="1:32" ht="15.75" x14ac:dyDescent="0.25">
      <c r="A157" s="63" t="s">
        <v>1011</v>
      </c>
      <c r="B157" s="63"/>
      <c r="C157" s="63"/>
      <c r="D157" s="63"/>
      <c r="E157" s="63"/>
      <c r="F157" s="63">
        <f>Move!F108</f>
        <v>0</v>
      </c>
      <c r="G157" s="63" t="s">
        <v>489</v>
      </c>
      <c r="H157" s="63"/>
      <c r="I157" s="63"/>
      <c r="J157" s="63"/>
      <c r="K157" s="63"/>
      <c r="L157" s="63"/>
      <c r="M157" s="63"/>
      <c r="N157" s="70" t="str">
        <f>IF(F157&gt;3.99,A157,"")</f>
        <v/>
      </c>
      <c r="O157" s="70" t="str">
        <f>IF(F158&gt;3.99,A158,"")</f>
        <v/>
      </c>
      <c r="P157" s="70" t="str">
        <f>IF(F159&gt;3.99,A159,"")</f>
        <v/>
      </c>
      <c r="Q157" s="70" t="str">
        <f>IF(F160&gt;3.99,A160,"")</f>
        <v/>
      </c>
      <c r="R157" s="70" t="str">
        <f>IF(F161&gt;3.99,A161,"")</f>
        <v/>
      </c>
      <c r="S157" s="70" t="str">
        <f>IF(F162&gt;3.99,A162,"")</f>
        <v/>
      </c>
      <c r="T157" s="70" t="str">
        <f>IF(F163&gt;3.99,A163,"")</f>
        <v/>
      </c>
      <c r="U157" s="70" t="str">
        <f>IF(F164&gt;3.99,A164,"")</f>
        <v/>
      </c>
      <c r="V157" s="70" t="str">
        <f>IF(F165&gt;3.99,A165,"")</f>
        <v/>
      </c>
      <c r="W157" s="70" t="str">
        <f>IF(F166&gt;3.99,A166,"")</f>
        <v/>
      </c>
      <c r="X157" s="70" t="str">
        <f>IF(F167&gt;3.99,A167,"")</f>
        <v/>
      </c>
      <c r="Y157" s="70"/>
      <c r="Z157" s="70"/>
      <c r="AA157" s="70"/>
      <c r="AB157" s="70"/>
      <c r="AC157" s="70"/>
      <c r="AD157" s="63"/>
      <c r="AE157" s="63"/>
      <c r="AF157" s="63"/>
    </row>
    <row r="158" spans="1:32" ht="15.75" x14ac:dyDescent="0.25">
      <c r="A158" s="63" t="s">
        <v>1010</v>
      </c>
      <c r="B158" s="63"/>
      <c r="C158" s="63"/>
      <c r="D158" s="63"/>
      <c r="E158" s="63"/>
      <c r="F158" s="63">
        <f>Move!F117</f>
        <v>0</v>
      </c>
      <c r="G158" s="63" t="s">
        <v>486</v>
      </c>
      <c r="H158" s="63"/>
      <c r="I158" s="63"/>
      <c r="J158" s="63"/>
      <c r="K158" s="63"/>
      <c r="L158" s="63"/>
      <c r="M158" s="63"/>
      <c r="N158" s="70" t="str">
        <f>IF(AND($F157&gt;1.01,$F157&lt;3.99),$A157,"")</f>
        <v/>
      </c>
      <c r="O158" s="70" t="str">
        <f>IF(AND($F158&gt;1.01,$F158&lt;3.99),$A158,"")</f>
        <v/>
      </c>
      <c r="P158" s="70" t="str">
        <f>IF(AND($F159&gt;1.01,$F159&lt;3.99),$A159,"")</f>
        <v/>
      </c>
      <c r="Q158" s="70" t="str">
        <f>IF(AND($F160&gt;1.01,$F160&lt;3.99),$A160,"")</f>
        <v/>
      </c>
      <c r="R158" s="70" t="str">
        <f>IF(AND($F161&gt;1.01,$F161&lt;3.99),$A161,"")</f>
        <v/>
      </c>
      <c r="S158" s="70" t="str">
        <f>IF(AND($F162&gt;1.01,$F162&lt;3.99),$A162,"")</f>
        <v/>
      </c>
      <c r="T158" s="70" t="str">
        <f>IF(AND($F163&gt;1.01,$F163&lt;3.99),$A163,"")</f>
        <v/>
      </c>
      <c r="U158" s="70" t="str">
        <f>IF(AND($F164&gt;1.01,$F164&lt;3.99),$A164,"")</f>
        <v/>
      </c>
      <c r="V158" s="70" t="str">
        <f>IF(AND($F165&gt;1.01,$F165&lt;3.99),$A165,"")</f>
        <v/>
      </c>
      <c r="W158" s="70" t="str">
        <f>IF(AND($F166&gt;1.01,$F166&lt;3.99),$A166,"")</f>
        <v/>
      </c>
      <c r="X158" s="70" t="str">
        <f>IF(AND($F167&gt;1.01,$F167&lt;3.99),$A167,"")</f>
        <v/>
      </c>
      <c r="Y158" s="70"/>
      <c r="Z158" s="70"/>
      <c r="AA158" s="70"/>
      <c r="AB158" s="70"/>
      <c r="AC158" s="70"/>
      <c r="AD158" s="63"/>
      <c r="AE158" s="63"/>
      <c r="AF158" s="63"/>
    </row>
    <row r="159" spans="1:32" ht="15.75" x14ac:dyDescent="0.25">
      <c r="A159" s="63" t="s">
        <v>1012</v>
      </c>
      <c r="B159" s="63"/>
      <c r="C159" s="63"/>
      <c r="D159" s="63"/>
      <c r="E159" s="63"/>
      <c r="F159" s="63">
        <f>Move!F126</f>
        <v>0</v>
      </c>
      <c r="G159" s="63" t="s">
        <v>487</v>
      </c>
      <c r="H159" s="63"/>
      <c r="I159" s="63"/>
      <c r="J159" s="63"/>
      <c r="K159" s="63"/>
      <c r="L159" s="63"/>
      <c r="M159" s="63"/>
      <c r="N159" s="70" t="str">
        <f>IF(AND($F157&gt;0.99,$F157&lt;1.000001),$A157,"")</f>
        <v/>
      </c>
      <c r="O159" s="70" t="str">
        <f>IF(AND($F158&gt;0.99,$F158&lt;1.000001),$A158,"")</f>
        <v/>
      </c>
      <c r="P159" s="70" t="str">
        <f>IF(AND($F159&gt;0.99,$F159&lt;1.000001),$A159,"")</f>
        <v/>
      </c>
      <c r="Q159" s="70" t="str">
        <f>IF(AND($F160&gt;0.99,$F160&lt;1.000001),$A160,"")</f>
        <v/>
      </c>
      <c r="R159" s="70" t="str">
        <f>IF(AND($F161&gt;0.99,$F161&lt;1.000001),$A161,"")</f>
        <v/>
      </c>
      <c r="S159" s="70" t="str">
        <f>IF(AND($F162&gt;0.99,$F162&lt;1.000001),$A162,"")</f>
        <v/>
      </c>
      <c r="T159" s="70" t="str">
        <f>IF(AND($F163&gt;0.99,$F163&lt;1.000001),$A163,"")</f>
        <v/>
      </c>
      <c r="U159" s="70" t="str">
        <f>IF(AND($F164&gt;0.99,$F164&lt;1.000001),$A164,"")</f>
        <v/>
      </c>
      <c r="V159" s="70" t="str">
        <f>IF(AND($F165&gt;0.99,$F165&lt;1.000001),$A165,"")</f>
        <v/>
      </c>
      <c r="W159" s="70" t="str">
        <f>IF(AND($F166&gt;0.99,$F166&lt;1.000001),$A166,"")</f>
        <v/>
      </c>
      <c r="X159" s="70" t="str">
        <f>IF(AND($F167&gt;0.99,$F167&lt;1.000001),$A167,"")</f>
        <v/>
      </c>
      <c r="Y159" s="70"/>
      <c r="Z159" s="70"/>
      <c r="AA159" s="70"/>
      <c r="AB159" s="70"/>
      <c r="AC159" s="70"/>
      <c r="AD159" s="63"/>
      <c r="AE159" s="63"/>
      <c r="AF159" s="63"/>
    </row>
    <row r="160" spans="1:32" ht="15.75" x14ac:dyDescent="0.25">
      <c r="A160" s="63" t="s">
        <v>403</v>
      </c>
      <c r="B160" s="63"/>
      <c r="C160" s="63"/>
      <c r="D160" s="63"/>
      <c r="E160" s="63"/>
      <c r="F160" s="63">
        <f>Move!F142</f>
        <v>0</v>
      </c>
      <c r="G160" s="63" t="s">
        <v>488</v>
      </c>
      <c r="H160" s="63"/>
      <c r="I160" s="63"/>
      <c r="J160" s="63"/>
      <c r="K160" s="63"/>
      <c r="L160" s="63"/>
      <c r="M160" s="63"/>
      <c r="N160" s="70" t="str">
        <f>IF($F157=0,$A157,"")</f>
        <v>Wheelchair Basics</v>
      </c>
      <c r="O160" s="70" t="str">
        <f>IF($F158=0,$A158,"")</f>
        <v>Maintaining Body Alignment While Propelling The Chair</v>
      </c>
      <c r="P160" s="70" t="str">
        <f>IF($F159=0,$A159,"")</f>
        <v>Wheelchair Movement</v>
      </c>
      <c r="Q160" s="70" t="str">
        <f>IF($F160=0,$A160,"")</f>
        <v>Balance</v>
      </c>
      <c r="R160" s="70" t="str">
        <f>IF($F161=0,$A161,"")</f>
        <v>Turns</v>
      </c>
      <c r="S160" s="71" t="str">
        <f>IF($F162=0,$A162,"")</f>
        <v>Navigating Tight Spaces</v>
      </c>
      <c r="T160" s="70" t="str">
        <f>IF($F163=0,$A163,"")</f>
        <v>Object Skills</v>
      </c>
      <c r="U160" s="70" t="str">
        <f>IF($F164=0,$A164,"")</f>
        <v>Manual Chair Specific Skills</v>
      </c>
      <c r="V160" s="70" t="str">
        <f>IF($F165=0,$A165,"")</f>
        <v>Scooter Specific Skills</v>
      </c>
      <c r="W160" s="70" t="str">
        <f>IF($F166=0,$A166,"")</f>
        <v>Power Chair Specific Skills</v>
      </c>
      <c r="X160" s="70" t="str">
        <f>IF($F167=0,$A167,"")</f>
        <v>Transferring</v>
      </c>
      <c r="Y160" s="70"/>
      <c r="Z160" s="70"/>
      <c r="AA160" s="70"/>
      <c r="AB160" s="70"/>
      <c r="AC160" s="70"/>
      <c r="AD160" s="63"/>
      <c r="AE160" s="63"/>
      <c r="AF160" s="63"/>
    </row>
    <row r="161" spans="1:32" ht="15.75" x14ac:dyDescent="0.25">
      <c r="A161" s="63" t="s">
        <v>404</v>
      </c>
      <c r="B161" s="63"/>
      <c r="C161" s="63"/>
      <c r="D161" s="63"/>
      <c r="E161" s="63"/>
      <c r="F161" s="63">
        <f>Move!F150</f>
        <v>0</v>
      </c>
      <c r="G161" s="63"/>
      <c r="H161" s="63"/>
      <c r="I161" s="63"/>
      <c r="J161" s="63"/>
      <c r="K161" s="63"/>
      <c r="L161" s="63"/>
      <c r="M161" s="63"/>
      <c r="N161" s="63"/>
      <c r="O161" s="63"/>
      <c r="P161" s="63"/>
      <c r="Q161" s="63"/>
      <c r="R161" s="63"/>
      <c r="S161" s="63"/>
      <c r="T161" s="63"/>
      <c r="U161" s="63"/>
      <c r="V161" s="63"/>
      <c r="W161" s="63"/>
      <c r="X161" s="63"/>
      <c r="Y161" s="63"/>
      <c r="Z161" s="63"/>
      <c r="AA161" s="63"/>
      <c r="AB161" s="63"/>
      <c r="AC161" s="63"/>
      <c r="AD161" s="63"/>
      <c r="AE161" s="63"/>
      <c r="AF161" s="63"/>
    </row>
    <row r="162" spans="1:32" ht="15.75" x14ac:dyDescent="0.25">
      <c r="A162" s="63" t="s">
        <v>1013</v>
      </c>
      <c r="B162" s="63"/>
      <c r="C162" s="63"/>
      <c r="D162" s="63"/>
      <c r="E162" s="63"/>
      <c r="F162" s="63">
        <f>Move!F162</f>
        <v>0</v>
      </c>
      <c r="G162" s="63"/>
      <c r="H162" s="63"/>
      <c r="I162" s="63"/>
      <c r="J162" s="63"/>
      <c r="K162" s="63"/>
      <c r="L162" s="63"/>
      <c r="M162" s="63"/>
      <c r="N162" s="63"/>
      <c r="O162" s="63"/>
      <c r="P162" s="63"/>
      <c r="Q162" s="63"/>
      <c r="R162" s="63"/>
      <c r="S162" s="63"/>
      <c r="T162" s="63"/>
      <c r="U162" s="63"/>
      <c r="V162" s="63"/>
      <c r="W162" s="63"/>
      <c r="X162" s="63"/>
      <c r="Y162" s="63"/>
      <c r="Z162" s="63"/>
      <c r="AA162" s="63"/>
      <c r="AB162" s="63"/>
      <c r="AC162" s="63"/>
      <c r="AD162" s="63"/>
      <c r="AE162" s="63"/>
      <c r="AF162" s="63"/>
    </row>
    <row r="163" spans="1:32" ht="15.75" x14ac:dyDescent="0.25">
      <c r="A163" s="63" t="s">
        <v>1014</v>
      </c>
      <c r="B163" s="63"/>
      <c r="C163" s="63"/>
      <c r="D163" s="63"/>
      <c r="E163" s="63"/>
      <c r="F163" s="63">
        <f>Move!F172</f>
        <v>0</v>
      </c>
      <c r="G163" s="63"/>
      <c r="H163" s="63"/>
      <c r="I163" s="63"/>
      <c r="J163" s="63"/>
      <c r="K163" s="63"/>
      <c r="L163" s="63"/>
      <c r="M163" s="63"/>
      <c r="N163" s="63"/>
      <c r="O163" s="63"/>
      <c r="P163" s="63"/>
      <c r="Q163" s="63"/>
      <c r="R163" s="63"/>
      <c r="S163" s="63"/>
      <c r="T163" s="63"/>
      <c r="U163" s="63"/>
      <c r="V163" s="63"/>
      <c r="W163" s="63"/>
      <c r="X163" s="63"/>
      <c r="Y163" s="63"/>
      <c r="Z163" s="63"/>
      <c r="AA163" s="63"/>
      <c r="AB163" s="63"/>
      <c r="AC163" s="63"/>
      <c r="AD163" s="63"/>
      <c r="AE163" s="63"/>
      <c r="AF163" s="63"/>
    </row>
    <row r="164" spans="1:32" ht="15.75" x14ac:dyDescent="0.25">
      <c r="A164" s="63" t="s">
        <v>1015</v>
      </c>
      <c r="B164" s="63"/>
      <c r="C164" s="63"/>
      <c r="D164" s="63"/>
      <c r="E164" s="63"/>
      <c r="F164" s="63">
        <f>Move!F177</f>
        <v>0</v>
      </c>
      <c r="G164" s="63"/>
      <c r="H164" s="63"/>
      <c r="I164" s="63"/>
      <c r="J164" s="63"/>
      <c r="K164" s="63"/>
      <c r="L164" s="63"/>
      <c r="M164" s="63"/>
      <c r="N164" s="63"/>
      <c r="O164" s="63"/>
      <c r="P164" s="63"/>
      <c r="Q164" s="63"/>
      <c r="R164" s="63"/>
      <c r="S164" s="63"/>
      <c r="T164" s="63"/>
      <c r="U164" s="63"/>
      <c r="V164" s="63"/>
      <c r="W164" s="63"/>
      <c r="X164" s="63"/>
      <c r="Y164" s="63"/>
      <c r="Z164" s="63"/>
      <c r="AA164" s="63"/>
      <c r="AB164" s="63"/>
      <c r="AC164" s="63"/>
      <c r="AD164" s="63"/>
      <c r="AE164" s="63"/>
      <c r="AF164" s="63"/>
    </row>
    <row r="165" spans="1:32" ht="15.75" x14ac:dyDescent="0.25">
      <c r="A165" s="63" t="s">
        <v>1016</v>
      </c>
      <c r="B165" s="63"/>
      <c r="C165" s="63"/>
      <c r="D165" s="63"/>
      <c r="E165" s="63"/>
      <c r="F165" s="63">
        <f>Move!F184</f>
        <v>0</v>
      </c>
      <c r="G165" s="63"/>
      <c r="H165" s="63"/>
      <c r="I165" s="63"/>
      <c r="J165" s="63"/>
      <c r="K165" s="63"/>
      <c r="L165" s="63"/>
      <c r="M165" s="63"/>
      <c r="N165" s="63"/>
      <c r="O165" s="63"/>
      <c r="P165" s="63"/>
      <c r="Q165" s="63"/>
      <c r="R165" s="63"/>
      <c r="S165" s="63"/>
      <c r="T165" s="63"/>
      <c r="U165" s="63"/>
      <c r="V165" s="63"/>
      <c r="W165" s="63"/>
      <c r="X165" s="63"/>
      <c r="Y165" s="63"/>
      <c r="Z165" s="63"/>
      <c r="AA165" s="63"/>
      <c r="AB165" s="63"/>
      <c r="AC165" s="63"/>
      <c r="AD165" s="63"/>
      <c r="AE165" s="63"/>
      <c r="AF165" s="63"/>
    </row>
    <row r="166" spans="1:32" ht="15.75" x14ac:dyDescent="0.25">
      <c r="A166" s="63" t="s">
        <v>1017</v>
      </c>
      <c r="B166" s="63"/>
      <c r="C166" s="63"/>
      <c r="D166" s="63"/>
      <c r="E166" s="63"/>
      <c r="F166" s="63">
        <f>Move!F189</f>
        <v>0</v>
      </c>
      <c r="G166" s="63"/>
      <c r="H166" s="63"/>
      <c r="I166" s="63"/>
      <c r="J166" s="63"/>
      <c r="K166" s="63"/>
      <c r="L166" s="63"/>
      <c r="M166" s="63"/>
      <c r="N166" s="63"/>
      <c r="O166" s="63"/>
      <c r="P166" s="63"/>
      <c r="Q166" s="63"/>
      <c r="R166" s="63"/>
      <c r="S166" s="63"/>
      <c r="T166" s="63"/>
      <c r="U166" s="63"/>
      <c r="V166" s="63"/>
      <c r="W166" s="63"/>
      <c r="X166" s="63"/>
      <c r="Y166" s="63"/>
      <c r="Z166" s="63"/>
      <c r="AA166" s="63"/>
      <c r="AB166" s="63"/>
      <c r="AC166" s="63"/>
      <c r="AD166" s="63"/>
      <c r="AE166" s="63"/>
      <c r="AF166" s="63"/>
    </row>
    <row r="167" spans="1:32" ht="15.75" x14ac:dyDescent="0.25">
      <c r="A167" s="63" t="s">
        <v>1018</v>
      </c>
      <c r="B167" s="63"/>
      <c r="C167" s="63"/>
      <c r="D167" s="63"/>
      <c r="E167" s="63"/>
      <c r="F167" s="63">
        <f>Move!F195</f>
        <v>0</v>
      </c>
      <c r="G167" s="63"/>
      <c r="H167" s="63"/>
      <c r="I167" s="63"/>
      <c r="J167" s="63"/>
      <c r="K167" s="63"/>
      <c r="L167" s="63"/>
      <c r="M167" s="63"/>
      <c r="N167" s="63"/>
      <c r="O167" s="63"/>
      <c r="P167" s="63"/>
      <c r="Q167" s="63"/>
      <c r="R167" s="63"/>
      <c r="S167" s="63"/>
      <c r="T167" s="63"/>
      <c r="U167" s="63"/>
      <c r="V167" s="63"/>
      <c r="W167" s="63"/>
      <c r="X167" s="63"/>
      <c r="Y167" s="63"/>
      <c r="Z167" s="63"/>
      <c r="AA167" s="63"/>
      <c r="AB167" s="63"/>
      <c r="AC167" s="63"/>
      <c r="AD167" s="63"/>
      <c r="AE167" s="63"/>
      <c r="AF167" s="63"/>
    </row>
    <row r="168" spans="1:32" ht="15.75" x14ac:dyDescent="0.25">
      <c r="A168" s="66" t="s">
        <v>473</v>
      </c>
      <c r="B168" s="63"/>
      <c r="C168" s="63"/>
      <c r="D168" s="63"/>
      <c r="E168" s="63"/>
      <c r="F168" s="63"/>
      <c r="G168" s="63"/>
      <c r="H168" s="63"/>
      <c r="I168" s="63"/>
      <c r="J168" s="63"/>
      <c r="K168" s="63"/>
      <c r="L168" s="63"/>
      <c r="M168" s="63"/>
      <c r="N168" s="63"/>
      <c r="O168" s="63"/>
      <c r="P168" s="63"/>
      <c r="Q168" s="63"/>
      <c r="R168" s="63"/>
      <c r="S168" s="63"/>
      <c r="T168" s="63"/>
      <c r="U168" s="63"/>
      <c r="V168" s="63"/>
      <c r="W168" s="63"/>
      <c r="X168" s="63"/>
      <c r="Y168" s="63"/>
      <c r="Z168" s="63"/>
      <c r="AA168" s="63"/>
      <c r="AB168" s="63"/>
      <c r="AC168" s="63"/>
      <c r="AD168" s="63"/>
      <c r="AE168" s="63"/>
      <c r="AF168" s="63"/>
    </row>
    <row r="169" spans="1:32" ht="15.75" x14ac:dyDescent="0.25">
      <c r="A169" s="63" t="s">
        <v>406</v>
      </c>
      <c r="B169" s="63"/>
      <c r="C169" s="63"/>
      <c r="D169" s="63"/>
      <c r="E169" s="63"/>
      <c r="F169" s="63">
        <f>SingRm!F45</f>
        <v>0</v>
      </c>
      <c r="G169" s="63" t="s">
        <v>489</v>
      </c>
      <c r="H169" s="63"/>
      <c r="I169" s="63"/>
      <c r="J169" s="63"/>
      <c r="K169" s="63"/>
      <c r="L169" s="63"/>
      <c r="M169" s="63"/>
      <c r="N169" s="63" t="str">
        <f>IF(F169&gt;3.99,A169,"")</f>
        <v/>
      </c>
      <c r="O169" s="63" t="str">
        <f>IF(F170&gt;3.99,A170,"")</f>
        <v/>
      </c>
      <c r="P169" s="63" t="str">
        <f>IF(F171&gt;3.99,A171,"")</f>
        <v/>
      </c>
      <c r="Q169" s="63" t="str">
        <f>IF(F172&gt;3.99,A172,"")</f>
        <v/>
      </c>
      <c r="R169" s="63" t="str">
        <f>IF(F173&gt;3.99,A173,"")</f>
        <v/>
      </c>
      <c r="S169" s="63"/>
      <c r="T169" s="63"/>
      <c r="U169" s="63"/>
      <c r="V169" s="63"/>
      <c r="W169" s="63"/>
      <c r="X169" s="63"/>
      <c r="Y169" s="63"/>
      <c r="Z169" s="63"/>
      <c r="AA169" s="63"/>
      <c r="AB169" s="63"/>
      <c r="AC169" s="63"/>
      <c r="AD169" s="63"/>
      <c r="AE169" s="63"/>
      <c r="AF169" s="63"/>
    </row>
    <row r="170" spans="1:32" ht="15.75" x14ac:dyDescent="0.25">
      <c r="A170" s="63" t="s">
        <v>407</v>
      </c>
      <c r="B170" s="63"/>
      <c r="C170" s="63"/>
      <c r="D170" s="63"/>
      <c r="E170" s="63"/>
      <c r="F170" s="63">
        <f>SingRm!F51</f>
        <v>0</v>
      </c>
      <c r="G170" s="63" t="s">
        <v>486</v>
      </c>
      <c r="H170" s="63"/>
      <c r="I170" s="63"/>
      <c r="J170" s="63"/>
      <c r="K170" s="63"/>
      <c r="L170" s="63"/>
      <c r="M170" s="63"/>
      <c r="N170" s="63" t="str">
        <f>IF(AND($F169&gt;1.01,$F169&lt;3.99),$A169,"")</f>
        <v/>
      </c>
      <c r="O170" s="63" t="str">
        <f>IF(AND($F170&gt;1.01,$F170&lt;3.99),$A170,"")</f>
        <v/>
      </c>
      <c r="P170" s="63" t="str">
        <f>IF(AND($F171&gt;1.01,$F171&lt;3.99),$A171,"")</f>
        <v/>
      </c>
      <c r="Q170" s="63" t="str">
        <f>IF(AND($F172&gt;1.01,$F172&lt;3.99),$A172,"")</f>
        <v/>
      </c>
      <c r="R170" s="63" t="str">
        <f>IF(AND($F173&gt;1.01,$F173&lt;3.99),$A173,"")</f>
        <v/>
      </c>
      <c r="S170" s="63"/>
      <c r="T170" s="63"/>
      <c r="U170" s="63"/>
      <c r="V170" s="63"/>
      <c r="W170" s="63"/>
      <c r="X170" s="63"/>
      <c r="Y170" s="63"/>
      <c r="Z170" s="63"/>
      <c r="AA170" s="63"/>
      <c r="AB170" s="63"/>
      <c r="AC170" s="63"/>
      <c r="AD170" s="63"/>
      <c r="AE170" s="63"/>
      <c r="AF170" s="63"/>
    </row>
    <row r="171" spans="1:32" ht="15.75" x14ac:dyDescent="0.25">
      <c r="A171" s="63" t="s">
        <v>491</v>
      </c>
      <c r="B171" s="63"/>
      <c r="C171" s="63"/>
      <c r="D171" s="63"/>
      <c r="E171" s="63"/>
      <c r="F171" s="63">
        <f>SingRm!F58</f>
        <v>0</v>
      </c>
      <c r="G171" s="63" t="s">
        <v>487</v>
      </c>
      <c r="H171" s="63"/>
      <c r="I171" s="63"/>
      <c r="J171" s="63"/>
      <c r="K171" s="63"/>
      <c r="L171" s="63"/>
      <c r="M171" s="63"/>
      <c r="N171" s="70" t="str">
        <f>IF(AND($F169&gt;0.99,$F169&lt;1.000001),$A169,"")</f>
        <v/>
      </c>
      <c r="O171" s="70" t="str">
        <f>IF(AND($F170&gt;0.99,$F170&lt;1.000001),$A170,"")</f>
        <v/>
      </c>
      <c r="P171" s="70" t="str">
        <f>IF(AND($F171&gt;0.99,$F171&lt;1.000001),$A171,"")</f>
        <v/>
      </c>
      <c r="Q171" s="70" t="str">
        <f>IF(AND($F172&gt;0.99,$F172&lt;1.000001),$A172,"")</f>
        <v/>
      </c>
      <c r="R171" s="70" t="str">
        <f>IF(AND($F173&gt;0.99,$F173&lt;1.000001),$A173,"")</f>
        <v/>
      </c>
      <c r="S171" s="63"/>
      <c r="T171" s="63"/>
      <c r="U171" s="63"/>
      <c r="V171" s="63"/>
      <c r="W171" s="63"/>
      <c r="X171" s="63"/>
      <c r="Y171" s="63"/>
      <c r="Z171" s="63"/>
      <c r="AA171" s="63"/>
      <c r="AB171" s="63"/>
      <c r="AC171" s="63"/>
      <c r="AD171" s="63"/>
      <c r="AE171" s="63"/>
      <c r="AF171" s="63"/>
    </row>
    <row r="172" spans="1:32" ht="15.75" x14ac:dyDescent="0.25">
      <c r="A172" s="63" t="s">
        <v>490</v>
      </c>
      <c r="B172" s="63"/>
      <c r="C172" s="63"/>
      <c r="D172" s="63"/>
      <c r="E172" s="63"/>
      <c r="F172" s="63">
        <f>SingRm!F65</f>
        <v>0</v>
      </c>
      <c r="G172" s="63" t="s">
        <v>488</v>
      </c>
      <c r="H172" s="63"/>
      <c r="I172" s="63"/>
      <c r="J172" s="63"/>
      <c r="K172" s="63"/>
      <c r="L172" s="63"/>
      <c r="M172" s="63"/>
      <c r="N172" s="63" t="str">
        <f>IF($F169=0,$A169,"")</f>
        <v>Familiar Rooms</v>
      </c>
      <c r="O172" s="63" t="str">
        <f>IF($F170=0,$A170,"")</f>
        <v>Unfamiliar Rooms</v>
      </c>
      <c r="P172" s="63" t="str">
        <f>IF($F171=0,$A171,"")</f>
        <v>Seating (Rows)</v>
      </c>
      <c r="Q172" s="63" t="str">
        <f>IF($F172=0,$A172,"")</f>
        <v>Seating (Tables)</v>
      </c>
      <c r="R172" s="63" t="str">
        <f>IF($F173=0,$A173,"")</f>
        <v>Locating Dropped Objects</v>
      </c>
      <c r="S172" s="63"/>
      <c r="T172" s="63"/>
      <c r="U172" s="63"/>
      <c r="V172" s="63"/>
      <c r="W172" s="63"/>
      <c r="X172" s="63"/>
      <c r="Y172" s="63"/>
      <c r="Z172" s="63"/>
      <c r="AA172" s="63"/>
      <c r="AB172" s="63"/>
      <c r="AC172" s="63"/>
      <c r="AD172" s="63"/>
      <c r="AE172" s="63"/>
      <c r="AF172" s="63"/>
    </row>
    <row r="173" spans="1:32" ht="15.75" x14ac:dyDescent="0.25">
      <c r="A173" s="63" t="s">
        <v>408</v>
      </c>
      <c r="B173" s="63"/>
      <c r="C173" s="63"/>
      <c r="D173" s="63"/>
      <c r="E173" s="63"/>
      <c r="F173" s="63">
        <f>SingRm!F70</f>
        <v>0</v>
      </c>
      <c r="G173" s="63"/>
      <c r="H173" s="63"/>
      <c r="I173" s="63"/>
      <c r="J173" s="63"/>
      <c r="K173" s="63"/>
      <c r="L173" s="63"/>
      <c r="M173" s="63"/>
      <c r="N173" s="63"/>
      <c r="O173" s="63"/>
      <c r="P173" s="63"/>
      <c r="Q173" s="63"/>
      <c r="R173" s="63"/>
      <c r="S173" s="63"/>
      <c r="T173" s="63"/>
      <c r="U173" s="63"/>
      <c r="V173" s="63"/>
      <c r="W173" s="63"/>
      <c r="X173" s="63"/>
      <c r="Y173" s="63"/>
      <c r="Z173" s="63"/>
      <c r="AA173" s="63"/>
      <c r="AB173" s="63"/>
      <c r="AC173" s="63"/>
      <c r="AD173" s="63"/>
      <c r="AE173" s="63"/>
      <c r="AF173" s="63"/>
    </row>
    <row r="174" spans="1:32" ht="15.75" x14ac:dyDescent="0.25">
      <c r="A174" s="66" t="s">
        <v>474</v>
      </c>
      <c r="B174" s="63"/>
      <c r="C174" s="63"/>
      <c r="D174" s="63"/>
      <c r="E174" s="63"/>
      <c r="F174" s="63"/>
      <c r="G174" s="63"/>
      <c r="H174" s="63"/>
      <c r="I174" s="63"/>
      <c r="J174" s="63"/>
      <c r="K174" s="63"/>
      <c r="L174" s="63"/>
      <c r="M174" s="63"/>
      <c r="N174" s="63"/>
      <c r="O174" s="63"/>
      <c r="P174" s="63"/>
      <c r="Q174" s="63"/>
      <c r="R174" s="63"/>
      <c r="S174" s="63"/>
      <c r="T174" s="63"/>
      <c r="U174" s="63"/>
      <c r="V174" s="63"/>
      <c r="W174" s="63"/>
      <c r="X174" s="63"/>
      <c r="Y174" s="63"/>
      <c r="Z174" s="63"/>
      <c r="AA174" s="63"/>
      <c r="AB174" s="63"/>
      <c r="AC174" s="63"/>
      <c r="AD174" s="63"/>
      <c r="AE174" s="63"/>
      <c r="AF174" s="63"/>
    </row>
    <row r="175" spans="1:32" ht="15.75" x14ac:dyDescent="0.25">
      <c r="A175" s="63" t="s">
        <v>409</v>
      </c>
      <c r="B175" s="63"/>
      <c r="C175" s="63"/>
      <c r="D175" s="63"/>
      <c r="E175" s="63"/>
      <c r="F175" s="63">
        <f>Indoor!F89</f>
        <v>0</v>
      </c>
      <c r="G175" s="63" t="s">
        <v>489</v>
      </c>
      <c r="H175" s="63"/>
      <c r="I175" s="63"/>
      <c r="J175" s="63"/>
      <c r="K175" s="63"/>
      <c r="L175" s="63"/>
      <c r="M175" s="63"/>
      <c r="N175" s="70" t="str">
        <f>IF(F175&gt;3.99,A175,"")</f>
        <v/>
      </c>
      <c r="O175" s="70" t="str">
        <f>IF(F176&gt;3.99,A176,"")</f>
        <v/>
      </c>
      <c r="P175" s="70" t="str">
        <f>IF(F177&gt;3.99,A177,"")</f>
        <v/>
      </c>
      <c r="Q175" s="70" t="str">
        <f>IF(F178&gt;3.99,A178,"")</f>
        <v/>
      </c>
      <c r="R175" s="70" t="str">
        <f>IF(F179&gt;3.99,A179,"")</f>
        <v/>
      </c>
      <c r="S175" s="70" t="str">
        <f>IF(F180&gt;3.99,A180,"")</f>
        <v/>
      </c>
      <c r="T175" s="70" t="str">
        <f>IF(F181&gt;3.99,A181,"")</f>
        <v/>
      </c>
      <c r="U175" s="70" t="str">
        <f>IF(F182&gt;3.99,A182,"")</f>
        <v/>
      </c>
      <c r="V175" s="63"/>
      <c r="W175" s="63"/>
      <c r="X175" s="63"/>
      <c r="Y175" s="63"/>
      <c r="Z175" s="63"/>
      <c r="AA175" s="63"/>
      <c r="AB175" s="63"/>
      <c r="AC175" s="63"/>
      <c r="AD175" s="63"/>
      <c r="AE175" s="63"/>
      <c r="AF175" s="63"/>
    </row>
    <row r="176" spans="1:32" ht="15.75" x14ac:dyDescent="0.25">
      <c r="A176" s="63" t="s">
        <v>410</v>
      </c>
      <c r="B176" s="63"/>
      <c r="C176" s="63"/>
      <c r="D176" s="63"/>
      <c r="E176" s="63"/>
      <c r="F176" s="63">
        <f>Indoor!F92</f>
        <v>0</v>
      </c>
      <c r="G176" s="63" t="s">
        <v>486</v>
      </c>
      <c r="H176" s="63"/>
      <c r="I176" s="63"/>
      <c r="J176" s="63"/>
      <c r="K176" s="63"/>
      <c r="L176" s="63"/>
      <c r="M176" s="63"/>
      <c r="N176" s="70" t="str">
        <f>IF(AND($F175&gt;1.01,$F175&lt;3.99),$A175,"")</f>
        <v/>
      </c>
      <c r="O176" s="70" t="str">
        <f>IF(AND($F176&gt;1.01,$F176&lt;3.99),$A176,"")</f>
        <v/>
      </c>
      <c r="P176" s="70" t="str">
        <f>IF(AND($F177&gt;1.01,$F177&lt;3.99),$A177,"")</f>
        <v/>
      </c>
      <c r="Q176" s="70" t="str">
        <f>IF(AND($F178&gt;1.01,$F178&lt;3.99),$A178,"")</f>
        <v/>
      </c>
      <c r="R176" s="70" t="str">
        <f>IF(AND($F179&gt;1.01,$F179&lt;3.99),$A179,"")</f>
        <v/>
      </c>
      <c r="S176" s="70" t="str">
        <f>IF(AND($F180&gt;1.01,$F180&lt;3.99),$A180,"")</f>
        <v/>
      </c>
      <c r="T176" s="70" t="str">
        <f>IF(AND($F181&gt;1.01,$F181&lt;3.99),$A181,"")</f>
        <v/>
      </c>
      <c r="U176" s="70" t="str">
        <f>IF(AND($F182&gt;1.01,$F182&lt;3.99),$A182,"")</f>
        <v/>
      </c>
      <c r="V176" s="63"/>
      <c r="W176" s="63"/>
      <c r="X176" s="63"/>
      <c r="Y176" s="63"/>
      <c r="Z176" s="63"/>
      <c r="AA176" s="63"/>
      <c r="AB176" s="63"/>
      <c r="AC176" s="63"/>
      <c r="AD176" s="63"/>
      <c r="AE176" s="63"/>
      <c r="AF176" s="63"/>
    </row>
    <row r="177" spans="1:32" ht="15.75" x14ac:dyDescent="0.25">
      <c r="A177" s="63" t="s">
        <v>411</v>
      </c>
      <c r="B177" s="63"/>
      <c r="C177" s="63"/>
      <c r="D177" s="63"/>
      <c r="E177" s="63"/>
      <c r="F177" s="63">
        <f>Indoor!F95</f>
        <v>0</v>
      </c>
      <c r="G177" s="63" t="s">
        <v>487</v>
      </c>
      <c r="H177" s="63"/>
      <c r="I177" s="63"/>
      <c r="J177" s="63"/>
      <c r="K177" s="63"/>
      <c r="L177" s="63"/>
      <c r="M177" s="63"/>
      <c r="N177" s="70" t="str">
        <f>IF(AND($F175&gt;0.99,$F175&lt;1.000001),$A175,"")</f>
        <v/>
      </c>
      <c r="O177" s="70" t="str">
        <f>IF(AND($F176&gt;0.99,$F176&lt;1.000001),$A176,"")</f>
        <v/>
      </c>
      <c r="P177" s="70" t="str">
        <f>IF(AND($F177&gt;0.99,$F177&lt;1.000001),$A177,"")</f>
        <v/>
      </c>
      <c r="Q177" s="70" t="str">
        <f>IF(AND($F178&gt;0.99,$F178&lt;1.000001),$A178,"")</f>
        <v/>
      </c>
      <c r="R177" s="70" t="str">
        <f>IF(AND($F179&gt;0.99,$F179&lt;1.000001),$A179,"")</f>
        <v/>
      </c>
      <c r="S177" s="70" t="str">
        <f>IF(AND($F180&gt;0.99,$F180&lt;1.000001),$A180,"")</f>
        <v/>
      </c>
      <c r="T177" s="70" t="str">
        <f>IF(AND($F181&gt;0.99,$F181&lt;1.000001),$A181,"")</f>
        <v/>
      </c>
      <c r="U177" s="70" t="str">
        <f>IF(AND($F182&gt;0.99,$F182&lt;1.000001),$A182,"")</f>
        <v/>
      </c>
      <c r="V177" s="70"/>
      <c r="W177" s="63"/>
      <c r="X177" s="63"/>
      <c r="Y177" s="63"/>
      <c r="Z177" s="63"/>
      <c r="AA177" s="63"/>
      <c r="AB177" s="63"/>
      <c r="AC177" s="63"/>
      <c r="AD177" s="63"/>
      <c r="AE177" s="63"/>
      <c r="AF177" s="63"/>
    </row>
    <row r="178" spans="1:32" ht="15.75" x14ac:dyDescent="0.25">
      <c r="A178" s="63" t="s">
        <v>1019</v>
      </c>
      <c r="B178" s="63"/>
      <c r="C178" s="63"/>
      <c r="D178" s="63"/>
      <c r="E178" s="63"/>
      <c r="F178" s="63">
        <f>Indoor!F117</f>
        <v>0</v>
      </c>
      <c r="G178" s="63" t="s">
        <v>488</v>
      </c>
      <c r="H178" s="63"/>
      <c r="I178" s="63"/>
      <c r="J178" s="63"/>
      <c r="K178" s="63"/>
      <c r="L178" s="63"/>
      <c r="M178" s="63"/>
      <c r="N178" s="70" t="str">
        <f>IF($F175=0,$A175,"")</f>
        <v>Hand Trailing</v>
      </c>
      <c r="O178" s="70" t="str">
        <f>IF($F176=0,$A176,"")</f>
        <v>Navigating Open Spaces</v>
      </c>
      <c r="P178" s="70" t="str">
        <f>IF($F177=0,$A177,"")</f>
        <v>Doors</v>
      </c>
      <c r="Q178" s="70" t="str">
        <f>IF($F178=0,$A178,"")</f>
        <v>Stairs (Emergency Use Only)</v>
      </c>
      <c r="R178" s="70" t="str">
        <f>IF($F179=0,$A179,"")</f>
        <v>Elevators</v>
      </c>
      <c r="S178" s="71" t="str">
        <f>IF($F180=0,$A180,"")</f>
        <v>Moving Sidewalks</v>
      </c>
      <c r="T178" s="70" t="str">
        <f>IF($F181=0,$A181,"")</f>
        <v>Turnstiles</v>
      </c>
      <c r="U178" s="70" t="str">
        <f>IF($F182=0,$A182,"")</f>
        <v>Emergency Drills/Situations</v>
      </c>
      <c r="V178" s="63"/>
      <c r="W178" s="63"/>
      <c r="X178" s="63"/>
      <c r="Y178" s="63"/>
      <c r="Z178" s="63"/>
      <c r="AA178" s="63"/>
      <c r="AB178" s="63"/>
      <c r="AC178" s="63"/>
      <c r="AD178" s="63"/>
      <c r="AE178" s="63"/>
      <c r="AF178" s="63"/>
    </row>
    <row r="179" spans="1:32" ht="15.75" x14ac:dyDescent="0.25">
      <c r="A179" s="63" t="s">
        <v>412</v>
      </c>
      <c r="B179" s="63"/>
      <c r="C179" s="63"/>
      <c r="D179" s="63"/>
      <c r="E179" s="63"/>
      <c r="F179" s="63">
        <f>Indoor!F122</f>
        <v>0</v>
      </c>
      <c r="G179" s="63"/>
      <c r="H179" s="63"/>
      <c r="I179" s="63"/>
      <c r="J179" s="63"/>
      <c r="K179" s="63"/>
      <c r="L179" s="63"/>
      <c r="M179" s="63"/>
      <c r="N179" s="63"/>
      <c r="O179" s="63"/>
      <c r="P179" s="63"/>
      <c r="Q179" s="63"/>
      <c r="R179" s="63"/>
      <c r="S179" s="63"/>
      <c r="T179" s="63"/>
      <c r="U179" s="63"/>
      <c r="V179" s="63"/>
      <c r="W179" s="63"/>
      <c r="X179" s="63"/>
      <c r="Y179" s="63"/>
      <c r="Z179" s="63"/>
      <c r="AA179" s="63"/>
      <c r="AB179" s="63"/>
      <c r="AC179" s="63"/>
      <c r="AD179" s="63"/>
      <c r="AE179" s="63"/>
      <c r="AF179" s="63"/>
    </row>
    <row r="180" spans="1:32" ht="15.75" x14ac:dyDescent="0.25">
      <c r="A180" s="63" t="s">
        <v>413</v>
      </c>
      <c r="B180" s="63"/>
      <c r="C180" s="63"/>
      <c r="D180" s="63"/>
      <c r="E180" s="63"/>
      <c r="F180" s="63">
        <f>Indoor!F138</f>
        <v>0</v>
      </c>
      <c r="G180" s="63"/>
      <c r="H180" s="63"/>
      <c r="I180" s="63"/>
      <c r="J180" s="63"/>
      <c r="K180" s="63"/>
      <c r="L180" s="63"/>
      <c r="M180" s="63"/>
      <c r="N180" s="63"/>
      <c r="O180" s="63"/>
      <c r="P180" s="63"/>
      <c r="Q180" s="63"/>
      <c r="R180" s="63"/>
      <c r="S180" s="63"/>
      <c r="T180" s="63"/>
      <c r="U180" s="63"/>
      <c r="V180" s="63"/>
      <c r="W180" s="63"/>
      <c r="X180" s="63"/>
      <c r="Y180" s="63"/>
      <c r="Z180" s="63"/>
      <c r="AA180" s="63"/>
      <c r="AB180" s="63"/>
      <c r="AC180" s="63"/>
      <c r="AD180" s="63"/>
      <c r="AE180" s="63"/>
      <c r="AF180" s="63"/>
    </row>
    <row r="181" spans="1:32" ht="15.75" x14ac:dyDescent="0.25">
      <c r="A181" s="63" t="s">
        <v>414</v>
      </c>
      <c r="B181" s="63"/>
      <c r="C181" s="63"/>
      <c r="D181" s="63"/>
      <c r="E181" s="63"/>
      <c r="F181" s="63">
        <f>Indoor!F148</f>
        <v>0</v>
      </c>
      <c r="G181" s="63"/>
      <c r="H181" s="63"/>
      <c r="I181" s="63"/>
      <c r="J181" s="63"/>
      <c r="K181" s="63"/>
      <c r="L181" s="63"/>
      <c r="M181" s="63"/>
      <c r="N181" s="63"/>
      <c r="O181" s="63"/>
      <c r="P181" s="63"/>
      <c r="Q181" s="63"/>
      <c r="R181" s="63"/>
      <c r="S181" s="63"/>
      <c r="T181" s="63"/>
      <c r="U181" s="63"/>
      <c r="V181" s="63"/>
      <c r="W181" s="63"/>
      <c r="X181" s="63"/>
      <c r="Y181" s="63"/>
      <c r="Z181" s="63"/>
      <c r="AA181" s="63"/>
      <c r="AB181" s="63"/>
      <c r="AC181" s="63"/>
      <c r="AD181" s="63"/>
      <c r="AE181" s="63"/>
      <c r="AF181" s="63"/>
    </row>
    <row r="182" spans="1:32" ht="15.75" x14ac:dyDescent="0.25">
      <c r="A182" s="63" t="s">
        <v>1020</v>
      </c>
      <c r="B182" s="63"/>
      <c r="C182" s="63"/>
      <c r="D182" s="63"/>
      <c r="E182" s="63"/>
      <c r="F182" s="63">
        <f>Indoor!F154</f>
        <v>0</v>
      </c>
      <c r="G182" s="63"/>
      <c r="H182" s="63"/>
      <c r="I182" s="63"/>
      <c r="J182" s="63"/>
      <c r="K182" s="63"/>
      <c r="L182" s="63"/>
      <c r="M182" s="63"/>
      <c r="N182" s="63"/>
      <c r="O182" s="63"/>
      <c r="P182" s="63"/>
      <c r="Q182" s="63"/>
      <c r="R182" s="63"/>
      <c r="S182" s="63"/>
      <c r="T182" s="63"/>
      <c r="U182" s="63"/>
      <c r="V182" s="63"/>
      <c r="W182" s="63"/>
      <c r="X182" s="63"/>
      <c r="Y182" s="63"/>
      <c r="Z182" s="63"/>
      <c r="AA182" s="63"/>
      <c r="AB182" s="63"/>
      <c r="AC182" s="63"/>
      <c r="AD182" s="63"/>
      <c r="AE182" s="63"/>
      <c r="AF182" s="63"/>
    </row>
    <row r="183" spans="1:32" ht="15.75" x14ac:dyDescent="0.25">
      <c r="A183" s="66" t="s">
        <v>475</v>
      </c>
      <c r="B183" s="63"/>
      <c r="C183" s="63"/>
      <c r="D183" s="63"/>
      <c r="E183" s="63"/>
      <c r="F183" s="63"/>
      <c r="G183" s="63" t="s">
        <v>489</v>
      </c>
      <c r="H183" s="63"/>
      <c r="I183" s="63"/>
      <c r="J183" s="63"/>
      <c r="K183" s="63"/>
      <c r="L183" s="63"/>
      <c r="M183" s="63"/>
      <c r="N183" s="63" t="str">
        <f>IF(F184&gt;3.99,A184,"")</f>
        <v/>
      </c>
      <c r="O183" s="63" t="str">
        <f>IF(F185&gt;3.99,A185,"")</f>
        <v/>
      </c>
      <c r="P183" s="63" t="str">
        <f>IF(F186&gt;3.99,A186,"")</f>
        <v/>
      </c>
      <c r="Q183" s="63"/>
      <c r="R183" s="63"/>
      <c r="S183" s="63"/>
      <c r="T183" s="63"/>
      <c r="U183" s="63"/>
      <c r="V183" s="63"/>
      <c r="W183" s="63"/>
      <c r="X183" s="63"/>
      <c r="Y183" s="63"/>
      <c r="Z183" s="63"/>
      <c r="AA183" s="63"/>
      <c r="AB183" s="63"/>
      <c r="AC183" s="63"/>
      <c r="AD183" s="63"/>
      <c r="AE183" s="63"/>
      <c r="AF183" s="63"/>
    </row>
    <row r="184" spans="1:32" ht="15.75" x14ac:dyDescent="0.25">
      <c r="A184" s="63" t="s">
        <v>415</v>
      </c>
      <c r="B184" s="63"/>
      <c r="C184" s="63"/>
      <c r="D184" s="63"/>
      <c r="E184" s="63"/>
      <c r="F184" s="63">
        <f>SelfPro!F34</f>
        <v>0</v>
      </c>
      <c r="G184" s="63" t="s">
        <v>486</v>
      </c>
      <c r="H184" s="63"/>
      <c r="I184" s="63"/>
      <c r="J184" s="63"/>
      <c r="K184" s="63"/>
      <c r="L184" s="63"/>
      <c r="M184" s="63"/>
      <c r="N184" s="63" t="str">
        <f>IF(AND($F184&gt;1.01,$F184&lt;3.99),$A184,"")</f>
        <v/>
      </c>
      <c r="O184" s="63" t="str">
        <f>IF(AND($F185&gt;1.01,$F185&lt;3.99),$A185,"")</f>
        <v/>
      </c>
      <c r="P184" s="63" t="str">
        <f>IF(AND($F186&gt;1.01,$F186&lt;3.99),$A186,"")</f>
        <v/>
      </c>
      <c r="Q184" s="63"/>
      <c r="R184" s="63"/>
      <c r="S184" s="63"/>
      <c r="T184" s="63"/>
      <c r="U184" s="63"/>
      <c r="V184" s="63"/>
      <c r="W184" s="63"/>
      <c r="X184" s="63"/>
      <c r="Y184" s="63"/>
      <c r="Z184" s="63"/>
      <c r="AA184" s="63"/>
      <c r="AB184" s="63"/>
      <c r="AC184" s="63"/>
      <c r="AD184" s="63"/>
      <c r="AE184" s="63"/>
      <c r="AF184" s="63"/>
    </row>
    <row r="185" spans="1:32" ht="15.75" x14ac:dyDescent="0.25">
      <c r="A185" s="63" t="s">
        <v>416</v>
      </c>
      <c r="B185" s="63"/>
      <c r="C185" s="63"/>
      <c r="D185" s="63"/>
      <c r="E185" s="63"/>
      <c r="F185" s="63">
        <f>SelfPro!F40</f>
        <v>0</v>
      </c>
      <c r="G185" s="63" t="s">
        <v>487</v>
      </c>
      <c r="H185" s="63"/>
      <c r="I185" s="63"/>
      <c r="J185" s="63"/>
      <c r="K185" s="63"/>
      <c r="L185" s="63"/>
      <c r="M185" s="63"/>
      <c r="N185" s="70" t="str">
        <f>IF(AND($F184&gt;0.99,$F184&lt;1.000001),$A184,"")</f>
        <v/>
      </c>
      <c r="O185" s="70" t="str">
        <f>IF(AND($F185&gt;0.99,$F185&lt;1.000001),$A185,"")</f>
        <v/>
      </c>
      <c r="P185" s="70" t="str">
        <f>IF(AND($F186&gt;0.99,$F186&lt;1.000001),$A186,"")</f>
        <v/>
      </c>
      <c r="Q185" s="63"/>
      <c r="R185" s="63"/>
      <c r="S185" s="63"/>
      <c r="T185" s="63"/>
      <c r="U185" s="63"/>
      <c r="V185" s="63"/>
      <c r="W185" s="63"/>
      <c r="X185" s="63"/>
      <c r="Y185" s="63"/>
      <c r="Z185" s="63"/>
      <c r="AA185" s="63"/>
      <c r="AB185" s="63"/>
      <c r="AC185" s="63"/>
      <c r="AD185" s="63"/>
      <c r="AE185" s="63"/>
      <c r="AF185" s="63"/>
    </row>
    <row r="186" spans="1:32" ht="15.75" x14ac:dyDescent="0.25">
      <c r="A186" s="63" t="s">
        <v>417</v>
      </c>
      <c r="B186" s="63"/>
      <c r="C186" s="63"/>
      <c r="D186" s="63"/>
      <c r="E186" s="63"/>
      <c r="F186" s="63">
        <f>SelfPro!F44</f>
        <v>0</v>
      </c>
      <c r="G186" s="63" t="s">
        <v>488</v>
      </c>
      <c r="H186" s="63"/>
      <c r="I186" s="63"/>
      <c r="J186" s="63"/>
      <c r="K186" s="63"/>
      <c r="L186" s="63"/>
      <c r="M186" s="63"/>
      <c r="N186" s="63" t="str">
        <f>IF($F184=0,$A184,"")</f>
        <v>Upper Hand Protective Technique</v>
      </c>
      <c r="O186" s="63" t="str">
        <f>IF($F185=0,$A185,"")</f>
        <v>Lower Forearm Protective Technique</v>
      </c>
      <c r="P186" s="63" t="str">
        <f>IF($F186=0,$A186,"")</f>
        <v>Protective Clothing</v>
      </c>
      <c r="Q186" s="63"/>
      <c r="R186" s="63"/>
      <c r="S186" s="63"/>
      <c r="T186" s="63"/>
      <c r="U186" s="63"/>
      <c r="V186" s="63"/>
      <c r="W186" s="63"/>
      <c r="X186" s="63"/>
      <c r="Y186" s="63"/>
      <c r="Z186" s="63"/>
      <c r="AA186" s="63"/>
      <c r="AB186" s="63"/>
      <c r="AC186" s="63"/>
      <c r="AD186" s="63"/>
      <c r="AE186" s="63"/>
      <c r="AF186" s="63"/>
    </row>
    <row r="187" spans="1:32" ht="15.75" x14ac:dyDescent="0.25">
      <c r="A187" s="66" t="s">
        <v>476</v>
      </c>
      <c r="B187" s="63"/>
      <c r="C187" s="63"/>
      <c r="D187" s="63"/>
      <c r="E187" s="63"/>
      <c r="F187" s="63"/>
      <c r="G187" s="63"/>
      <c r="H187" s="63"/>
      <c r="I187" s="63"/>
      <c r="J187" s="63"/>
      <c r="K187" s="63"/>
      <c r="L187" s="63"/>
      <c r="M187" s="63"/>
      <c r="N187" s="63"/>
      <c r="O187" s="63"/>
      <c r="P187" s="63"/>
      <c r="Q187" s="63"/>
      <c r="R187" s="63"/>
      <c r="S187" s="63"/>
      <c r="T187" s="63"/>
      <c r="U187" s="63"/>
      <c r="V187" s="63"/>
      <c r="W187" s="63"/>
      <c r="X187" s="63"/>
      <c r="Y187" s="63"/>
      <c r="Z187" s="63"/>
      <c r="AA187" s="63"/>
      <c r="AB187" s="63"/>
      <c r="AC187" s="63"/>
      <c r="AD187" s="63"/>
      <c r="AE187" s="63"/>
      <c r="AF187" s="63"/>
    </row>
    <row r="188" spans="1:32" ht="15.75" x14ac:dyDescent="0.25">
      <c r="A188" s="63" t="s">
        <v>418</v>
      </c>
      <c r="B188" s="63"/>
      <c r="C188" s="63"/>
      <c r="D188" s="63"/>
      <c r="E188" s="63"/>
      <c r="F188" s="63">
        <f>Guided!F49</f>
        <v>0</v>
      </c>
      <c r="G188" s="63" t="s">
        <v>489</v>
      </c>
      <c r="H188" s="63"/>
      <c r="I188" s="63"/>
      <c r="J188" s="63"/>
      <c r="K188" s="63"/>
      <c r="L188" s="63"/>
      <c r="M188" s="63"/>
      <c r="N188" s="63" t="str">
        <f>IF(F188&gt;3.99,A188,"")</f>
        <v/>
      </c>
      <c r="O188" s="63" t="str">
        <f>IF(F189&gt;3.99,A189,"")</f>
        <v/>
      </c>
      <c r="P188" s="63" t="str">
        <f>IF(F190&gt;3.99,A190,"")</f>
        <v/>
      </c>
      <c r="Q188" s="63" t="str">
        <f>IF(F191&gt;3.99,A191,"")</f>
        <v/>
      </c>
      <c r="R188" s="63"/>
      <c r="S188" s="63"/>
      <c r="T188" s="63"/>
      <c r="U188" s="63"/>
      <c r="V188" s="63"/>
      <c r="W188" s="63"/>
      <c r="X188" s="63"/>
      <c r="Y188" s="63"/>
      <c r="Z188" s="63"/>
      <c r="AA188" s="63"/>
      <c r="AB188" s="63"/>
      <c r="AC188" s="63"/>
      <c r="AD188" s="63"/>
      <c r="AE188" s="63"/>
      <c r="AF188" s="63"/>
    </row>
    <row r="189" spans="1:32" ht="15.75" x14ac:dyDescent="0.25">
      <c r="A189" s="63" t="s">
        <v>1008</v>
      </c>
      <c r="B189" s="63"/>
      <c r="C189" s="63"/>
      <c r="D189" s="63"/>
      <c r="E189" s="63"/>
      <c r="F189" s="63">
        <f>Guided!F62</f>
        <v>0</v>
      </c>
      <c r="G189" s="63" t="s">
        <v>486</v>
      </c>
      <c r="H189" s="63"/>
      <c r="I189" s="63"/>
      <c r="J189" s="63"/>
      <c r="K189" s="63"/>
      <c r="L189" s="63"/>
      <c r="M189" s="63"/>
      <c r="N189" s="63" t="str">
        <f>IF(AND($F188&gt;1.01,$F188&lt;3.99),$A188,"")</f>
        <v/>
      </c>
      <c r="O189" s="63" t="str">
        <f>IF(AND($F189&gt;1.01,$F189&lt;3.99),$A189,"")</f>
        <v/>
      </c>
      <c r="P189" s="63" t="str">
        <f>IF(AND($F190&gt;1.01,$F190&lt;3.99),$A190,"")</f>
        <v/>
      </c>
      <c r="Q189" s="63" t="str">
        <f>IF(AND($F191&gt;1.01,$F191&lt;3.99),$A191,"")</f>
        <v/>
      </c>
      <c r="R189" s="63"/>
      <c r="S189" s="63"/>
      <c r="T189" s="63"/>
      <c r="U189" s="63"/>
      <c r="V189" s="63"/>
      <c r="W189" s="63"/>
      <c r="X189" s="63"/>
      <c r="Y189" s="63"/>
      <c r="Z189" s="63"/>
      <c r="AA189" s="63"/>
      <c r="AB189" s="63"/>
      <c r="AC189" s="63"/>
      <c r="AD189" s="63"/>
      <c r="AE189" s="63"/>
      <c r="AF189" s="63"/>
    </row>
    <row r="190" spans="1:32" ht="15.75" x14ac:dyDescent="0.25">
      <c r="A190" s="63" t="s">
        <v>419</v>
      </c>
      <c r="B190" s="63"/>
      <c r="C190" s="63"/>
      <c r="D190" s="63"/>
      <c r="E190" s="63"/>
      <c r="F190" s="63">
        <f>Guided!F67</f>
        <v>0</v>
      </c>
      <c r="G190" s="63" t="s">
        <v>487</v>
      </c>
      <c r="H190" s="63"/>
      <c r="I190" s="63"/>
      <c r="J190" s="63"/>
      <c r="K190" s="63"/>
      <c r="L190" s="63"/>
      <c r="M190" s="63"/>
      <c r="N190" s="70" t="str">
        <f>IF(AND($F188&gt;0.99,$F188&lt;1.000001),$A188,"")</f>
        <v/>
      </c>
      <c r="O190" s="70" t="str">
        <f>IF(AND($F189&gt;0.99,$F189&lt;1.000001),$A189,"")</f>
        <v/>
      </c>
      <c r="P190" s="70" t="str">
        <f>IF(AND($F190&gt;0.99,$F190&lt;1.000001),$A190,"")</f>
        <v/>
      </c>
      <c r="Q190" s="70" t="str">
        <f>IF(AND($F191&gt;0.99,$F191&lt;1.000001),$A191,"")</f>
        <v/>
      </c>
      <c r="R190" s="63"/>
      <c r="S190" s="63"/>
      <c r="T190" s="63"/>
      <c r="U190" s="63"/>
      <c r="V190" s="63"/>
      <c r="W190" s="63"/>
      <c r="X190" s="63"/>
      <c r="Y190" s="63"/>
      <c r="Z190" s="63"/>
      <c r="AA190" s="63"/>
      <c r="AB190" s="63"/>
      <c r="AC190" s="63"/>
      <c r="AD190" s="63"/>
      <c r="AE190" s="63"/>
      <c r="AF190" s="63"/>
    </row>
    <row r="191" spans="1:32" ht="15.75" x14ac:dyDescent="0.25">
      <c r="A191" s="63" t="s">
        <v>420</v>
      </c>
      <c r="B191" s="63"/>
      <c r="C191" s="63"/>
      <c r="D191" s="63"/>
      <c r="E191" s="63"/>
      <c r="F191" s="63">
        <f>Guided!F71</f>
        <v>0</v>
      </c>
      <c r="G191" s="63" t="s">
        <v>488</v>
      </c>
      <c r="H191" s="63"/>
      <c r="I191" s="63"/>
      <c r="J191" s="63"/>
      <c r="K191" s="63"/>
      <c r="L191" s="63"/>
      <c r="M191" s="63"/>
      <c r="N191" s="63" t="str">
        <f>IF($F188=0,$A188,"")</f>
        <v>Human Guide</v>
      </c>
      <c r="O191" s="63" t="str">
        <f>IF($F189=0,$A189,"")</f>
        <v>Staying With Another (No Direct Contact)</v>
      </c>
      <c r="P191" s="63" t="str">
        <f>IF($F190=0,$A190,"")</f>
        <v>Menus</v>
      </c>
      <c r="Q191" s="63" t="str">
        <f>IF($F191=0,$A191,"")</f>
        <v>Getting Rides</v>
      </c>
      <c r="R191" s="63"/>
      <c r="S191" s="63"/>
      <c r="T191" s="63"/>
      <c r="U191" s="63"/>
      <c r="V191" s="63"/>
      <c r="W191" s="63"/>
      <c r="X191" s="63"/>
      <c r="Y191" s="63"/>
      <c r="Z191" s="63"/>
      <c r="AA191" s="63"/>
      <c r="AB191" s="63"/>
      <c r="AC191" s="63"/>
      <c r="AD191" s="63"/>
      <c r="AE191" s="63"/>
      <c r="AF191" s="63"/>
    </row>
    <row r="192" spans="1:32" ht="15.75" x14ac:dyDescent="0.25">
      <c r="A192" s="66" t="s">
        <v>477</v>
      </c>
      <c r="B192" s="63"/>
      <c r="C192" s="63"/>
      <c r="D192" s="63"/>
      <c r="E192" s="63"/>
      <c r="F192" s="63"/>
      <c r="G192" s="63"/>
      <c r="H192" s="63"/>
      <c r="I192" s="63"/>
      <c r="J192" s="63"/>
      <c r="K192" s="63"/>
      <c r="L192" s="63"/>
      <c r="M192" s="63"/>
      <c r="N192" s="63"/>
      <c r="O192" s="63"/>
      <c r="P192" s="63"/>
      <c r="Q192" s="63"/>
      <c r="R192" s="63"/>
      <c r="S192" s="63"/>
      <c r="T192" s="63"/>
      <c r="U192" s="63"/>
      <c r="V192" s="63"/>
      <c r="W192" s="63"/>
      <c r="X192" s="63"/>
      <c r="Y192" s="63"/>
      <c r="Z192" s="63"/>
      <c r="AA192" s="63"/>
      <c r="AB192" s="63"/>
      <c r="AC192" s="63"/>
      <c r="AD192" s="63"/>
      <c r="AE192" s="63"/>
      <c r="AF192" s="63"/>
    </row>
    <row r="193" spans="1:32" ht="15.75" x14ac:dyDescent="0.25">
      <c r="A193" s="63" t="s">
        <v>421</v>
      </c>
      <c r="B193" s="63"/>
      <c r="C193" s="63"/>
      <c r="D193" s="63"/>
      <c r="E193" s="63"/>
      <c r="F193" s="63">
        <f>Cane!F75</f>
        <v>0</v>
      </c>
      <c r="G193" s="63" t="s">
        <v>489</v>
      </c>
      <c r="H193" s="63"/>
      <c r="I193" s="63"/>
      <c r="J193" s="63"/>
      <c r="K193" s="63"/>
      <c r="L193" s="63"/>
      <c r="M193" s="63"/>
      <c r="N193" s="70" t="str">
        <f>IF(F193&gt;3.99,A193,"")</f>
        <v/>
      </c>
      <c r="O193" s="70" t="str">
        <f>IF(F194&gt;3.99,A194,"")</f>
        <v/>
      </c>
      <c r="P193" s="70" t="str">
        <f>IF(F195&gt;3.99,A195,"")</f>
        <v/>
      </c>
      <c r="Q193" s="70" t="str">
        <f>IF(F196&gt;3.99,A196,"")</f>
        <v/>
      </c>
      <c r="R193" s="70" t="str">
        <f>IF(F197&gt;3.99,A197,"")</f>
        <v/>
      </c>
      <c r="S193" s="70" t="str">
        <f>IF(F198&gt;3.99,A198,"")</f>
        <v/>
      </c>
      <c r="T193" s="70" t="str">
        <f>IF(F199&gt;3.99,A199,"")</f>
        <v/>
      </c>
      <c r="U193" s="70" t="str">
        <f>IF(F200&gt;3.99,A200,"")</f>
        <v/>
      </c>
      <c r="V193" s="70" t="str">
        <f>IF(F201&gt;3.99,A201,"")</f>
        <v/>
      </c>
      <c r="W193" s="63"/>
      <c r="X193" s="63"/>
      <c r="Y193" s="63"/>
      <c r="Z193" s="63"/>
      <c r="AA193" s="63"/>
      <c r="AB193" s="63"/>
      <c r="AC193" s="63"/>
      <c r="AD193" s="63"/>
      <c r="AE193" s="63"/>
      <c r="AF193" s="63"/>
    </row>
    <row r="194" spans="1:32" ht="15.75" x14ac:dyDescent="0.25">
      <c r="A194" s="63" t="s">
        <v>422</v>
      </c>
      <c r="B194" s="63"/>
      <c r="C194" s="63"/>
      <c r="D194" s="63"/>
      <c r="E194" s="63"/>
      <c r="F194" s="63">
        <f>Cane!F83</f>
        <v>0</v>
      </c>
      <c r="G194" s="63" t="s">
        <v>486</v>
      </c>
      <c r="H194" s="63"/>
      <c r="I194" s="63"/>
      <c r="J194" s="63"/>
      <c r="K194" s="63"/>
      <c r="L194" s="63"/>
      <c r="M194" s="63"/>
      <c r="N194" s="70" t="str">
        <f>IF(AND($F193&gt;1.01,$F193&lt;3.99),$A193,"")</f>
        <v/>
      </c>
      <c r="O194" s="70" t="str">
        <f>IF(AND($F194&gt;1.01,$F194&lt;3.99),$A194,"")</f>
        <v/>
      </c>
      <c r="P194" s="70" t="str">
        <f>IF(AND($F195&gt;1.01,$F195&lt;3.99),$A195,"")</f>
        <v/>
      </c>
      <c r="Q194" s="70" t="str">
        <f>IF(AND($F196&gt;1.01,$F196&lt;3.99),$A196,"")</f>
        <v/>
      </c>
      <c r="R194" s="70" t="str">
        <f>IF(AND($F197&gt;1.01,$F197&lt;3.99),$A197,"")</f>
        <v/>
      </c>
      <c r="S194" s="70" t="str">
        <f>IF(AND($F198&gt;1.01,$F198&lt;3.99),$A198,"")</f>
        <v/>
      </c>
      <c r="T194" s="70" t="str">
        <f>IF(AND($F199&gt;1.01,$F199&lt;3.99),$A199,"")</f>
        <v/>
      </c>
      <c r="U194" s="70" t="str">
        <f>IF(AND($F200&gt;1.01,$F200&lt;3.99),$A200,"")</f>
        <v/>
      </c>
      <c r="V194" s="70" t="str">
        <f>IF(AND($F201&gt;1.01,$F201&lt;3.99),$A201,"")</f>
        <v/>
      </c>
      <c r="W194" s="63"/>
      <c r="X194" s="63"/>
      <c r="Y194" s="63"/>
      <c r="Z194" s="63"/>
      <c r="AA194" s="63"/>
      <c r="AB194" s="63"/>
      <c r="AC194" s="63"/>
      <c r="AD194" s="63"/>
      <c r="AE194" s="63"/>
      <c r="AF194" s="63"/>
    </row>
    <row r="195" spans="1:32" ht="15.75" x14ac:dyDescent="0.25">
      <c r="A195" s="63" t="s">
        <v>1021</v>
      </c>
      <c r="B195" s="63"/>
      <c r="C195" s="63"/>
      <c r="D195" s="63"/>
      <c r="E195" s="63"/>
      <c r="F195" s="63">
        <f>Cane!F89</f>
        <v>0</v>
      </c>
      <c r="G195" s="63" t="s">
        <v>487</v>
      </c>
      <c r="H195" s="63"/>
      <c r="I195" s="63"/>
      <c r="J195" s="63"/>
      <c r="K195" s="63"/>
      <c r="L195" s="63"/>
      <c r="M195" s="63"/>
      <c r="N195" s="70" t="str">
        <f>IF(AND($F193&gt;0.99,$F193&lt;1.000001),$A193,"")</f>
        <v/>
      </c>
      <c r="O195" s="70" t="str">
        <f>IF(AND($F194&gt;0.99,$F194&lt;1.000001),$A194,"")</f>
        <v/>
      </c>
      <c r="P195" s="70" t="str">
        <f>IF(AND($F195&gt;0.99,$F195&lt;1.000001),$A195,"")</f>
        <v/>
      </c>
      <c r="Q195" s="70" t="str">
        <f>IF(AND($F196&gt;0.99,$F196&lt;1.000001),$A196,"")</f>
        <v/>
      </c>
      <c r="R195" s="70" t="str">
        <f>IF(AND($F197&gt;0.99,$F197&lt;1.000001),$A197,"")</f>
        <v/>
      </c>
      <c r="S195" s="70" t="str">
        <f>IF(AND($F198&gt;0.99,$F198&lt;1.000001),$A198,"")</f>
        <v/>
      </c>
      <c r="T195" s="70" t="str">
        <f>IF(AND($F199&gt;0.99,$F199&lt;1.000001),$A199,"")</f>
        <v/>
      </c>
      <c r="U195" s="70" t="str">
        <f>IF(AND($F200&gt;0.99,$F200&lt;1.000001),$A200,"")</f>
        <v/>
      </c>
      <c r="V195" s="70" t="str">
        <f>IF(AND($F201&gt;0.99,$F201&lt;1.000001),$A201,"")</f>
        <v/>
      </c>
      <c r="W195" s="63"/>
      <c r="X195" s="63"/>
      <c r="Y195" s="63"/>
      <c r="Z195" s="63"/>
      <c r="AA195" s="63"/>
      <c r="AB195" s="63"/>
      <c r="AC195" s="63"/>
      <c r="AD195" s="63"/>
      <c r="AE195" s="63"/>
      <c r="AF195" s="63"/>
    </row>
    <row r="196" spans="1:32" ht="15.75" x14ac:dyDescent="0.25">
      <c r="A196" s="63" t="s">
        <v>423</v>
      </c>
      <c r="B196" s="63"/>
      <c r="C196" s="63"/>
      <c r="D196" s="63"/>
      <c r="E196" s="63"/>
      <c r="F196" s="63">
        <f>Cane!F96</f>
        <v>0</v>
      </c>
      <c r="G196" s="63" t="s">
        <v>488</v>
      </c>
      <c r="H196" s="63"/>
      <c r="I196" s="63"/>
      <c r="J196" s="63"/>
      <c r="K196" s="63"/>
      <c r="L196" s="63"/>
      <c r="M196" s="63"/>
      <c r="N196" s="70" t="str">
        <f>IF($F193=0,$A193,"")</f>
        <v>Basic Skills</v>
      </c>
      <c r="O196" s="70" t="str">
        <f>IF($F194=0,$A194,"")</f>
        <v>Types Of Grips</v>
      </c>
      <c r="P196" s="70" t="str">
        <f>IF($F195=0,$A195,"")</f>
        <v>Wheelchair Specific Cane Skills</v>
      </c>
      <c r="Q196" s="70" t="str">
        <f>IF($F196=0,$A196,"")</f>
        <v>Constant Contact</v>
      </c>
      <c r="R196" s="70" t="str">
        <f>IF($F197=0,$A197,"")</f>
        <v>Diagonal/Diagonal Trail</v>
      </c>
      <c r="S196" s="71" t="str">
        <f>IF($F198=0,$A198,"")</f>
        <v>Two Point Touch/Touch Trail</v>
      </c>
      <c r="T196" s="70" t="str">
        <f>IF($F199=0,$A199,"")</f>
        <v>Touch And Drag</v>
      </c>
      <c r="U196" s="70" t="str">
        <f>IF($F200=0,$A200,"")</f>
        <v>Three Point Touch</v>
      </c>
      <c r="V196" s="70" t="str">
        <f>IF($F201=0,$A201,"")</f>
        <v>Verification Technique</v>
      </c>
      <c r="W196" s="63"/>
      <c r="X196" s="63"/>
      <c r="Y196" s="63"/>
      <c r="Z196" s="63"/>
      <c r="AA196" s="63"/>
      <c r="AB196" s="63"/>
      <c r="AC196" s="63"/>
      <c r="AD196" s="63"/>
      <c r="AE196" s="63"/>
      <c r="AF196" s="63"/>
    </row>
    <row r="197" spans="1:32" ht="15.75" x14ac:dyDescent="0.25">
      <c r="A197" s="63" t="s">
        <v>424</v>
      </c>
      <c r="B197" s="63"/>
      <c r="C197" s="63"/>
      <c r="D197" s="63"/>
      <c r="E197" s="63"/>
      <c r="F197" s="63">
        <f>Cane!F102</f>
        <v>0</v>
      </c>
      <c r="G197" s="63"/>
      <c r="H197" s="63"/>
      <c r="I197" s="63"/>
      <c r="J197" s="63"/>
      <c r="K197" s="63"/>
      <c r="L197" s="63"/>
      <c r="M197" s="63"/>
      <c r="N197" s="63"/>
      <c r="O197" s="63"/>
      <c r="P197" s="63"/>
      <c r="Q197" s="63"/>
      <c r="R197" s="63"/>
      <c r="S197" s="63"/>
      <c r="T197" s="63"/>
      <c r="U197" s="63"/>
      <c r="V197" s="63"/>
      <c r="W197" s="63"/>
      <c r="X197" s="63"/>
      <c r="Y197" s="63"/>
      <c r="Z197" s="63"/>
      <c r="AA197" s="63"/>
      <c r="AB197" s="63"/>
      <c r="AC197" s="63"/>
      <c r="AD197" s="63"/>
      <c r="AE197" s="63"/>
      <c r="AF197" s="63"/>
    </row>
    <row r="198" spans="1:32" ht="15.75" x14ac:dyDescent="0.25">
      <c r="A198" s="63" t="s">
        <v>425</v>
      </c>
      <c r="B198" s="63"/>
      <c r="C198" s="63"/>
      <c r="D198" s="63"/>
      <c r="E198" s="63"/>
      <c r="F198" s="63">
        <f>Cane!F108</f>
        <v>0</v>
      </c>
      <c r="G198" s="63"/>
      <c r="H198" s="63"/>
      <c r="I198" s="63"/>
      <c r="J198" s="63"/>
      <c r="K198" s="63"/>
      <c r="L198" s="63"/>
      <c r="M198" s="63"/>
      <c r="N198" s="63"/>
      <c r="O198" s="63"/>
      <c r="P198" s="63"/>
      <c r="Q198" s="63"/>
      <c r="R198" s="63"/>
      <c r="S198" s="63"/>
      <c r="T198" s="63"/>
      <c r="U198" s="63"/>
      <c r="V198" s="63"/>
      <c r="W198" s="63"/>
      <c r="X198" s="63"/>
      <c r="Y198" s="63"/>
      <c r="Z198" s="63"/>
      <c r="AA198" s="63"/>
      <c r="AB198" s="63"/>
      <c r="AC198" s="63"/>
      <c r="AD198" s="63"/>
      <c r="AE198" s="63"/>
      <c r="AF198" s="63"/>
    </row>
    <row r="199" spans="1:32" ht="15.75" x14ac:dyDescent="0.25">
      <c r="A199" s="63" t="s">
        <v>426</v>
      </c>
      <c r="B199" s="63"/>
      <c r="C199" s="63"/>
      <c r="D199" s="63"/>
      <c r="E199" s="63"/>
      <c r="F199" s="63">
        <f>Cane!F115</f>
        <v>0</v>
      </c>
      <c r="G199" s="63"/>
      <c r="H199" s="63"/>
      <c r="I199" s="63"/>
      <c r="J199" s="63"/>
      <c r="K199" s="63"/>
      <c r="L199" s="63"/>
      <c r="M199" s="63"/>
      <c r="N199" s="63"/>
      <c r="O199" s="63"/>
      <c r="P199" s="63"/>
      <c r="Q199" s="63"/>
      <c r="R199" s="63"/>
      <c r="S199" s="63"/>
      <c r="T199" s="63"/>
      <c r="U199" s="63"/>
      <c r="V199" s="63"/>
      <c r="W199" s="63"/>
      <c r="X199" s="63"/>
      <c r="Y199" s="63"/>
      <c r="Z199" s="63"/>
      <c r="AA199" s="63"/>
      <c r="AB199" s="63"/>
      <c r="AC199" s="63"/>
      <c r="AD199" s="63"/>
      <c r="AE199" s="63"/>
      <c r="AF199" s="63"/>
    </row>
    <row r="200" spans="1:32" ht="15.75" x14ac:dyDescent="0.25">
      <c r="A200" s="63" t="s">
        <v>427</v>
      </c>
      <c r="B200" s="63"/>
      <c r="C200" s="63"/>
      <c r="D200" s="63"/>
      <c r="E200" s="63"/>
      <c r="F200" s="63">
        <f>Cane!F122</f>
        <v>0</v>
      </c>
      <c r="G200" s="63"/>
      <c r="H200" s="63"/>
      <c r="I200" s="63"/>
      <c r="J200" s="63"/>
      <c r="K200" s="63"/>
      <c r="L200" s="63"/>
      <c r="M200" s="63"/>
      <c r="N200" s="63"/>
      <c r="O200" s="63"/>
      <c r="P200" s="63"/>
      <c r="Q200" s="63"/>
      <c r="R200" s="63"/>
      <c r="S200" s="63"/>
      <c r="T200" s="63"/>
      <c r="U200" s="63"/>
      <c r="V200" s="63"/>
      <c r="W200" s="63"/>
      <c r="X200" s="63"/>
      <c r="Y200" s="63"/>
      <c r="Z200" s="63"/>
      <c r="AA200" s="63"/>
      <c r="AB200" s="63"/>
      <c r="AC200" s="63"/>
      <c r="AD200" s="63"/>
      <c r="AE200" s="63"/>
      <c r="AF200" s="63"/>
    </row>
    <row r="201" spans="1:32" ht="15.75" x14ac:dyDescent="0.25">
      <c r="A201" s="63" t="s">
        <v>1022</v>
      </c>
      <c r="B201" s="63"/>
      <c r="C201" s="63"/>
      <c r="D201" s="63"/>
      <c r="E201" s="63"/>
      <c r="F201" s="63">
        <f>Cane!F129</f>
        <v>0</v>
      </c>
      <c r="G201" s="63"/>
      <c r="H201" s="63"/>
      <c r="I201" s="63"/>
      <c r="J201" s="63"/>
      <c r="K201" s="63"/>
      <c r="L201" s="63"/>
      <c r="M201" s="63"/>
      <c r="N201" s="63"/>
      <c r="O201" s="63"/>
      <c r="P201" s="63"/>
      <c r="Q201" s="63"/>
      <c r="R201" s="63"/>
      <c r="S201" s="63"/>
      <c r="T201" s="63"/>
      <c r="U201" s="63"/>
      <c r="V201" s="63"/>
      <c r="W201" s="63"/>
      <c r="X201" s="63"/>
      <c r="Y201" s="63"/>
      <c r="Z201" s="63"/>
      <c r="AA201" s="63"/>
      <c r="AB201" s="63"/>
      <c r="AC201" s="63"/>
      <c r="AD201" s="63"/>
      <c r="AE201" s="63"/>
      <c r="AF201" s="63"/>
    </row>
    <row r="202" spans="1:32" ht="15.75" x14ac:dyDescent="0.25">
      <c r="A202" s="66" t="s">
        <v>478</v>
      </c>
      <c r="B202" s="63"/>
      <c r="C202" s="63"/>
      <c r="D202" s="63"/>
      <c r="E202" s="63"/>
      <c r="F202" s="63"/>
      <c r="G202" s="63" t="s">
        <v>489</v>
      </c>
      <c r="H202" s="63"/>
      <c r="I202" s="63"/>
      <c r="J202" s="63"/>
      <c r="K202" s="63"/>
      <c r="L202" s="63"/>
      <c r="M202" s="63"/>
      <c r="N202" s="63" t="str">
        <f>IF(F203&gt;3.99,A203,"")</f>
        <v/>
      </c>
      <c r="O202" s="63" t="str">
        <f>IF(F204&gt;3.99,A204,"")</f>
        <v/>
      </c>
      <c r="P202" s="63" t="str">
        <f>IF(F205&gt;3.99,A205,"")</f>
        <v/>
      </c>
      <c r="Q202" s="63" t="str">
        <f>IF(F206&gt;3.99,A206,"")</f>
        <v/>
      </c>
      <c r="R202" s="63" t="str">
        <f>IF(F207&gt;3.99,A207,"")</f>
        <v/>
      </c>
      <c r="S202" s="63"/>
      <c r="T202" s="63"/>
      <c r="U202" s="63"/>
      <c r="V202" s="63"/>
      <c r="W202" s="63"/>
      <c r="X202" s="63"/>
      <c r="Y202" s="63"/>
      <c r="Z202" s="63"/>
      <c r="AA202" s="63"/>
      <c r="AB202" s="63"/>
      <c r="AC202" s="63"/>
      <c r="AD202" s="63"/>
      <c r="AE202" s="63"/>
      <c r="AF202" s="63"/>
    </row>
    <row r="203" spans="1:32" ht="15.75" x14ac:dyDescent="0.25">
      <c r="A203" s="63" t="s">
        <v>1023</v>
      </c>
      <c r="B203" s="63"/>
      <c r="C203" s="63"/>
      <c r="D203" s="63"/>
      <c r="E203" s="63"/>
      <c r="F203" s="63">
        <f>Sidewalk!F75</f>
        <v>0</v>
      </c>
      <c r="G203" s="63" t="s">
        <v>486</v>
      </c>
      <c r="H203" s="63"/>
      <c r="I203" s="63"/>
      <c r="J203" s="63"/>
      <c r="K203" s="63"/>
      <c r="L203" s="63"/>
      <c r="M203" s="63"/>
      <c r="N203" s="63" t="str">
        <f>IF(AND($F203&gt;1.01,$F203&lt;3.99),$A203,"")</f>
        <v/>
      </c>
      <c r="O203" s="63" t="str">
        <f>IF(AND($F204&gt;1.01,$F204&lt;3.99),$A204,"")</f>
        <v/>
      </c>
      <c r="P203" s="63" t="str">
        <f>IF(AND($F205&gt;1.01,$F205&lt;3.99),$A205,"")</f>
        <v/>
      </c>
      <c r="Q203" s="63" t="str">
        <f>IF(AND($F206&gt;1.01,$F206&lt;3.99),$A206,"")</f>
        <v/>
      </c>
      <c r="R203" s="63" t="str">
        <f>IF(AND($F207&gt;1.01,$F207&lt;3.99),$A207,"")</f>
        <v/>
      </c>
      <c r="S203" s="63"/>
      <c r="T203" s="63"/>
      <c r="U203" s="63"/>
      <c r="V203" s="63"/>
      <c r="W203" s="63"/>
      <c r="X203" s="63"/>
      <c r="Y203" s="63"/>
      <c r="Z203" s="63"/>
      <c r="AA203" s="63"/>
      <c r="AB203" s="63"/>
      <c r="AC203" s="63"/>
      <c r="AD203" s="63"/>
      <c r="AE203" s="63"/>
      <c r="AF203" s="63"/>
    </row>
    <row r="204" spans="1:32" ht="15.75" x14ac:dyDescent="0.25">
      <c r="A204" s="63" t="s">
        <v>1024</v>
      </c>
      <c r="B204" s="63"/>
      <c r="C204" s="63"/>
      <c r="D204" s="63"/>
      <c r="E204" s="63"/>
      <c r="F204" s="63">
        <f>Sidewalk!F98</f>
        <v>0</v>
      </c>
      <c r="G204" s="63" t="s">
        <v>487</v>
      </c>
      <c r="H204" s="63"/>
      <c r="I204" s="63"/>
      <c r="J204" s="63"/>
      <c r="K204" s="63"/>
      <c r="L204" s="63"/>
      <c r="M204" s="63"/>
      <c r="N204" s="70" t="str">
        <f>IF(AND($F203&gt;0.99,$F203&lt;1.000001),$A203,"")</f>
        <v/>
      </c>
      <c r="O204" s="70" t="str">
        <f>IF(AND($F204&gt;0.99,$F204&lt;1.000001),$A204,"")</f>
        <v/>
      </c>
      <c r="P204" s="70" t="str">
        <f>IF(AND($F205&gt;0.99,$F205&lt;1.000001),$A205,"")</f>
        <v/>
      </c>
      <c r="Q204" s="70" t="str">
        <f>IF(AND($F206&gt;0.99,$F206&lt;1.000001),$A206,"")</f>
        <v/>
      </c>
      <c r="R204" s="70" t="str">
        <f>IF(AND($F207&gt;0.99,$F207&lt;1.000001),$A207,"")</f>
        <v/>
      </c>
      <c r="S204" s="63"/>
      <c r="T204" s="63"/>
      <c r="U204" s="63"/>
      <c r="V204" s="63"/>
      <c r="W204" s="63"/>
      <c r="X204" s="63"/>
      <c r="Y204" s="63"/>
      <c r="Z204" s="63"/>
      <c r="AA204" s="63"/>
      <c r="AB204" s="63"/>
      <c r="AC204" s="63"/>
      <c r="AD204" s="63"/>
      <c r="AE204" s="63"/>
      <c r="AF204" s="63"/>
    </row>
    <row r="205" spans="1:32" ht="15.75" x14ac:dyDescent="0.25">
      <c r="A205" s="63" t="s">
        <v>1025</v>
      </c>
      <c r="B205" s="63"/>
      <c r="C205" s="63"/>
      <c r="D205" s="63"/>
      <c r="E205" s="63"/>
      <c r="F205" s="63">
        <f>Sidewalk!F105</f>
        <v>0</v>
      </c>
      <c r="G205" s="63" t="s">
        <v>488</v>
      </c>
      <c r="H205" s="63"/>
      <c r="I205" s="63"/>
      <c r="J205" s="63"/>
      <c r="K205" s="63"/>
      <c r="L205" s="63"/>
      <c r="M205" s="63"/>
      <c r="N205" s="63" t="str">
        <f>IF($F203=0,$A203,"")</f>
        <v>Travel On Sidewalks</v>
      </c>
      <c r="O205" s="63" t="str">
        <f>IF($F204=0,$A204,"")</f>
        <v>Travel On Irregular Sidewalks</v>
      </c>
      <c r="P205" s="63" t="str">
        <f>IF($F205=0,$A205,"")</f>
        <v>Negotiating Curb Ramps</v>
      </c>
      <c r="Q205" s="63" t="str">
        <f>IF($F206=0,$A206,"")</f>
        <v>Negotiating Building Ramps</v>
      </c>
      <c r="R205" s="63" t="str">
        <f>IF($F207=0,$A207,"")</f>
        <v>Correcting for Veering On Sidewalks</v>
      </c>
      <c r="S205" s="63"/>
      <c r="T205" s="63"/>
      <c r="U205" s="63"/>
      <c r="V205" s="63"/>
      <c r="W205" s="63"/>
      <c r="X205" s="63"/>
      <c r="Y205" s="63"/>
      <c r="Z205" s="63"/>
      <c r="AA205" s="63"/>
      <c r="AB205" s="63"/>
      <c r="AC205" s="63"/>
      <c r="AD205" s="63"/>
      <c r="AE205" s="63"/>
      <c r="AF205" s="63"/>
    </row>
    <row r="206" spans="1:32" ht="15.75" x14ac:dyDescent="0.25">
      <c r="A206" s="63" t="s">
        <v>1026</v>
      </c>
      <c r="B206" s="63"/>
      <c r="C206" s="63"/>
      <c r="D206" s="63"/>
      <c r="E206" s="63"/>
      <c r="F206" s="63">
        <f>Sidewalk!F117</f>
        <v>0</v>
      </c>
      <c r="G206" s="63"/>
      <c r="H206" s="63"/>
      <c r="I206" s="63"/>
      <c r="J206" s="63"/>
      <c r="K206" s="63"/>
      <c r="L206" s="63"/>
      <c r="M206" s="63"/>
      <c r="N206" s="63"/>
      <c r="O206" s="63"/>
      <c r="P206" s="63"/>
      <c r="Q206" s="63"/>
      <c r="R206" s="63"/>
      <c r="S206" s="63"/>
      <c r="T206" s="63"/>
      <c r="U206" s="63"/>
      <c r="V206" s="63"/>
      <c r="W206" s="63"/>
      <c r="X206" s="63"/>
      <c r="Y206" s="63"/>
      <c r="Z206" s="63"/>
      <c r="AA206" s="63"/>
      <c r="AB206" s="63"/>
      <c r="AC206" s="63"/>
      <c r="AD206" s="63"/>
      <c r="AE206" s="63"/>
      <c r="AF206" s="63"/>
    </row>
    <row r="207" spans="1:32" ht="15.75" x14ac:dyDescent="0.25">
      <c r="A207" s="63" t="s">
        <v>428</v>
      </c>
      <c r="B207" s="63"/>
      <c r="C207" s="63"/>
      <c r="D207" s="63"/>
      <c r="E207" s="63"/>
      <c r="F207" s="63">
        <f>Sidewalk!F126</f>
        <v>0</v>
      </c>
      <c r="G207" s="63"/>
      <c r="H207" s="63"/>
      <c r="I207" s="63"/>
      <c r="J207" s="63"/>
      <c r="K207" s="63"/>
      <c r="L207" s="63"/>
      <c r="M207" s="63"/>
      <c r="N207" s="63"/>
      <c r="O207" s="63"/>
      <c r="P207" s="63"/>
      <c r="Q207" s="63"/>
      <c r="R207" s="63"/>
      <c r="S207" s="63"/>
      <c r="T207" s="63"/>
      <c r="U207" s="63"/>
      <c r="V207" s="63"/>
      <c r="W207" s="63"/>
      <c r="X207" s="63"/>
      <c r="Y207" s="63"/>
      <c r="Z207" s="63"/>
      <c r="AA207" s="63"/>
      <c r="AB207" s="63"/>
      <c r="AC207" s="63"/>
      <c r="AD207" s="63"/>
      <c r="AE207" s="63"/>
      <c r="AF207" s="63"/>
    </row>
    <row r="208" spans="1:32" ht="15.75" x14ac:dyDescent="0.25">
      <c r="A208" s="66" t="s">
        <v>479</v>
      </c>
      <c r="B208" s="63"/>
      <c r="C208" s="63"/>
      <c r="D208" s="63"/>
      <c r="E208" s="63"/>
      <c r="F208" s="63"/>
      <c r="G208" s="63"/>
      <c r="H208" s="63"/>
      <c r="I208" s="63"/>
      <c r="J208" s="63"/>
      <c r="K208" s="63"/>
      <c r="L208" s="63"/>
      <c r="M208" s="63"/>
      <c r="N208" s="63"/>
      <c r="O208" s="63"/>
      <c r="P208" s="63"/>
      <c r="Q208" s="63"/>
      <c r="R208" s="63"/>
      <c r="S208" s="63"/>
      <c r="T208" s="63"/>
      <c r="U208" s="63"/>
      <c r="V208" s="63"/>
      <c r="W208" s="63"/>
      <c r="X208" s="63"/>
      <c r="Y208" s="63"/>
      <c r="Z208" s="63"/>
      <c r="AA208" s="63"/>
      <c r="AB208" s="63"/>
      <c r="AC208" s="63"/>
      <c r="AD208" s="63"/>
      <c r="AE208" s="63"/>
      <c r="AF208" s="63"/>
    </row>
    <row r="209" spans="1:32" ht="15.75" x14ac:dyDescent="0.25">
      <c r="A209" s="63" t="s">
        <v>429</v>
      </c>
      <c r="B209" s="63"/>
      <c r="C209" s="63"/>
      <c r="D209" s="63"/>
      <c r="E209" s="63"/>
      <c r="F209" s="63">
        <f>StCross!F170</f>
        <v>0</v>
      </c>
      <c r="G209" s="63" t="s">
        <v>489</v>
      </c>
      <c r="H209" s="63"/>
      <c r="I209" s="63"/>
      <c r="J209" s="63"/>
      <c r="K209" s="63"/>
      <c r="L209" s="63"/>
      <c r="M209" s="63"/>
      <c r="N209" s="70" t="str">
        <f>IF(F209&gt;3.99,A209,"")</f>
        <v/>
      </c>
      <c r="O209" s="70" t="str">
        <f>IF(F210&gt;3.99,A210,"")</f>
        <v/>
      </c>
      <c r="P209" s="70" t="str">
        <f>IF(F211&gt;3.99,A211,"")</f>
        <v/>
      </c>
      <c r="Q209" s="70" t="str">
        <f>IF(F212&gt;3.99,A212,"")</f>
        <v/>
      </c>
      <c r="R209" s="70" t="str">
        <f>IF(F213&gt;3.99,A213,"")</f>
        <v/>
      </c>
      <c r="S209" s="70" t="str">
        <f>IF(F214&gt;3.99,A214,"")</f>
        <v/>
      </c>
      <c r="T209" s="70" t="str">
        <f>IF(F215&gt;3.99,A215,"")</f>
        <v/>
      </c>
      <c r="U209" s="70" t="str">
        <f>IF(F216&gt;3.99,A216,"")</f>
        <v/>
      </c>
      <c r="V209" s="70" t="str">
        <f>IF(F217&gt;3.99,A217,"")</f>
        <v/>
      </c>
      <c r="W209" s="70" t="str">
        <f>IF(F218&gt;3.99,A218,"")</f>
        <v/>
      </c>
      <c r="X209" s="70" t="str">
        <f>IF(F219&gt;3.99,A219,"")</f>
        <v/>
      </c>
      <c r="Y209" s="70" t="str">
        <f>IF(F220&gt;3.99,A220,"")</f>
        <v/>
      </c>
      <c r="Z209" s="70" t="str">
        <f>IF(F221&gt;3.99,A221,"")</f>
        <v/>
      </c>
      <c r="AA209" s="70" t="str">
        <f>IF(F222&gt;3.99,A222,"")</f>
        <v/>
      </c>
      <c r="AB209" s="70" t="str">
        <f>IF(F223&gt;3.99,A223,"")</f>
        <v/>
      </c>
      <c r="AC209" s="70" t="str">
        <f>IF(F224&gt;3.99,A224,"")</f>
        <v/>
      </c>
      <c r="AD209" s="70"/>
      <c r="AE209" s="63"/>
      <c r="AF209" s="63"/>
    </row>
    <row r="210" spans="1:32" ht="15.75" x14ac:dyDescent="0.25">
      <c r="A210" s="63" t="s">
        <v>1027</v>
      </c>
      <c r="B210" s="63"/>
      <c r="C210" s="63"/>
      <c r="D210" s="63"/>
      <c r="E210" s="63"/>
      <c r="F210" s="63">
        <f>StCross!F176</f>
        <v>0</v>
      </c>
      <c r="G210" s="63" t="s">
        <v>486</v>
      </c>
      <c r="H210" s="63"/>
      <c r="I210" s="63"/>
      <c r="J210" s="63"/>
      <c r="K210" s="63"/>
      <c r="L210" s="63"/>
      <c r="M210" s="63"/>
      <c r="N210" s="70" t="str">
        <f>IF(AND($F209&gt;1.01,$F209&lt;3.99),$A209,"")</f>
        <v/>
      </c>
      <c r="O210" s="70" t="str">
        <f>IF(AND($F210&gt;1.01,$F210&lt;3.99),$A210,"")</f>
        <v/>
      </c>
      <c r="P210" s="70" t="str">
        <f>IF(AND($F211&gt;1.01,$F211&lt;3.99),$A211,"")</f>
        <v/>
      </c>
      <c r="Q210" s="70" t="str">
        <f>IF(AND($F212&gt;1.01,$F212&lt;3.99),$A212,"")</f>
        <v/>
      </c>
      <c r="R210" s="70" t="str">
        <f>IF(AND($F213&gt;1.01,$F213&lt;3.99),$A213,"")</f>
        <v/>
      </c>
      <c r="S210" s="70" t="str">
        <f>IF(AND($F214&gt;1.01,$F214&lt;3.99),$A214,"")</f>
        <v/>
      </c>
      <c r="T210" s="70" t="str">
        <f>IF(AND($F215&gt;1.01,$F215&lt;3.99),$A215,"")</f>
        <v/>
      </c>
      <c r="U210" s="70" t="str">
        <f>IF(AND($F216&gt;1.01,$F216&lt;3.99),$A216,"")</f>
        <v/>
      </c>
      <c r="V210" s="70" t="str">
        <f>IF(AND($F217&gt;1.01,$F217&lt;3.99),$A217,"")</f>
        <v/>
      </c>
      <c r="W210" s="70" t="str">
        <f>IF(AND($F218&gt;1.01,$F218&lt;3.99),$A218,"")</f>
        <v/>
      </c>
      <c r="X210" s="70" t="str">
        <f>IF(AND($F219&gt;1.01,$F219&lt;3.99),$A219,"")</f>
        <v/>
      </c>
      <c r="Y210" s="70" t="str">
        <f>IF(AND($F220&gt;1.01,$F220&lt;3.99),$A220,"")</f>
        <v/>
      </c>
      <c r="Z210" s="70" t="str">
        <f>IF(AND($F221&gt;1.01,$F221&lt;3.99),$A221,"")</f>
        <v/>
      </c>
      <c r="AA210" s="70" t="str">
        <f>IF(AND($F222&gt;1.01,$F222&lt;3.99),$A222,"")</f>
        <v/>
      </c>
      <c r="AB210" s="70" t="str">
        <f>IF(AND($F223&gt;1.01,$F223&lt;3.99),$A223,"")</f>
        <v/>
      </c>
      <c r="AC210" s="70" t="str">
        <f>IF(AND($F224&gt;1.01,$F224&lt;3.99),$A224,"")</f>
        <v/>
      </c>
      <c r="AD210" s="70"/>
      <c r="AE210" s="63"/>
      <c r="AF210" s="63"/>
    </row>
    <row r="211" spans="1:32" ht="15.75" x14ac:dyDescent="0.25">
      <c r="A211" s="63" t="s">
        <v>1028</v>
      </c>
      <c r="B211" s="63"/>
      <c r="C211" s="63"/>
      <c r="D211" s="63"/>
      <c r="E211" s="63"/>
      <c r="F211" s="63">
        <f>StCross!F194</f>
        <v>0</v>
      </c>
      <c r="G211" s="63" t="s">
        <v>487</v>
      </c>
      <c r="H211" s="63"/>
      <c r="I211" s="63"/>
      <c r="J211" s="63"/>
      <c r="K211" s="63"/>
      <c r="L211" s="63"/>
      <c r="M211" s="63"/>
      <c r="N211" s="70" t="str">
        <f>IF(AND($F209&gt;0.99,$F209&lt;1.000001),$A209,"")</f>
        <v/>
      </c>
      <c r="O211" s="70" t="str">
        <f>IF(AND($F210&gt;0.99,$F210&lt;1.000001),$A210,"")</f>
        <v/>
      </c>
      <c r="P211" s="70" t="str">
        <f>IF(AND($F211&gt;0.99,$F211&lt;1.000001),$A211,"")</f>
        <v/>
      </c>
      <c r="Q211" s="70" t="str">
        <f>IF(AND($F212&gt;0.99,$F212&lt;1.000001),$A212,"")</f>
        <v/>
      </c>
      <c r="R211" s="70" t="str">
        <f>IF(AND($F213&gt;0.99,$F213&lt;1.000001),$A213,"")</f>
        <v/>
      </c>
      <c r="S211" s="70" t="str">
        <f>IF(AND($F214&gt;0.99,$F214&lt;1.000001),$A214,"")</f>
        <v/>
      </c>
      <c r="T211" s="70" t="str">
        <f>IF(AND($F215&gt;0.99,$F215&lt;1.000001),$A215,"")</f>
        <v/>
      </c>
      <c r="U211" s="70" t="str">
        <f>IF(AND($F216&gt;0.99,$F216&lt;1.000001),$A216,"")</f>
        <v/>
      </c>
      <c r="V211" s="70" t="str">
        <f>IF(AND($F217&gt;0.99,$F217&lt;1.000001),$A217,"")</f>
        <v/>
      </c>
      <c r="W211" s="70" t="str">
        <f>IF(AND($F218&gt;0.99,$F218&lt;1.000001),$A218,"")</f>
        <v/>
      </c>
      <c r="X211" s="70" t="str">
        <f>IF(AND($F219&gt;0.99,$F219&lt;1.000001),$A219,"")</f>
        <v/>
      </c>
      <c r="Y211" s="70" t="str">
        <f>IF(AND($F220&gt;0.99,$F220&lt;1.000001),$A220,"")</f>
        <v/>
      </c>
      <c r="Z211" s="70" t="str">
        <f>IF(AND($F221&gt;0.99,$F221&lt;1.000001),$A221,"")</f>
        <v/>
      </c>
      <c r="AA211" s="70" t="str">
        <f>IF(AND($F222&gt;0.99,$F222&lt;1.000001),$A222,"")</f>
        <v/>
      </c>
      <c r="AB211" s="70" t="str">
        <f>IF(AND($F223&gt;0.99,$F223&lt;1.000001),$A223,"")</f>
        <v/>
      </c>
      <c r="AC211" s="70" t="str">
        <f>IF(AND($F224&gt;0.99,$F224&lt;1.000001),$A224,"")</f>
        <v/>
      </c>
      <c r="AD211" s="70"/>
      <c r="AE211" s="63"/>
      <c r="AF211" s="63"/>
    </row>
    <row r="212" spans="1:32" ht="15.75" x14ac:dyDescent="0.25">
      <c r="A212" s="63" t="s">
        <v>430</v>
      </c>
      <c r="B212" s="63"/>
      <c r="C212" s="63"/>
      <c r="D212" s="63"/>
      <c r="E212" s="63"/>
      <c r="F212" s="63">
        <f>StCross!F200</f>
        <v>0</v>
      </c>
      <c r="G212" s="63" t="s">
        <v>488</v>
      </c>
      <c r="H212" s="63"/>
      <c r="I212" s="63"/>
      <c r="J212" s="63"/>
      <c r="K212" s="63"/>
      <c r="L212" s="63"/>
      <c r="M212" s="63"/>
      <c r="N212" s="70" t="str">
        <f>IF($F209=0,$A209,"")</f>
        <v>Anticipating Street Crossings</v>
      </c>
      <c r="O212" s="70" t="str">
        <f>IF($F210=0,$A210,"")</f>
        <v>Wheelchair Specific Street Crossing Skills</v>
      </c>
      <c r="P212" s="70" t="str">
        <f>IF($F211=0,$A211,"")</f>
        <v>Maintaining Line Of Travel &amp; Body Alignment</v>
      </c>
      <c r="Q212" s="70" t="str">
        <f>IF($F212=0,$A212,"")</f>
        <v>Re-establishing Body Alignment</v>
      </c>
      <c r="R212" s="70" t="str">
        <f>IF($F213=0,$A213,"")</f>
        <v>Analyzing Intersections</v>
      </c>
      <c r="S212" s="71" t="str">
        <f>IF($F214=0,$A214,"")</f>
        <v>Plus Intersections</v>
      </c>
      <c r="T212" s="70" t="str">
        <f>IF($F215=0,$A215,"")</f>
        <v>T Intersections</v>
      </c>
      <c r="U212" s="70" t="str">
        <f>IF($F216=0,$A216,"")</f>
        <v>Y Intersections</v>
      </c>
      <c r="V212" s="70" t="str">
        <f>IF($F217=0,$A217,"")</f>
        <v>Roundabouts</v>
      </c>
      <c r="W212" s="70" t="str">
        <f>IF($F218=0,$A218,"")</f>
        <v>Significantly Offset Intersections</v>
      </c>
      <c r="X212" s="70" t="str">
        <f>IF($F219=0,$A219,"")</f>
        <v>Atypical Intersections</v>
      </c>
      <c r="Y212" s="70" t="str">
        <f>IF($F220=0,$A220,"")</f>
        <v>Newly Developed Intersections</v>
      </c>
      <c r="Z212" s="70" t="str">
        <f>IF($F221=0,$A221,"")</f>
        <v>Channelized Right Turn Lanes</v>
      </c>
      <c r="AA212" s="70" t="str">
        <f>IF($F222=0,$A222,"")</f>
        <v>Veering</v>
      </c>
      <c r="AB212" s="70" t="str">
        <f>IF($F223=0,$A223,"")</f>
        <v>Understanding Drivers’ Perspectives</v>
      </c>
      <c r="AC212" s="70" t="str">
        <f>IF($F224=0,$A224,"")</f>
        <v>Pedestrian Signals</v>
      </c>
      <c r="AD212" s="70"/>
      <c r="AE212" s="63"/>
      <c r="AF212" s="63"/>
    </row>
    <row r="213" spans="1:32" ht="15.75" x14ac:dyDescent="0.25">
      <c r="A213" s="63" t="s">
        <v>431</v>
      </c>
      <c r="B213" s="63"/>
      <c r="C213" s="63"/>
      <c r="D213" s="63"/>
      <c r="E213" s="63"/>
      <c r="F213" s="63">
        <f>StCross!F205</f>
        <v>0</v>
      </c>
      <c r="G213" s="63"/>
      <c r="H213" s="63"/>
      <c r="I213" s="63"/>
      <c r="J213" s="63"/>
      <c r="K213" s="63"/>
      <c r="L213" s="63"/>
      <c r="M213" s="63"/>
      <c r="N213" s="63"/>
      <c r="O213" s="63"/>
      <c r="P213" s="63"/>
      <c r="Q213" s="63"/>
      <c r="R213" s="63"/>
      <c r="S213" s="63"/>
      <c r="T213" s="63"/>
      <c r="U213" s="63"/>
      <c r="V213" s="63"/>
      <c r="W213" s="63"/>
      <c r="X213" s="63"/>
      <c r="Y213" s="63"/>
      <c r="Z213" s="63"/>
      <c r="AA213" s="63"/>
      <c r="AB213" s="63"/>
      <c r="AC213" s="63"/>
      <c r="AD213" s="63"/>
      <c r="AE213" s="63"/>
      <c r="AF213" s="63"/>
    </row>
    <row r="214" spans="1:32" ht="15.75" x14ac:dyDescent="0.25">
      <c r="A214" s="63" t="s">
        <v>432</v>
      </c>
      <c r="B214" s="63"/>
      <c r="C214" s="63"/>
      <c r="D214" s="63"/>
      <c r="E214" s="63"/>
      <c r="F214" s="63">
        <f>StCross!F212</f>
        <v>0</v>
      </c>
      <c r="G214" s="63"/>
      <c r="H214" s="63"/>
      <c r="I214" s="63"/>
      <c r="J214" s="63"/>
      <c r="K214" s="63"/>
      <c r="L214" s="63"/>
      <c r="M214" s="63"/>
      <c r="N214" s="63"/>
      <c r="O214" s="63"/>
      <c r="P214" s="63"/>
      <c r="Q214" s="63"/>
      <c r="R214" s="63"/>
      <c r="S214" s="63"/>
      <c r="T214" s="63"/>
      <c r="U214" s="63"/>
      <c r="V214" s="63"/>
      <c r="W214" s="63"/>
      <c r="X214" s="63"/>
      <c r="Y214" s="63"/>
      <c r="Z214" s="63"/>
      <c r="AA214" s="63"/>
      <c r="AB214" s="63"/>
      <c r="AC214" s="63"/>
      <c r="AD214" s="63"/>
      <c r="AE214" s="63"/>
      <c r="AF214" s="63"/>
    </row>
    <row r="215" spans="1:32" ht="15.75" x14ac:dyDescent="0.25">
      <c r="A215" s="63" t="s">
        <v>433</v>
      </c>
      <c r="B215" s="63"/>
      <c r="C215" s="63"/>
      <c r="D215" s="63"/>
      <c r="E215" s="63"/>
      <c r="F215" s="63">
        <f>StCross!F225</f>
        <v>0</v>
      </c>
      <c r="G215" s="63"/>
      <c r="H215" s="63"/>
      <c r="I215" s="63"/>
      <c r="J215" s="63"/>
      <c r="K215" s="63"/>
      <c r="L215" s="63"/>
      <c r="M215" s="63"/>
      <c r="N215" s="63"/>
      <c r="O215" s="63"/>
      <c r="P215" s="63"/>
      <c r="Q215" s="63"/>
      <c r="R215" s="63"/>
      <c r="S215" s="63"/>
      <c r="T215" s="63"/>
      <c r="U215" s="63"/>
      <c r="V215" s="63"/>
      <c r="W215" s="63"/>
      <c r="X215" s="63"/>
      <c r="Y215" s="63"/>
      <c r="Z215" s="63"/>
      <c r="AA215" s="63"/>
      <c r="AB215" s="63"/>
      <c r="AC215" s="63"/>
      <c r="AD215" s="63"/>
      <c r="AE215" s="63"/>
      <c r="AF215" s="63"/>
    </row>
    <row r="216" spans="1:32" ht="15.75" x14ac:dyDescent="0.25">
      <c r="A216" s="63" t="s">
        <v>434</v>
      </c>
      <c r="B216" s="63"/>
      <c r="C216" s="63"/>
      <c r="D216" s="63"/>
      <c r="E216" s="63"/>
      <c r="F216" s="63">
        <f>StCross!F238</f>
        <v>0</v>
      </c>
      <c r="G216" s="63"/>
      <c r="H216" s="63"/>
      <c r="I216" s="63"/>
      <c r="J216" s="63"/>
      <c r="K216" s="63"/>
      <c r="L216" s="63"/>
      <c r="M216" s="63"/>
      <c r="N216" s="63"/>
      <c r="O216" s="63"/>
      <c r="P216" s="63"/>
      <c r="Q216" s="63"/>
      <c r="R216" s="63"/>
      <c r="S216" s="63"/>
      <c r="T216" s="63"/>
      <c r="U216" s="63"/>
      <c r="V216" s="63"/>
      <c r="W216" s="63"/>
      <c r="X216" s="63"/>
      <c r="Y216" s="63"/>
      <c r="Z216" s="63"/>
      <c r="AA216" s="63"/>
      <c r="AB216" s="63"/>
      <c r="AC216" s="63"/>
      <c r="AD216" s="63"/>
      <c r="AE216" s="63"/>
      <c r="AF216" s="63"/>
    </row>
    <row r="217" spans="1:32" ht="15.75" x14ac:dyDescent="0.25">
      <c r="A217" s="63" t="s">
        <v>435</v>
      </c>
      <c r="B217" s="63"/>
      <c r="C217" s="63"/>
      <c r="D217" s="63"/>
      <c r="E217" s="63"/>
      <c r="F217" s="63">
        <f>StCross!F251</f>
        <v>0</v>
      </c>
      <c r="G217" s="63"/>
      <c r="H217" s="63"/>
      <c r="I217" s="63"/>
      <c r="J217" s="63"/>
      <c r="K217" s="63"/>
      <c r="L217" s="63"/>
      <c r="M217" s="63"/>
      <c r="N217" s="63"/>
      <c r="O217" s="63"/>
      <c r="P217" s="63"/>
      <c r="Q217" s="63"/>
      <c r="R217" s="63"/>
      <c r="S217" s="63"/>
      <c r="T217" s="63"/>
      <c r="U217" s="63"/>
      <c r="V217" s="63"/>
      <c r="W217" s="63"/>
      <c r="X217" s="63"/>
      <c r="Y217" s="63"/>
      <c r="Z217" s="63"/>
      <c r="AA217" s="63"/>
      <c r="AB217" s="63"/>
      <c r="AC217" s="63"/>
      <c r="AD217" s="63"/>
      <c r="AE217" s="63"/>
      <c r="AF217" s="63"/>
    </row>
    <row r="218" spans="1:32" ht="15.75" x14ac:dyDescent="0.25">
      <c r="A218" s="63" t="s">
        <v>436</v>
      </c>
      <c r="B218" s="63"/>
      <c r="C218" s="63"/>
      <c r="D218" s="63"/>
      <c r="E218" s="63"/>
      <c r="F218" s="63">
        <f>StCross!F260</f>
        <v>0</v>
      </c>
      <c r="G218" s="63"/>
      <c r="H218" s="63"/>
      <c r="I218" s="63"/>
      <c r="J218" s="63"/>
      <c r="K218" s="63"/>
      <c r="L218" s="63"/>
      <c r="M218" s="63"/>
      <c r="N218" s="63"/>
      <c r="O218" s="63"/>
      <c r="P218" s="63"/>
      <c r="Q218" s="63"/>
      <c r="R218" s="63"/>
      <c r="S218" s="63"/>
      <c r="T218" s="63"/>
      <c r="U218" s="63"/>
      <c r="V218" s="63"/>
      <c r="W218" s="63"/>
      <c r="X218" s="63"/>
      <c r="Y218" s="63"/>
      <c r="Z218" s="63"/>
      <c r="AA218" s="63"/>
      <c r="AB218" s="63"/>
      <c r="AC218" s="63"/>
      <c r="AD218" s="63"/>
      <c r="AE218" s="63"/>
      <c r="AF218" s="63"/>
    </row>
    <row r="219" spans="1:32" ht="15.75" x14ac:dyDescent="0.25">
      <c r="A219" s="63" t="s">
        <v>437</v>
      </c>
      <c r="B219" s="63"/>
      <c r="C219" s="63"/>
      <c r="D219" s="63"/>
      <c r="E219" s="63"/>
      <c r="F219" s="63">
        <f>StCross!F275</f>
        <v>0</v>
      </c>
      <c r="G219" s="63"/>
      <c r="H219" s="63"/>
      <c r="I219" s="63"/>
      <c r="J219" s="63"/>
      <c r="K219" s="63"/>
      <c r="L219" s="63"/>
      <c r="M219" s="63"/>
      <c r="N219" s="63"/>
      <c r="O219" s="63"/>
      <c r="P219" s="63"/>
      <c r="Q219" s="63"/>
      <c r="R219" s="63"/>
      <c r="S219" s="63"/>
      <c r="T219" s="63"/>
      <c r="U219" s="63"/>
      <c r="V219" s="63"/>
      <c r="W219" s="63"/>
      <c r="X219" s="63"/>
      <c r="Y219" s="63"/>
      <c r="Z219" s="63"/>
      <c r="AA219" s="63"/>
      <c r="AB219" s="63"/>
      <c r="AC219" s="63"/>
      <c r="AD219" s="63"/>
      <c r="AE219" s="63"/>
      <c r="AF219" s="63"/>
    </row>
    <row r="220" spans="1:32" ht="15.75" x14ac:dyDescent="0.25">
      <c r="A220" s="63" t="s">
        <v>438</v>
      </c>
      <c r="B220" s="63"/>
      <c r="C220" s="63"/>
      <c r="D220" s="63"/>
      <c r="E220" s="63"/>
      <c r="F220" s="63">
        <f>StCross!F283</f>
        <v>0</v>
      </c>
      <c r="G220" s="63"/>
      <c r="H220" s="63"/>
      <c r="I220" s="63"/>
      <c r="J220" s="63"/>
      <c r="K220" s="63"/>
      <c r="L220" s="63"/>
      <c r="M220" s="63"/>
      <c r="N220" s="63"/>
      <c r="O220" s="63"/>
      <c r="P220" s="63"/>
      <c r="Q220" s="63"/>
      <c r="R220" s="63"/>
      <c r="S220" s="63"/>
      <c r="T220" s="63"/>
      <c r="U220" s="63"/>
      <c r="V220" s="63"/>
      <c r="W220" s="63"/>
      <c r="X220" s="63"/>
      <c r="Y220" s="63"/>
      <c r="Z220" s="63"/>
      <c r="AA220" s="63"/>
      <c r="AB220" s="63"/>
      <c r="AC220" s="63"/>
      <c r="AD220" s="63"/>
      <c r="AE220" s="63"/>
      <c r="AF220" s="63"/>
    </row>
    <row r="221" spans="1:32" ht="15.75" x14ac:dyDescent="0.25">
      <c r="A221" s="63" t="s">
        <v>439</v>
      </c>
      <c r="B221" s="63"/>
      <c r="C221" s="63"/>
      <c r="D221" s="63"/>
      <c r="E221" s="63"/>
      <c r="F221" s="63">
        <f>StCross!F289</f>
        <v>0</v>
      </c>
      <c r="G221" s="63"/>
      <c r="H221" s="63"/>
      <c r="I221" s="63"/>
      <c r="J221" s="63"/>
      <c r="K221" s="63"/>
      <c r="L221" s="63"/>
      <c r="M221" s="63"/>
      <c r="N221" s="63"/>
      <c r="O221" s="63"/>
      <c r="P221" s="63"/>
      <c r="Q221" s="63"/>
      <c r="R221" s="63"/>
      <c r="S221" s="63"/>
      <c r="T221" s="63"/>
      <c r="U221" s="63"/>
      <c r="V221" s="63"/>
      <c r="W221" s="63"/>
      <c r="X221" s="63"/>
      <c r="Y221" s="63"/>
      <c r="Z221" s="63"/>
      <c r="AA221" s="63"/>
      <c r="AB221" s="63"/>
      <c r="AC221" s="63"/>
      <c r="AD221" s="63"/>
      <c r="AE221" s="63"/>
      <c r="AF221" s="63"/>
    </row>
    <row r="222" spans="1:32" ht="15.75" x14ac:dyDescent="0.25">
      <c r="A222" s="63" t="s">
        <v>440</v>
      </c>
      <c r="B222" s="63"/>
      <c r="C222" s="63"/>
      <c r="D222" s="63"/>
      <c r="E222" s="63"/>
      <c r="F222" s="63">
        <f>StCross!F295</f>
        <v>0</v>
      </c>
      <c r="G222" s="63"/>
      <c r="H222" s="63"/>
      <c r="I222" s="63"/>
      <c r="J222" s="63"/>
      <c r="K222" s="63"/>
      <c r="L222" s="63"/>
      <c r="M222" s="63"/>
      <c r="N222" s="63"/>
      <c r="O222" s="63"/>
      <c r="P222" s="63"/>
      <c r="Q222" s="63"/>
      <c r="R222" s="63"/>
      <c r="S222" s="63"/>
      <c r="T222" s="63"/>
      <c r="U222" s="63"/>
      <c r="V222" s="63"/>
      <c r="W222" s="63"/>
      <c r="X222" s="63"/>
      <c r="Y222" s="63"/>
      <c r="Z222" s="63"/>
      <c r="AA222" s="63"/>
      <c r="AB222" s="63"/>
      <c r="AC222" s="63"/>
      <c r="AD222" s="63"/>
      <c r="AE222" s="63"/>
      <c r="AF222" s="63"/>
    </row>
    <row r="223" spans="1:32" ht="15.75" x14ac:dyDescent="0.25">
      <c r="A223" s="63" t="s">
        <v>441</v>
      </c>
      <c r="B223" s="63"/>
      <c r="C223" s="63"/>
      <c r="D223" s="63"/>
      <c r="E223" s="63"/>
      <c r="F223" s="63">
        <f>StCross!F312</f>
        <v>0</v>
      </c>
      <c r="G223" s="63"/>
      <c r="H223" s="63"/>
      <c r="I223" s="63"/>
      <c r="J223" s="63"/>
      <c r="K223" s="63"/>
      <c r="L223" s="63"/>
      <c r="M223" s="63"/>
      <c r="N223" s="63"/>
      <c r="O223" s="63"/>
      <c r="P223" s="63"/>
      <c r="Q223" s="63"/>
      <c r="R223" s="63"/>
      <c r="S223" s="63"/>
      <c r="T223" s="63"/>
      <c r="U223" s="63"/>
      <c r="V223" s="63"/>
      <c r="W223" s="63"/>
      <c r="X223" s="63"/>
      <c r="Y223" s="63"/>
      <c r="Z223" s="63"/>
      <c r="AA223" s="63"/>
      <c r="AB223" s="63"/>
      <c r="AC223" s="63"/>
      <c r="AD223" s="63"/>
      <c r="AE223" s="63"/>
      <c r="AF223" s="63"/>
    </row>
    <row r="224" spans="1:32" ht="15.75" x14ac:dyDescent="0.25">
      <c r="A224" s="63" t="s">
        <v>442</v>
      </c>
      <c r="B224" s="63"/>
      <c r="C224" s="63"/>
      <c r="D224" s="63"/>
      <c r="E224" s="63"/>
      <c r="F224" s="63">
        <f>StCross!F321</f>
        <v>0</v>
      </c>
      <c r="G224" s="63"/>
      <c r="H224" s="63"/>
      <c r="I224" s="63"/>
      <c r="J224" s="63"/>
      <c r="K224" s="63"/>
      <c r="L224" s="63"/>
      <c r="M224" s="63"/>
      <c r="N224" s="63"/>
      <c r="O224" s="63"/>
      <c r="P224" s="63"/>
      <c r="Q224" s="63"/>
      <c r="R224" s="63"/>
      <c r="S224" s="63"/>
      <c r="T224" s="63"/>
      <c r="U224" s="63"/>
      <c r="V224" s="63"/>
      <c r="W224" s="63"/>
      <c r="X224" s="63"/>
      <c r="Y224" s="63"/>
      <c r="Z224" s="63"/>
      <c r="AA224" s="63"/>
      <c r="AB224" s="63"/>
      <c r="AC224" s="63"/>
      <c r="AD224" s="63"/>
      <c r="AE224" s="63"/>
      <c r="AF224" s="63"/>
    </row>
    <row r="225" spans="1:32" ht="15.75" x14ac:dyDescent="0.25">
      <c r="A225" s="114"/>
      <c r="B225" s="63"/>
      <c r="C225" s="63"/>
      <c r="D225" s="63"/>
      <c r="E225" s="63"/>
      <c r="F225" s="63"/>
      <c r="G225" s="63"/>
      <c r="H225" s="63"/>
      <c r="I225" s="63"/>
      <c r="J225" s="63"/>
      <c r="K225" s="63"/>
      <c r="L225" s="63"/>
      <c r="M225" s="63"/>
      <c r="N225" s="63"/>
      <c r="O225" s="63"/>
      <c r="P225" s="63"/>
      <c r="Q225" s="63"/>
      <c r="R225" s="63"/>
      <c r="S225" s="63"/>
      <c r="T225" s="63"/>
      <c r="U225" s="63"/>
      <c r="V225" s="63"/>
      <c r="W225" s="63"/>
      <c r="X225" s="63"/>
      <c r="Y225" s="63"/>
      <c r="Z225" s="63"/>
      <c r="AA225" s="63"/>
      <c r="AB225" s="63"/>
      <c r="AC225" s="63"/>
      <c r="AD225" s="63"/>
      <c r="AE225" s="63"/>
      <c r="AF225" s="63"/>
    </row>
    <row r="226" spans="1:32" ht="15.75" x14ac:dyDescent="0.25">
      <c r="A226" s="66" t="s">
        <v>480</v>
      </c>
      <c r="B226" s="63"/>
      <c r="C226" s="63"/>
      <c r="D226" s="63"/>
      <c r="E226" s="63"/>
      <c r="F226" s="63"/>
      <c r="G226" s="63"/>
      <c r="H226" s="63"/>
      <c r="I226" s="63"/>
      <c r="J226" s="63"/>
      <c r="K226" s="63"/>
      <c r="L226" s="63"/>
      <c r="M226" s="63"/>
      <c r="N226" s="63"/>
      <c r="O226" s="63"/>
      <c r="P226" s="63"/>
      <c r="Q226" s="63"/>
      <c r="R226" s="63"/>
      <c r="S226" s="63"/>
      <c r="T226" s="63"/>
      <c r="U226" s="63"/>
      <c r="V226" s="63"/>
      <c r="W226" s="63"/>
      <c r="X226" s="63"/>
      <c r="Y226" s="63"/>
      <c r="Z226" s="63"/>
      <c r="AA226" s="63"/>
      <c r="AB226" s="63"/>
      <c r="AC226" s="63"/>
      <c r="AD226" s="63"/>
      <c r="AE226" s="63"/>
      <c r="AF226" s="63"/>
    </row>
    <row r="227" spans="1:32" ht="15.75" x14ac:dyDescent="0.25">
      <c r="A227" s="63" t="s">
        <v>443</v>
      </c>
      <c r="B227" s="63"/>
      <c r="C227" s="63"/>
      <c r="D227" s="63"/>
      <c r="E227" s="63"/>
      <c r="F227" s="63">
        <f>Orient!F106</f>
        <v>0</v>
      </c>
      <c r="G227" s="63" t="s">
        <v>489</v>
      </c>
      <c r="H227" s="63"/>
      <c r="I227" s="63"/>
      <c r="J227" s="63"/>
      <c r="K227" s="63"/>
      <c r="L227" s="63"/>
      <c r="M227" s="63"/>
      <c r="N227" s="70" t="str">
        <f>IF(F227&gt;3.99,A227,"")</f>
        <v/>
      </c>
      <c r="O227" s="70" t="str">
        <f>IF(F228&gt;3.99,A228,"")</f>
        <v/>
      </c>
      <c r="P227" s="70" t="str">
        <f>IF(F229&gt;3.99,A229,"")</f>
        <v/>
      </c>
      <c r="Q227" s="70" t="str">
        <f>IF(F230&gt;3.99,A230,"")</f>
        <v/>
      </c>
      <c r="R227" s="70" t="str">
        <f>IF(F231&gt;3.99,A231,"")</f>
        <v/>
      </c>
      <c r="S227" s="70" t="str">
        <f>IF(F232&gt;3.99,A232,"")</f>
        <v/>
      </c>
      <c r="T227" s="70" t="str">
        <f>IF(F233&gt;3.99,A233,"")</f>
        <v/>
      </c>
      <c r="U227" s="70" t="str">
        <f>IF(F234&gt;3.99,A234,"")</f>
        <v/>
      </c>
      <c r="V227" s="70" t="str">
        <f>IF(F235&gt;3.99,A235,"")</f>
        <v/>
      </c>
      <c r="W227" s="70" t="str">
        <f>IF(F236&gt;3.99,A236,"")</f>
        <v/>
      </c>
      <c r="X227" s="70" t="str">
        <f>IF(F237&gt;3.99,A237,"")</f>
        <v/>
      </c>
      <c r="Y227" s="63"/>
      <c r="Z227" s="63"/>
      <c r="AA227" s="63"/>
      <c r="AB227" s="63"/>
      <c r="AC227" s="63"/>
      <c r="AD227" s="63"/>
      <c r="AE227" s="63"/>
      <c r="AF227" s="63"/>
    </row>
    <row r="228" spans="1:32" ht="15.75" x14ac:dyDescent="0.25">
      <c r="A228" s="63" t="s">
        <v>445</v>
      </c>
      <c r="B228" s="63"/>
      <c r="C228" s="63"/>
      <c r="D228" s="63"/>
      <c r="E228" s="63"/>
      <c r="F228" s="63">
        <f>Orient!F122</f>
        <v>0</v>
      </c>
      <c r="G228" s="63" t="s">
        <v>486</v>
      </c>
      <c r="H228" s="63"/>
      <c r="I228" s="63"/>
      <c r="J228" s="63"/>
      <c r="K228" s="63"/>
      <c r="L228" s="63"/>
      <c r="M228" s="63"/>
      <c r="N228" s="70" t="str">
        <f>IF(AND($F227&gt;1.01,$F227&lt;3.99),$A227,"")</f>
        <v/>
      </c>
      <c r="O228" s="70" t="str">
        <f>IF(AND($F228&gt;1.01,$F228&lt;3.99),$A228,"")</f>
        <v/>
      </c>
      <c r="P228" s="70" t="str">
        <f>IF(AND($F229&gt;1.01,$F229&lt;3.99),$A229,"")</f>
        <v/>
      </c>
      <c r="Q228" s="70" t="str">
        <f>IF(AND($F230&gt;1.01,$F230&lt;3.99),$A230,"")</f>
        <v/>
      </c>
      <c r="R228" s="70" t="str">
        <f>IF(AND($F231&gt;1.01,$F231&lt;3.99),$A231,"")</f>
        <v/>
      </c>
      <c r="S228" s="70" t="str">
        <f>IF(AND($F232&gt;1.01,$F232&lt;3.99),$A232,"")</f>
        <v/>
      </c>
      <c r="T228" s="70" t="str">
        <f>IF(AND($F233&gt;1.01,$F233&lt;3.99),$A233,"")</f>
        <v/>
      </c>
      <c r="U228" s="70" t="str">
        <f>IF(AND($F234&gt;1.01,$F234&lt;3.99),$A234,"")</f>
        <v/>
      </c>
      <c r="V228" s="70" t="str">
        <f>IF(AND($F235&gt;1.01,$F235&lt;3.99),$A235,"")</f>
        <v/>
      </c>
      <c r="W228" s="70" t="str">
        <f>IF(AND($F236&gt;1.01,$F236&lt;3.99),$A236,"")</f>
        <v/>
      </c>
      <c r="X228" s="70" t="str">
        <f>IF(AND($F237&gt;1.01,$F237&lt;3.99),$A237,"")</f>
        <v/>
      </c>
      <c r="Y228" s="63"/>
      <c r="Z228" s="63"/>
      <c r="AA228" s="63"/>
      <c r="AB228" s="63"/>
      <c r="AC228" s="63"/>
      <c r="AD228" s="63"/>
      <c r="AE228" s="63"/>
      <c r="AF228" s="63"/>
    </row>
    <row r="229" spans="1:32" ht="15.75" x14ac:dyDescent="0.25">
      <c r="A229" s="63" t="s">
        <v>444</v>
      </c>
      <c r="B229" s="63"/>
      <c r="C229" s="63"/>
      <c r="D229" s="63"/>
      <c r="E229" s="63"/>
      <c r="F229" s="63">
        <f>Orient!F128</f>
        <v>0</v>
      </c>
      <c r="G229" s="63" t="s">
        <v>487</v>
      </c>
      <c r="H229" s="63"/>
      <c r="I229" s="63"/>
      <c r="J229" s="63"/>
      <c r="K229" s="63"/>
      <c r="L229" s="63"/>
      <c r="M229" s="63"/>
      <c r="N229" s="70" t="str">
        <f>IF(AND($F227&gt;0.99,$F227&lt;1.000001),$A227,"")</f>
        <v/>
      </c>
      <c r="O229" s="70" t="str">
        <f>IF(AND($F228&gt;0.99,$F228&lt;1.000001),$A228,"")</f>
        <v/>
      </c>
      <c r="P229" s="70" t="str">
        <f>IF(AND($F229&gt;0.99,$F229&lt;1.000001),$A229,"")</f>
        <v/>
      </c>
      <c r="Q229" s="70" t="str">
        <f>IF(AND($F230&gt;0.99,$F230&lt;1.000001),$A230,"")</f>
        <v/>
      </c>
      <c r="R229" s="70" t="str">
        <f>IF(AND($F231&gt;0.99,$F231&lt;1.000001),$A231,"")</f>
        <v/>
      </c>
      <c r="S229" s="70" t="str">
        <f>IF(AND($F232&gt;0.99,$F232&lt;1.000001),$A232,"")</f>
        <v/>
      </c>
      <c r="T229" s="70" t="str">
        <f>IF(AND($F233&gt;0.99,$F233&lt;1.000001),$A233,"")</f>
        <v/>
      </c>
      <c r="U229" s="70" t="str">
        <f>IF(AND($F234&gt;0.99,$F234&lt;1.000001),$A234,"")</f>
        <v/>
      </c>
      <c r="V229" s="70" t="str">
        <f>IF(AND($F235&gt;0.99,$F235&lt;1.000001),$A235,"")</f>
        <v/>
      </c>
      <c r="W229" s="70" t="str">
        <f>IF(AND($F236&gt;0.99,$F236&lt;1.000001),$A236,"")</f>
        <v/>
      </c>
      <c r="X229" s="70" t="str">
        <f>IF(AND($F237&gt;0.99,$F237&lt;1.000001),$A237,"")</f>
        <v/>
      </c>
      <c r="Y229" s="63"/>
      <c r="Z229" s="63"/>
      <c r="AA229" s="63"/>
      <c r="AB229" s="63"/>
      <c r="AC229" s="63"/>
      <c r="AD229" s="63"/>
      <c r="AE229" s="63"/>
      <c r="AF229" s="63"/>
    </row>
    <row r="230" spans="1:32" ht="15.75" x14ac:dyDescent="0.25">
      <c r="A230" s="63" t="s">
        <v>446</v>
      </c>
      <c r="B230" s="63"/>
      <c r="C230" s="63"/>
      <c r="D230" s="63"/>
      <c r="E230" s="63"/>
      <c r="F230" s="63">
        <f>Orient!F134</f>
        <v>0</v>
      </c>
      <c r="G230" s="63" t="s">
        <v>488</v>
      </c>
      <c r="H230" s="63"/>
      <c r="I230" s="63"/>
      <c r="J230" s="63"/>
      <c r="K230" s="63"/>
      <c r="L230" s="63"/>
      <c r="M230" s="63"/>
      <c r="N230" s="70" t="str">
        <f>IF($F227=0,$A227,"")</f>
        <v>Cardinality</v>
      </c>
      <c r="O230" s="70" t="str">
        <f>IF($F228=0,$A228,"")</f>
        <v>Landmarks</v>
      </c>
      <c r="P230" s="70" t="str">
        <f>IF($F229=0,$A229,"")</f>
        <v>Clues</v>
      </c>
      <c r="Q230" s="70" t="str">
        <f>IF($F230=0,$A230,"")</f>
        <v>Indoor Numbering Systems</v>
      </c>
      <c r="R230" s="70" t="str">
        <f>IF($F231=0,$A231,"")</f>
        <v>Outdoor Numbering Systems</v>
      </c>
      <c r="S230" s="71" t="str">
        <f>IF($F232=0,$A232,"")</f>
        <v>Route Creation</v>
      </c>
      <c r="T230" s="70" t="str">
        <f>IF($F233=0,$A233,"")</f>
        <v>Grid System</v>
      </c>
      <c r="U230" s="70" t="str">
        <f>IF($F234=0,$A234,"")</f>
        <v>Divisors And Block Numbering</v>
      </c>
      <c r="V230" s="70" t="str">
        <f>IF($F235=0,$A235,"")</f>
        <v>Transferability</v>
      </c>
      <c r="W230" s="70" t="str">
        <f>IF($F236=0,$A236,"")</f>
        <v>GPS</v>
      </c>
      <c r="X230" s="70" t="str">
        <f>IF($F237=0,$A237,"")</f>
        <v>Maps</v>
      </c>
      <c r="Y230" s="63"/>
      <c r="Z230" s="63"/>
      <c r="AA230" s="63"/>
      <c r="AB230" s="63"/>
      <c r="AC230" s="63"/>
      <c r="AD230" s="63"/>
      <c r="AE230" s="63"/>
      <c r="AF230" s="63"/>
    </row>
    <row r="231" spans="1:32" ht="15.75" x14ac:dyDescent="0.25">
      <c r="A231" s="63" t="s">
        <v>447</v>
      </c>
      <c r="B231" s="63"/>
      <c r="C231" s="63"/>
      <c r="D231" s="63"/>
      <c r="E231" s="63"/>
      <c r="F231" s="63">
        <f>Orient!F140</f>
        <v>0</v>
      </c>
      <c r="G231" s="63"/>
      <c r="H231" s="63"/>
      <c r="I231" s="63"/>
      <c r="J231" s="63"/>
      <c r="K231" s="63"/>
      <c r="L231" s="63"/>
      <c r="M231" s="63"/>
      <c r="N231" s="63"/>
      <c r="O231" s="63"/>
      <c r="P231" s="63"/>
      <c r="Q231" s="63"/>
      <c r="R231" s="63"/>
      <c r="S231" s="63"/>
      <c r="T231" s="63"/>
      <c r="U231" s="63"/>
      <c r="V231" s="63"/>
      <c r="W231" s="63"/>
      <c r="X231" s="63"/>
      <c r="Y231" s="63"/>
      <c r="Z231" s="63"/>
      <c r="AA231" s="63"/>
      <c r="AB231" s="63"/>
      <c r="AC231" s="63"/>
      <c r="AD231" s="63"/>
      <c r="AE231" s="63"/>
      <c r="AF231" s="63"/>
    </row>
    <row r="232" spans="1:32" ht="15.75" x14ac:dyDescent="0.25">
      <c r="A232" s="63" t="s">
        <v>1029</v>
      </c>
      <c r="B232" s="63"/>
      <c r="C232" s="63"/>
      <c r="D232" s="63"/>
      <c r="E232" s="63"/>
      <c r="F232" s="63">
        <f>Orient!F146</f>
        <v>0</v>
      </c>
      <c r="G232" s="63"/>
      <c r="H232" s="63"/>
      <c r="I232" s="63"/>
      <c r="J232" s="63"/>
      <c r="K232" s="63"/>
      <c r="L232" s="63"/>
      <c r="M232" s="63"/>
      <c r="N232" s="63"/>
      <c r="O232" s="63"/>
      <c r="P232" s="63"/>
      <c r="Q232" s="63"/>
      <c r="R232" s="63"/>
      <c r="S232" s="63"/>
      <c r="T232" s="63"/>
      <c r="U232" s="63"/>
      <c r="V232" s="63"/>
      <c r="W232" s="63"/>
      <c r="X232" s="63"/>
      <c r="Y232" s="63"/>
      <c r="Z232" s="63"/>
      <c r="AA232" s="63"/>
      <c r="AB232" s="63"/>
      <c r="AC232" s="63"/>
      <c r="AD232" s="63"/>
      <c r="AE232" s="63"/>
      <c r="AF232" s="63"/>
    </row>
    <row r="233" spans="1:32" ht="15.75" x14ac:dyDescent="0.25">
      <c r="A233" s="63" t="s">
        <v>448</v>
      </c>
      <c r="B233" s="63"/>
      <c r="C233" s="63"/>
      <c r="D233" s="63"/>
      <c r="E233" s="63"/>
      <c r="F233" s="63">
        <f>Orient!F153</f>
        <v>0</v>
      </c>
      <c r="G233" s="63"/>
      <c r="H233" s="63"/>
      <c r="I233" s="63"/>
      <c r="J233" s="63"/>
      <c r="K233" s="63"/>
      <c r="L233" s="63"/>
      <c r="M233" s="63"/>
      <c r="N233" s="63"/>
      <c r="O233" s="63"/>
      <c r="P233" s="63"/>
      <c r="Q233" s="63"/>
      <c r="R233" s="63"/>
      <c r="S233" s="63"/>
      <c r="T233" s="63"/>
      <c r="U233" s="63"/>
      <c r="V233" s="63"/>
      <c r="W233" s="63"/>
      <c r="X233" s="63"/>
      <c r="Y233" s="63"/>
      <c r="Z233" s="63"/>
      <c r="AA233" s="63"/>
      <c r="AB233" s="63"/>
      <c r="AC233" s="63"/>
      <c r="AD233" s="63"/>
      <c r="AE233" s="63"/>
      <c r="AF233" s="63"/>
    </row>
    <row r="234" spans="1:32" ht="15.75" x14ac:dyDescent="0.25">
      <c r="A234" s="63" t="s">
        <v>449</v>
      </c>
      <c r="B234" s="63"/>
      <c r="C234" s="63"/>
      <c r="D234" s="63"/>
      <c r="E234" s="63"/>
      <c r="F234" s="63">
        <f>Orient!F164</f>
        <v>0</v>
      </c>
      <c r="G234" s="63"/>
      <c r="H234" s="63"/>
      <c r="I234" s="63"/>
      <c r="J234" s="63"/>
      <c r="K234" s="63"/>
      <c r="L234" s="63"/>
      <c r="M234" s="63"/>
      <c r="N234" s="63"/>
      <c r="O234" s="63"/>
      <c r="P234" s="63"/>
      <c r="Q234" s="63"/>
      <c r="R234" s="63"/>
      <c r="S234" s="63"/>
      <c r="T234" s="63"/>
      <c r="U234" s="63"/>
      <c r="V234" s="63"/>
      <c r="W234" s="63"/>
      <c r="X234" s="63"/>
      <c r="Y234" s="63"/>
      <c r="Z234" s="63"/>
      <c r="AA234" s="63"/>
      <c r="AB234" s="63"/>
      <c r="AC234" s="63"/>
      <c r="AD234" s="63"/>
      <c r="AE234" s="63"/>
      <c r="AF234" s="63"/>
    </row>
    <row r="235" spans="1:32" ht="15.75" x14ac:dyDescent="0.25">
      <c r="A235" s="63" t="s">
        <v>450</v>
      </c>
      <c r="B235" s="63"/>
      <c r="C235" s="63"/>
      <c r="D235" s="63"/>
      <c r="E235" s="63"/>
      <c r="F235" s="63">
        <f>Orient!F172</f>
        <v>0</v>
      </c>
      <c r="G235" s="63"/>
      <c r="H235" s="63"/>
      <c r="I235" s="63"/>
      <c r="J235" s="63"/>
      <c r="K235" s="63"/>
      <c r="L235" s="63"/>
      <c r="M235" s="63"/>
      <c r="N235" s="63"/>
      <c r="O235" s="63"/>
      <c r="P235" s="63"/>
      <c r="Q235" s="63"/>
      <c r="R235" s="63"/>
      <c r="S235" s="63"/>
      <c r="T235" s="63"/>
      <c r="U235" s="63"/>
      <c r="V235" s="63"/>
      <c r="W235" s="63"/>
      <c r="X235" s="63"/>
      <c r="Y235" s="63"/>
      <c r="Z235" s="63"/>
      <c r="AA235" s="63"/>
      <c r="AB235" s="63"/>
      <c r="AC235" s="63"/>
      <c r="AD235" s="63"/>
      <c r="AE235" s="63"/>
      <c r="AF235" s="63"/>
    </row>
    <row r="236" spans="1:32" ht="15.75" x14ac:dyDescent="0.25">
      <c r="A236" s="63" t="s">
        <v>451</v>
      </c>
      <c r="B236" s="63"/>
      <c r="C236" s="63"/>
      <c r="D236" s="63"/>
      <c r="E236" s="63"/>
      <c r="F236" s="63">
        <f>Orient!F176</f>
        <v>0</v>
      </c>
      <c r="G236" s="63"/>
      <c r="H236" s="63"/>
      <c r="I236" s="63"/>
      <c r="J236" s="63"/>
      <c r="K236" s="63"/>
      <c r="L236" s="63"/>
      <c r="M236" s="63"/>
      <c r="N236" s="63"/>
      <c r="O236" s="63"/>
      <c r="P236" s="63"/>
      <c r="Q236" s="63"/>
      <c r="R236" s="63"/>
      <c r="S236" s="63"/>
      <c r="T236" s="63"/>
      <c r="U236" s="63"/>
      <c r="V236" s="63"/>
      <c r="W236" s="63"/>
      <c r="X236" s="63"/>
      <c r="Y236" s="63"/>
      <c r="Z236" s="63"/>
      <c r="AA236" s="63"/>
      <c r="AB236" s="63"/>
      <c r="AC236" s="63"/>
      <c r="AD236" s="63"/>
      <c r="AE236" s="63"/>
      <c r="AF236" s="63"/>
    </row>
    <row r="237" spans="1:32" ht="15.75" x14ac:dyDescent="0.25">
      <c r="A237" s="63" t="s">
        <v>492</v>
      </c>
      <c r="B237" s="63"/>
      <c r="C237" s="63"/>
      <c r="D237" s="63"/>
      <c r="E237" s="63"/>
      <c r="F237" s="63">
        <f>Orient!F190</f>
        <v>0</v>
      </c>
      <c r="G237" s="63"/>
      <c r="H237" s="63"/>
      <c r="I237" s="63"/>
      <c r="J237" s="63"/>
      <c r="K237" s="63"/>
      <c r="L237" s="63"/>
      <c r="M237" s="63"/>
      <c r="N237" s="63"/>
      <c r="O237" s="63"/>
      <c r="P237" s="63"/>
      <c r="Q237" s="63"/>
      <c r="R237" s="63"/>
      <c r="S237" s="63"/>
      <c r="T237" s="63"/>
      <c r="U237" s="63"/>
      <c r="V237" s="63"/>
      <c r="W237" s="63"/>
      <c r="X237" s="63"/>
      <c r="Y237" s="63"/>
      <c r="Z237" s="63"/>
      <c r="AA237" s="63"/>
      <c r="AB237" s="63"/>
      <c r="AC237" s="63"/>
      <c r="AD237" s="63"/>
      <c r="AE237" s="63"/>
      <c r="AF237" s="63"/>
    </row>
    <row r="238" spans="1:32" ht="15.75" x14ac:dyDescent="0.25">
      <c r="A238" s="66" t="s">
        <v>481</v>
      </c>
      <c r="B238" s="63"/>
      <c r="C238" s="63"/>
      <c r="D238" s="63"/>
      <c r="E238" s="63"/>
      <c r="F238" s="63"/>
      <c r="G238" s="63"/>
      <c r="H238" s="63"/>
      <c r="I238" s="63"/>
      <c r="J238" s="63"/>
      <c r="K238" s="63"/>
      <c r="L238" s="63"/>
      <c r="M238" s="63"/>
      <c r="N238" s="63"/>
      <c r="O238" s="63"/>
      <c r="P238" s="63"/>
      <c r="Q238" s="63"/>
      <c r="R238" s="63"/>
      <c r="S238" s="63"/>
      <c r="T238" s="63"/>
      <c r="U238" s="63"/>
      <c r="V238" s="63"/>
      <c r="W238" s="63"/>
      <c r="X238" s="63"/>
      <c r="Y238" s="63"/>
      <c r="Z238" s="63"/>
      <c r="AA238" s="63"/>
      <c r="AB238" s="63"/>
      <c r="AC238" s="63"/>
      <c r="AD238" s="63"/>
      <c r="AE238" s="63"/>
      <c r="AF238" s="63"/>
    </row>
    <row r="239" spans="1:32" ht="15.75" x14ac:dyDescent="0.25">
      <c r="A239" s="63" t="s">
        <v>452</v>
      </c>
      <c r="B239" s="63"/>
      <c r="C239" s="63"/>
      <c r="D239" s="63"/>
      <c r="E239" s="63"/>
      <c r="F239" s="63">
        <f>PubTran!F126</f>
        <v>0</v>
      </c>
      <c r="G239" s="63" t="s">
        <v>489</v>
      </c>
      <c r="H239" s="63"/>
      <c r="I239" s="63"/>
      <c r="J239" s="63"/>
      <c r="K239" s="63"/>
      <c r="L239" s="63"/>
      <c r="M239" s="63"/>
      <c r="N239" s="70" t="str">
        <f>IF(F239&gt;3.99,A239,"")</f>
        <v/>
      </c>
      <c r="O239" s="70" t="str">
        <f>IF(F240&gt;3.99,A240,"")</f>
        <v/>
      </c>
      <c r="P239" s="70" t="str">
        <f>IF(F241&gt;3.99,A241,"")</f>
        <v/>
      </c>
      <c r="Q239" s="70" t="str">
        <f>IF(F242&gt;3.99,A242,"")</f>
        <v/>
      </c>
      <c r="R239" s="70" t="str">
        <f>IF(F243&gt;3.99,A243,"")</f>
        <v/>
      </c>
      <c r="S239" s="70" t="str">
        <f>IF(F244&gt;3.99,A244,"")</f>
        <v/>
      </c>
      <c r="T239" s="70" t="str">
        <f>IF(F245&gt;3.99,A245,"")</f>
        <v/>
      </c>
      <c r="U239" s="70" t="str">
        <f>IF(F246&gt;3.99,A246,"")</f>
        <v/>
      </c>
      <c r="V239" s="63"/>
      <c r="W239" s="63"/>
      <c r="X239" s="63"/>
      <c r="Y239" s="63"/>
      <c r="Z239" s="63"/>
      <c r="AA239" s="63"/>
      <c r="AB239" s="63"/>
      <c r="AC239" s="63"/>
      <c r="AD239" s="63"/>
      <c r="AE239" s="63"/>
      <c r="AF239" s="63"/>
    </row>
    <row r="240" spans="1:32" ht="15.75" x14ac:dyDescent="0.25">
      <c r="A240" s="63" t="s">
        <v>1031</v>
      </c>
      <c r="B240" s="63"/>
      <c r="C240" s="63"/>
      <c r="D240" s="63"/>
      <c r="E240" s="63"/>
      <c r="F240" s="63">
        <f>PubTran!F127</f>
        <v>0</v>
      </c>
      <c r="G240" s="63" t="s">
        <v>486</v>
      </c>
      <c r="H240" s="63"/>
      <c r="I240" s="63"/>
      <c r="J240" s="63"/>
      <c r="K240" s="63"/>
      <c r="L240" s="63"/>
      <c r="M240" s="63"/>
      <c r="N240" s="70" t="str">
        <f>IF(AND($F239&gt;1.01,$F239&lt;3.99),$A239,"")</f>
        <v/>
      </c>
      <c r="O240" s="70" t="str">
        <f>IF(AND($F240&gt;1.01,$F240&lt;3.99),$A240,"")</f>
        <v/>
      </c>
      <c r="P240" s="70" t="str">
        <f>IF(AND($F241&gt;1.01,$F241&lt;3.99),$A241,"")</f>
        <v/>
      </c>
      <c r="Q240" s="70" t="str">
        <f>IF(AND($F242&gt;1.01,$F242&lt;3.99),$A242,"")</f>
        <v/>
      </c>
      <c r="R240" s="70" t="str">
        <f>IF(AND($F243&gt;1.01,$F243&lt;3.99),$A243,"")</f>
        <v/>
      </c>
      <c r="S240" s="70" t="str">
        <f>IF(AND($F244&gt;1.01,$F244&lt;3.99),$A244,"")</f>
        <v/>
      </c>
      <c r="T240" s="70" t="str">
        <f>IF(AND($F245&gt;1.01,$F245&lt;3.99),$A245,"")</f>
        <v/>
      </c>
      <c r="U240" s="70" t="str">
        <f>IF(AND($F246&gt;1.01,$F246&lt;3.99),$A246,"")</f>
        <v/>
      </c>
      <c r="V240" s="63"/>
      <c r="W240" s="63"/>
      <c r="X240" s="63"/>
      <c r="Y240" s="63"/>
      <c r="Z240" s="63"/>
      <c r="AA240" s="63"/>
      <c r="AB240" s="63"/>
      <c r="AC240" s="63"/>
      <c r="AD240" s="63"/>
      <c r="AE240" s="63"/>
      <c r="AF240" s="63"/>
    </row>
    <row r="241" spans="1:32" ht="15.75" x14ac:dyDescent="0.25">
      <c r="A241" s="63" t="s">
        <v>453</v>
      </c>
      <c r="B241" s="63"/>
      <c r="C241" s="63"/>
      <c r="D241" s="63"/>
      <c r="E241" s="63"/>
      <c r="F241" s="63">
        <f>PubTran!F133</f>
        <v>0</v>
      </c>
      <c r="G241" s="63" t="s">
        <v>487</v>
      </c>
      <c r="H241" s="63"/>
      <c r="I241" s="63"/>
      <c r="J241" s="63"/>
      <c r="K241" s="63"/>
      <c r="L241" s="63"/>
      <c r="M241" s="63"/>
      <c r="N241" s="70" t="str">
        <f>IF(AND($F239&gt;0.99,$F239&lt;1.000001),$A239,"")</f>
        <v/>
      </c>
      <c r="O241" s="70" t="str">
        <f>IF(AND($F240&gt;0.99,$F240&lt;1.000001),$A240,"")</f>
        <v/>
      </c>
      <c r="P241" s="70" t="str">
        <f>IF(AND($F241&gt;0.99,$F241&lt;1.000001),$A241,"")</f>
        <v/>
      </c>
      <c r="Q241" s="70" t="str">
        <f>IF(AND($F242&gt;0.99,$F242&lt;1.000001),$A242,"")</f>
        <v/>
      </c>
      <c r="R241" s="70" t="str">
        <f>IF(AND($F243&gt;0.99,$F243&lt;1.000001),$A243,"")</f>
        <v/>
      </c>
      <c r="S241" s="70" t="str">
        <f>IF(AND($F244&gt;0.99,$F244&lt;1.000001),$A244,"")</f>
        <v/>
      </c>
      <c r="T241" s="70" t="str">
        <f>IF(AND($F245&gt;0.99,$F245&lt;1.000001),$A245,"")</f>
        <v/>
      </c>
      <c r="U241" s="70" t="str">
        <f>IF(AND($F246&gt;0.99,$F246&lt;1.000001),$A246,"")</f>
        <v/>
      </c>
      <c r="V241" s="63"/>
      <c r="W241" s="63"/>
      <c r="X241" s="63"/>
      <c r="Y241" s="63"/>
      <c r="Z241" s="63"/>
      <c r="AA241" s="63"/>
      <c r="AB241" s="63"/>
      <c r="AC241" s="63"/>
      <c r="AD241" s="63"/>
      <c r="AE241" s="63"/>
      <c r="AF241" s="63"/>
    </row>
    <row r="242" spans="1:32" ht="15.75" x14ac:dyDescent="0.25">
      <c r="A242" s="63" t="s">
        <v>454</v>
      </c>
      <c r="B242" s="63"/>
      <c r="C242" s="63"/>
      <c r="D242" s="63"/>
      <c r="E242" s="63"/>
      <c r="F242" s="63">
        <f>PubTran!F157</f>
        <v>0</v>
      </c>
      <c r="G242" s="63" t="s">
        <v>488</v>
      </c>
      <c r="H242" s="63"/>
      <c r="I242" s="63"/>
      <c r="J242" s="63"/>
      <c r="K242" s="63"/>
      <c r="L242" s="63"/>
      <c r="M242" s="63"/>
      <c r="N242" s="70" t="str">
        <f>IF($F239=0,$A239,"")</f>
        <v>Identifying Common Public Transportation Options</v>
      </c>
      <c r="O242" s="70" t="str">
        <f>IF($F240=0,$A240,"")</f>
        <v>Lifts (vehicle, stage/porch)</v>
      </c>
      <c r="P242" s="70" t="str">
        <f>IF($F241=0,$A241,"")</f>
        <v>Intra-City Bus Travel</v>
      </c>
      <c r="Q242" s="70" t="str">
        <f>IF($F242=0,$A242,"")</f>
        <v>Inter-City Bus Travel</v>
      </c>
      <c r="R242" s="70" t="str">
        <f>IF($F243=0,$A243,"")</f>
        <v>Taxi/Ride Service</v>
      </c>
      <c r="S242" s="71" t="str">
        <f>IF($F244=0,$A244,"")</f>
        <v>Para Transit</v>
      </c>
      <c r="T242" s="70" t="str">
        <f>IF($F245=0,$A245,"")</f>
        <v>Air Travel</v>
      </c>
      <c r="U242" s="70" t="str">
        <f>IF($F246=0,$A246,"")</f>
        <v>Subway/Light Rail</v>
      </c>
      <c r="V242" s="63"/>
      <c r="W242" s="63"/>
      <c r="X242" s="63"/>
      <c r="Y242" s="63"/>
      <c r="Z242" s="63"/>
      <c r="AA242" s="63"/>
      <c r="AB242" s="63"/>
      <c r="AC242" s="63"/>
      <c r="AD242" s="63"/>
      <c r="AE242" s="63"/>
      <c r="AF242" s="63"/>
    </row>
    <row r="243" spans="1:32" ht="15.75" x14ac:dyDescent="0.25">
      <c r="A243" s="63" t="s">
        <v>455</v>
      </c>
      <c r="B243" s="63"/>
      <c r="C243" s="63"/>
      <c r="D243" s="63"/>
      <c r="E243" s="63"/>
      <c r="F243" s="63">
        <f>PubTran!F183</f>
        <v>0</v>
      </c>
      <c r="G243" s="63"/>
      <c r="H243" s="63"/>
      <c r="I243" s="63"/>
      <c r="J243" s="63"/>
      <c r="K243" s="63"/>
      <c r="L243" s="63"/>
      <c r="M243" s="63"/>
      <c r="N243" s="63"/>
      <c r="O243" s="63"/>
      <c r="P243" s="63"/>
      <c r="Q243" s="63"/>
      <c r="R243" s="63"/>
      <c r="S243" s="63"/>
      <c r="T243" s="63"/>
      <c r="U243" s="63"/>
      <c r="V243" s="63"/>
      <c r="W243" s="63"/>
      <c r="X243" s="63"/>
      <c r="Y243" s="63"/>
      <c r="Z243" s="63"/>
      <c r="AA243" s="63"/>
      <c r="AB243" s="63"/>
      <c r="AC243" s="63"/>
      <c r="AD243" s="63"/>
      <c r="AE243" s="63"/>
      <c r="AF243" s="63"/>
    </row>
    <row r="244" spans="1:32" ht="15.75" x14ac:dyDescent="0.25">
      <c r="A244" s="63" t="s">
        <v>1030</v>
      </c>
      <c r="B244" s="63"/>
      <c r="C244" s="63"/>
      <c r="D244" s="63"/>
      <c r="E244" s="63"/>
      <c r="F244" s="63">
        <f>PubTran!F193</f>
        <v>0</v>
      </c>
      <c r="G244" s="63"/>
      <c r="H244" s="63"/>
      <c r="I244" s="63"/>
      <c r="J244" s="63"/>
      <c r="K244" s="63"/>
      <c r="L244" s="63"/>
      <c r="M244" s="63"/>
      <c r="N244" s="63"/>
      <c r="O244" s="63"/>
      <c r="P244" s="63"/>
      <c r="Q244" s="63"/>
      <c r="R244" s="63"/>
      <c r="S244" s="63"/>
      <c r="T244" s="63"/>
      <c r="U244" s="63"/>
      <c r="V244" s="63"/>
      <c r="W244" s="63"/>
      <c r="X244" s="63"/>
      <c r="Y244" s="63"/>
      <c r="Z244" s="63"/>
      <c r="AA244" s="63"/>
      <c r="AB244" s="63"/>
      <c r="AC244" s="63"/>
      <c r="AD244" s="63"/>
      <c r="AE244" s="63"/>
      <c r="AF244" s="63"/>
    </row>
    <row r="245" spans="1:32" ht="15.75" x14ac:dyDescent="0.25">
      <c r="A245" s="63" t="s">
        <v>456</v>
      </c>
      <c r="B245" s="63"/>
      <c r="C245" s="63"/>
      <c r="D245" s="63"/>
      <c r="E245" s="63"/>
      <c r="F245" s="63">
        <f>PubTran!F197</f>
        <v>0</v>
      </c>
      <c r="G245" s="63"/>
      <c r="H245" s="63"/>
      <c r="I245" s="63"/>
      <c r="J245" s="63"/>
      <c r="K245" s="63"/>
      <c r="L245" s="63"/>
      <c r="M245" s="63"/>
      <c r="N245" s="63"/>
      <c r="O245" s="63"/>
      <c r="P245" s="63"/>
      <c r="Q245" s="63"/>
      <c r="R245" s="63"/>
      <c r="S245" s="63"/>
      <c r="T245" s="63"/>
      <c r="U245" s="63"/>
      <c r="V245" s="63"/>
      <c r="W245" s="63"/>
      <c r="X245" s="63"/>
      <c r="Y245" s="63"/>
      <c r="Z245" s="63"/>
      <c r="AA245" s="63"/>
      <c r="AB245" s="63"/>
      <c r="AC245" s="63"/>
      <c r="AD245" s="63"/>
      <c r="AE245" s="63"/>
      <c r="AF245" s="63"/>
    </row>
    <row r="246" spans="1:32" ht="15.75" x14ac:dyDescent="0.25">
      <c r="A246" s="63" t="s">
        <v>457</v>
      </c>
      <c r="B246" s="63"/>
      <c r="C246" s="63"/>
      <c r="D246" s="63"/>
      <c r="E246" s="63"/>
      <c r="F246" s="63">
        <f>PubTran!F215</f>
        <v>0</v>
      </c>
      <c r="G246" s="63"/>
      <c r="H246" s="63"/>
      <c r="I246" s="63"/>
      <c r="J246" s="63"/>
      <c r="K246" s="63"/>
      <c r="L246" s="63"/>
      <c r="M246" s="63"/>
      <c r="N246" s="63"/>
      <c r="O246" s="63"/>
      <c r="P246" s="63"/>
      <c r="Q246" s="63"/>
      <c r="R246" s="63"/>
      <c r="S246" s="63"/>
      <c r="T246" s="63"/>
      <c r="U246" s="63"/>
      <c r="V246" s="63"/>
      <c r="W246" s="63"/>
      <c r="X246" s="63"/>
      <c r="Y246" s="63"/>
      <c r="Z246" s="63"/>
      <c r="AA246" s="63"/>
      <c r="AB246" s="63"/>
      <c r="AC246" s="63"/>
      <c r="AD246" s="63"/>
      <c r="AE246" s="63"/>
      <c r="AF246" s="63"/>
    </row>
    <row r="247" spans="1:32" ht="15.75" x14ac:dyDescent="0.25">
      <c r="A247" s="66" t="s">
        <v>482</v>
      </c>
      <c r="B247" s="63"/>
      <c r="C247" s="63"/>
      <c r="D247" s="63"/>
      <c r="E247" s="63"/>
      <c r="F247" s="63"/>
      <c r="G247" s="63"/>
      <c r="H247" s="63"/>
      <c r="I247" s="63"/>
      <c r="J247" s="63"/>
      <c r="K247" s="63"/>
      <c r="L247" s="63"/>
      <c r="M247" s="63"/>
      <c r="N247" s="63"/>
      <c r="O247" s="63"/>
      <c r="P247" s="63"/>
      <c r="Q247" s="63"/>
      <c r="R247" s="63"/>
      <c r="S247" s="63"/>
      <c r="T247" s="63"/>
      <c r="U247" s="63"/>
      <c r="V247" s="63"/>
      <c r="W247" s="63"/>
      <c r="X247" s="63"/>
      <c r="Y247" s="63"/>
      <c r="Z247" s="63"/>
      <c r="AA247" s="63"/>
      <c r="AB247" s="63"/>
      <c r="AC247" s="63"/>
      <c r="AD247" s="63"/>
      <c r="AE247" s="63"/>
      <c r="AF247" s="63"/>
    </row>
    <row r="248" spans="1:32" ht="15.75" x14ac:dyDescent="0.25">
      <c r="A248" s="63" t="s">
        <v>458</v>
      </c>
      <c r="B248" s="63"/>
      <c r="C248" s="63"/>
      <c r="D248" s="63"/>
      <c r="E248" s="63"/>
      <c r="F248" s="63">
        <f>Atyp!F64</f>
        <v>0</v>
      </c>
      <c r="G248" s="63" t="s">
        <v>489</v>
      </c>
      <c r="H248" s="63"/>
      <c r="I248" s="63"/>
      <c r="J248" s="63"/>
      <c r="K248" s="63"/>
      <c r="L248" s="63"/>
      <c r="M248" s="63"/>
      <c r="N248" s="70" t="str">
        <f>IF(F248&gt;3.99,A248,"")</f>
        <v/>
      </c>
      <c r="O248" s="70" t="str">
        <f>IF(F249&gt;3.99,A249,"")</f>
        <v/>
      </c>
      <c r="P248" s="70" t="str">
        <f>IF(F250&gt;3.99,A250,"")</f>
        <v/>
      </c>
      <c r="Q248" s="70" t="str">
        <f>IF(F251&gt;3.99,A251,"")</f>
        <v/>
      </c>
      <c r="R248" s="70" t="str">
        <f>IF(F252&gt;3.99,A252,"")</f>
        <v/>
      </c>
      <c r="S248" s="63"/>
      <c r="T248" s="63"/>
      <c r="U248" s="63"/>
      <c r="V248" s="63"/>
      <c r="W248" s="63"/>
      <c r="X248" s="63"/>
      <c r="Y248" s="63"/>
      <c r="Z248" s="63"/>
      <c r="AA248" s="63"/>
      <c r="AB248" s="63"/>
      <c r="AC248" s="63"/>
      <c r="AD248" s="63"/>
      <c r="AE248" s="63"/>
      <c r="AF248" s="63"/>
    </row>
    <row r="249" spans="1:32" ht="15.75" x14ac:dyDescent="0.25">
      <c r="A249" s="63" t="s">
        <v>459</v>
      </c>
      <c r="B249" s="63"/>
      <c r="C249" s="63"/>
      <c r="D249" s="63"/>
      <c r="E249" s="63"/>
      <c r="F249" s="63">
        <f>Atyp!F69</f>
        <v>0</v>
      </c>
      <c r="G249" s="63" t="s">
        <v>486</v>
      </c>
      <c r="H249" s="63"/>
      <c r="I249" s="63"/>
      <c r="J249" s="63"/>
      <c r="K249" s="63"/>
      <c r="L249" s="63"/>
      <c r="M249" s="63"/>
      <c r="N249" s="70" t="str">
        <f>IF(AND($F248&gt;1.01,$F248&lt;3.99),$A248,"")</f>
        <v/>
      </c>
      <c r="O249" s="70" t="str">
        <f>IF(AND($F249&gt;1.01,$F249&lt;3.99),$A249,"")</f>
        <v/>
      </c>
      <c r="P249" s="70" t="str">
        <f>IF(AND($F250&gt;1.01,$F250&lt;3.99),$A250,"")</f>
        <v/>
      </c>
      <c r="Q249" s="70" t="str">
        <f>IF(AND($F251&gt;1.01,$F251&lt;3.99),$A251,"")</f>
        <v/>
      </c>
      <c r="R249" s="70" t="str">
        <f>IF(AND($F252&gt;1.01,$F252&lt;3.99),$A252,"")</f>
        <v/>
      </c>
      <c r="S249" s="63"/>
      <c r="T249" s="63"/>
      <c r="U249" s="63"/>
      <c r="V249" s="63"/>
      <c r="W249" s="63"/>
      <c r="X249" s="63"/>
      <c r="Y249" s="63"/>
      <c r="Z249" s="63"/>
      <c r="AA249" s="63"/>
      <c r="AB249" s="63"/>
      <c r="AC249" s="63"/>
      <c r="AD249" s="63"/>
      <c r="AE249" s="63"/>
      <c r="AF249" s="63"/>
    </row>
    <row r="250" spans="1:32" ht="15.75" x14ac:dyDescent="0.25">
      <c r="A250" s="63" t="s">
        <v>460</v>
      </c>
      <c r="B250" s="63"/>
      <c r="C250" s="63"/>
      <c r="D250" s="63"/>
      <c r="E250" s="63"/>
      <c r="F250" s="63">
        <f>Atyp!F78</f>
        <v>0</v>
      </c>
      <c r="G250" s="63" t="s">
        <v>487</v>
      </c>
      <c r="H250" s="63"/>
      <c r="I250" s="63"/>
      <c r="J250" s="63"/>
      <c r="K250" s="63"/>
      <c r="L250" s="63"/>
      <c r="M250" s="63"/>
      <c r="N250" s="70" t="str">
        <f>IF(AND($F248&gt;0.99,$F248&lt;1.000001),$A248,"")</f>
        <v/>
      </c>
      <c r="O250" s="70" t="str">
        <f>IF(AND($F249&gt;0.99,$F249&lt;1.000001),$A249,"")</f>
        <v/>
      </c>
      <c r="P250" s="70" t="str">
        <f>IF(AND($F250&gt;0.99,$F250&lt;1.000001),$A250,"")</f>
        <v/>
      </c>
      <c r="Q250" s="70" t="str">
        <f>IF(AND($F251&gt;0.99,$F251&lt;1.000001),$A251,"")</f>
        <v/>
      </c>
      <c r="R250" s="70" t="str">
        <f>IF(AND($F252&gt;0.99,$F252&lt;1.000001),$A252,"")</f>
        <v/>
      </c>
      <c r="S250" s="63"/>
      <c r="T250" s="63"/>
      <c r="U250" s="63"/>
      <c r="V250" s="63"/>
      <c r="W250" s="63"/>
      <c r="X250" s="63"/>
      <c r="Y250" s="63"/>
      <c r="Z250" s="63"/>
      <c r="AA250" s="63"/>
      <c r="AB250" s="63"/>
      <c r="AC250" s="63"/>
      <c r="AD250" s="63"/>
      <c r="AE250" s="63"/>
      <c r="AF250" s="63"/>
    </row>
    <row r="251" spans="1:32" ht="15.75" x14ac:dyDescent="0.25">
      <c r="A251" s="63" t="s">
        <v>1032</v>
      </c>
      <c r="B251" s="63"/>
      <c r="C251" s="63"/>
      <c r="D251" s="63"/>
      <c r="E251" s="63"/>
      <c r="F251" s="63">
        <f>Atyp!F89</f>
        <v>0</v>
      </c>
      <c r="G251" s="63" t="s">
        <v>488</v>
      </c>
      <c r="H251" s="63"/>
      <c r="I251" s="63"/>
      <c r="J251" s="63"/>
      <c r="K251" s="63"/>
      <c r="L251" s="63"/>
      <c r="M251" s="63"/>
      <c r="N251" s="70" t="str">
        <f>IF($F248=0,$A248,"")</f>
        <v>Fences</v>
      </c>
      <c r="O251" s="70" t="str">
        <f>IF($F249=0,$A249,"")</f>
        <v>Fields (Urban)</v>
      </c>
      <c r="P251" s="70" t="str">
        <f>IF($F250=0,$A250,"")</f>
        <v>Parks/Playgrounds</v>
      </c>
      <c r="Q251" s="70" t="str">
        <f>IF($F251=0,$A251,"")</f>
        <v>Outdoor Recreation</v>
      </c>
      <c r="R251" s="70" t="str">
        <f>IF($F252=0,$A252,"")</f>
        <v>Inclement Weather</v>
      </c>
      <c r="S251" s="63"/>
      <c r="T251" s="63"/>
      <c r="U251" s="63"/>
      <c r="V251" s="63"/>
      <c r="W251" s="63"/>
      <c r="X251" s="63"/>
      <c r="Y251" s="63"/>
      <c r="Z251" s="63"/>
      <c r="AA251" s="63"/>
      <c r="AB251" s="63"/>
      <c r="AC251" s="63"/>
      <c r="AD251" s="63"/>
      <c r="AE251" s="63"/>
      <c r="AF251" s="63"/>
    </row>
    <row r="252" spans="1:32" ht="15.75" x14ac:dyDescent="0.25">
      <c r="A252" s="63" t="s">
        <v>461</v>
      </c>
      <c r="B252" s="63"/>
      <c r="C252" s="63"/>
      <c r="D252" s="63"/>
      <c r="E252" s="63"/>
      <c r="F252" s="63">
        <f>Atyp!DF95</f>
        <v>0</v>
      </c>
      <c r="G252" s="63"/>
      <c r="H252" s="63"/>
      <c r="I252" s="63"/>
      <c r="J252" s="63"/>
      <c r="K252" s="63"/>
      <c r="L252" s="63"/>
      <c r="M252" s="63"/>
      <c r="N252" s="70"/>
      <c r="O252" s="70"/>
      <c r="P252" s="70"/>
      <c r="Q252" s="70"/>
      <c r="R252" s="63"/>
      <c r="S252" s="63"/>
      <c r="T252" s="63"/>
      <c r="U252" s="63"/>
      <c r="V252" s="63"/>
      <c r="W252" s="63"/>
      <c r="X252" s="63"/>
      <c r="Y252" s="63"/>
      <c r="Z252" s="63"/>
      <c r="AA252" s="63"/>
      <c r="AB252" s="63"/>
      <c r="AC252" s="63"/>
      <c r="AD252" s="63"/>
      <c r="AE252" s="63"/>
      <c r="AF252" s="63"/>
    </row>
    <row r="253" spans="1:32" ht="15.75" x14ac:dyDescent="0.25">
      <c r="A253" s="66" t="s">
        <v>483</v>
      </c>
      <c r="B253" s="63"/>
      <c r="C253" s="63"/>
      <c r="D253" s="63"/>
      <c r="E253" s="63"/>
      <c r="F253" s="63"/>
      <c r="G253" s="63"/>
      <c r="H253" s="63"/>
      <c r="I253" s="63"/>
      <c r="J253" s="63"/>
      <c r="K253" s="63"/>
      <c r="L253" s="63"/>
      <c r="M253" s="63"/>
      <c r="N253" s="63"/>
      <c r="O253" s="63"/>
      <c r="P253" s="63"/>
      <c r="Q253" s="63"/>
      <c r="R253" s="63"/>
      <c r="S253" s="63"/>
      <c r="T253" s="63"/>
      <c r="U253" s="63"/>
      <c r="V253" s="63"/>
      <c r="W253" s="63"/>
      <c r="X253" s="63"/>
      <c r="Y253" s="63"/>
      <c r="Z253" s="63"/>
      <c r="AA253" s="63"/>
      <c r="AB253" s="63"/>
      <c r="AC253" s="63"/>
      <c r="AD253" s="63"/>
      <c r="AE253" s="63"/>
      <c r="AF253" s="63"/>
    </row>
    <row r="254" spans="1:32" ht="15.75" x14ac:dyDescent="0.25">
      <c r="A254" s="63" t="s">
        <v>462</v>
      </c>
      <c r="B254" s="63"/>
      <c r="C254" s="63"/>
      <c r="D254" s="63"/>
      <c r="E254" s="63"/>
      <c r="F254" s="63">
        <f>Rural!F55</f>
        <v>0</v>
      </c>
      <c r="G254" s="63" t="s">
        <v>489</v>
      </c>
      <c r="H254" s="63"/>
      <c r="I254" s="63"/>
      <c r="J254" s="63"/>
      <c r="K254" s="63"/>
      <c r="L254" s="63"/>
      <c r="M254" s="63"/>
      <c r="N254" s="70" t="str">
        <f>IF(F254&gt;3.99,A254,"")</f>
        <v/>
      </c>
      <c r="O254" s="70" t="str">
        <f>IF(F255&gt;3.99,A255,"")</f>
        <v/>
      </c>
      <c r="P254" s="70" t="str">
        <f>IF(F256&gt;3.99,A256,"")</f>
        <v/>
      </c>
      <c r="Q254" s="70" t="str">
        <f>IF(F257&gt;3.99,A257,"")</f>
        <v/>
      </c>
      <c r="R254" s="70" t="str">
        <f>IF(F258&gt;3.99,A258,"")</f>
        <v/>
      </c>
      <c r="S254" s="63"/>
      <c r="T254" s="63"/>
      <c r="U254" s="63"/>
      <c r="V254" s="63"/>
      <c r="W254" s="63"/>
      <c r="X254" s="63"/>
      <c r="Y254" s="63"/>
      <c r="Z254" s="63"/>
      <c r="AA254" s="63"/>
      <c r="AB254" s="63"/>
      <c r="AC254" s="63"/>
      <c r="AD254" s="63"/>
      <c r="AE254" s="63"/>
      <c r="AF254" s="63"/>
    </row>
    <row r="255" spans="1:32" ht="15.75" x14ac:dyDescent="0.25">
      <c r="A255" s="63" t="s">
        <v>1033</v>
      </c>
      <c r="B255" s="63"/>
      <c r="C255" s="63"/>
      <c r="D255" s="63"/>
      <c r="E255" s="63"/>
      <c r="F255" s="63">
        <f>Rural!F62</f>
        <v>0</v>
      </c>
      <c r="G255" s="63" t="s">
        <v>486</v>
      </c>
      <c r="H255" s="63"/>
      <c r="I255" s="63"/>
      <c r="J255" s="63"/>
      <c r="K255" s="63"/>
      <c r="L255" s="63"/>
      <c r="M255" s="63"/>
      <c r="N255" s="70" t="str">
        <f>IF(AND($F254&gt;1.01,$F254&lt;3.99),$A254,"")</f>
        <v/>
      </c>
      <c r="O255" s="70" t="str">
        <f>IF(AND($F255&gt;1.01,$F255&lt;3.99),$A255,"")</f>
        <v/>
      </c>
      <c r="P255" s="70" t="str">
        <f>IF(AND($F256&gt;1.01,$F256&lt;3.99),$A256,"")</f>
        <v/>
      </c>
      <c r="Q255" s="70" t="str">
        <f>IF(AND($F257&gt;1.01,$F257&lt;3.99),$A257,"")</f>
        <v/>
      </c>
      <c r="R255" s="70" t="str">
        <f>IF(AND($F258&gt;1.01,$F258&lt;3.99),$A258,"")</f>
        <v/>
      </c>
      <c r="S255" s="63"/>
      <c r="T255" s="63"/>
      <c r="U255" s="63"/>
      <c r="V255" s="63"/>
      <c r="W255" s="63"/>
      <c r="X255" s="63"/>
      <c r="Y255" s="63"/>
      <c r="Z255" s="63"/>
      <c r="AA255" s="63"/>
      <c r="AB255" s="63"/>
      <c r="AC255" s="63"/>
      <c r="AD255" s="63"/>
      <c r="AE255" s="63"/>
      <c r="AF255" s="63"/>
    </row>
    <row r="256" spans="1:32" ht="15.75" x14ac:dyDescent="0.25">
      <c r="A256" s="63" t="s">
        <v>1034</v>
      </c>
      <c r="B256" s="63"/>
      <c r="C256" s="63"/>
      <c r="D256" s="63"/>
      <c r="E256" s="63"/>
      <c r="F256" s="63">
        <f>Rural!F72</f>
        <v>0</v>
      </c>
      <c r="G256" s="63" t="s">
        <v>487</v>
      </c>
      <c r="H256" s="63"/>
      <c r="I256" s="63"/>
      <c r="J256" s="63"/>
      <c r="K256" s="63"/>
      <c r="L256" s="63"/>
      <c r="M256" s="63"/>
      <c r="N256" s="70" t="str">
        <f>IF(AND($F254&gt;0.99,$F254&lt;1.000001),$A254,"")</f>
        <v/>
      </c>
      <c r="O256" s="70" t="str">
        <f>IF(AND($F255&gt;0.99,$F255&lt;1.000001),$A255,"")</f>
        <v/>
      </c>
      <c r="P256" s="70" t="str">
        <f>IF(AND($F256&gt;0.99,$F256&lt;1.000001),$A256,"")</f>
        <v/>
      </c>
      <c r="Q256" s="70" t="str">
        <f>IF(AND($F257&gt;0.99,$F257&lt;1.000001),$A257,"")</f>
        <v/>
      </c>
      <c r="R256" s="70" t="str">
        <f>IF(AND($F258&gt;0.99,$F258&lt;1.000001),$A258,"")</f>
        <v/>
      </c>
      <c r="S256" s="63"/>
      <c r="T256" s="63"/>
      <c r="U256" s="63"/>
      <c r="V256" s="63"/>
      <c r="W256" s="63"/>
      <c r="X256" s="63"/>
      <c r="Y256" s="63"/>
      <c r="Z256" s="63"/>
      <c r="AA256" s="63"/>
      <c r="AB256" s="63"/>
      <c r="AC256" s="63"/>
      <c r="AD256" s="63"/>
      <c r="AE256" s="63"/>
      <c r="AF256" s="63"/>
    </row>
    <row r="257" spans="1:32" ht="15.75" x14ac:dyDescent="0.25">
      <c r="A257" s="63" t="s">
        <v>463</v>
      </c>
      <c r="B257" s="63"/>
      <c r="C257" s="63"/>
      <c r="D257" s="63"/>
      <c r="E257" s="63"/>
      <c r="F257" s="63">
        <f>Rural!F79</f>
        <v>0</v>
      </c>
      <c r="G257" s="63" t="s">
        <v>488</v>
      </c>
      <c r="H257" s="63"/>
      <c r="I257" s="63"/>
      <c r="J257" s="63"/>
      <c r="K257" s="63"/>
      <c r="L257" s="63"/>
      <c r="M257" s="63"/>
      <c r="N257" s="70" t="str">
        <f>IF($F254=0,$A254,"")</f>
        <v>Understanding Unique Dangers Related To Rural Travel</v>
      </c>
      <c r="O257" s="70" t="str">
        <f>IF($F255=0,$A255,"")</f>
        <v>Travel Along Rural Roads</v>
      </c>
      <c r="P257" s="70" t="str">
        <f>IF($F256=0,$A256,"")</f>
        <v>Environmental Factors</v>
      </c>
      <c r="Q257" s="70" t="str">
        <f>IF($F257=0,$A257,"")</f>
        <v>Identifying And Going Around Items In Rural Areas</v>
      </c>
      <c r="R257" s="70" t="str">
        <f>IF($F258=0,$A258,"")</f>
        <v>Rural Street Crossings</v>
      </c>
      <c r="S257" s="63"/>
      <c r="T257" s="63"/>
      <c r="U257" s="63"/>
      <c r="V257" s="63"/>
      <c r="W257" s="63"/>
      <c r="X257" s="63"/>
      <c r="Y257" s="63"/>
      <c r="Z257" s="63"/>
      <c r="AA257" s="63"/>
      <c r="AB257" s="63"/>
      <c r="AC257" s="63"/>
      <c r="AD257" s="63"/>
      <c r="AE257" s="63"/>
      <c r="AF257" s="63"/>
    </row>
    <row r="258" spans="1:32" ht="15.75" x14ac:dyDescent="0.25">
      <c r="A258" s="63" t="s">
        <v>464</v>
      </c>
      <c r="B258" s="63"/>
      <c r="C258" s="63"/>
      <c r="D258" s="63"/>
      <c r="E258" s="63"/>
      <c r="F258" s="63">
        <f>Rural!F86</f>
        <v>0</v>
      </c>
      <c r="G258" s="63"/>
      <c r="H258" s="63"/>
      <c r="I258" s="63"/>
      <c r="J258" s="63"/>
      <c r="K258" s="63"/>
      <c r="L258" s="63"/>
      <c r="M258" s="63"/>
      <c r="N258" s="63"/>
      <c r="O258" s="63"/>
      <c r="P258" s="63"/>
      <c r="Q258" s="63"/>
      <c r="R258" s="63"/>
      <c r="S258" s="63"/>
      <c r="T258" s="63"/>
      <c r="U258" s="63"/>
      <c r="V258" s="63"/>
      <c r="W258" s="63"/>
      <c r="X258" s="63"/>
      <c r="Y258" s="63"/>
      <c r="Z258" s="63"/>
      <c r="AA258" s="63"/>
      <c r="AB258" s="63"/>
      <c r="AC258" s="63"/>
      <c r="AD258" s="63"/>
      <c r="AE258" s="63"/>
      <c r="AF258" s="63"/>
    </row>
    <row r="259" spans="1:32" ht="15.75" x14ac:dyDescent="0.25">
      <c r="A259" s="66" t="s">
        <v>484</v>
      </c>
      <c r="B259" s="63"/>
      <c r="C259" s="63"/>
      <c r="D259" s="63"/>
      <c r="E259" s="63"/>
      <c r="F259" s="63"/>
      <c r="G259" s="63"/>
      <c r="H259" s="63"/>
      <c r="I259" s="63"/>
      <c r="J259" s="63"/>
      <c r="K259" s="63"/>
      <c r="L259" s="63"/>
      <c r="M259" s="63"/>
      <c r="N259" s="63"/>
      <c r="O259" s="63"/>
      <c r="P259" s="63"/>
      <c r="Q259" s="63"/>
      <c r="R259" s="63"/>
      <c r="S259" s="63"/>
      <c r="T259" s="63"/>
      <c r="U259" s="63"/>
      <c r="V259" s="63"/>
      <c r="W259" s="63"/>
      <c r="X259" s="63"/>
      <c r="Y259" s="63"/>
      <c r="Z259" s="63"/>
      <c r="AA259" s="63"/>
      <c r="AB259" s="63"/>
      <c r="AC259" s="63"/>
      <c r="AD259" s="63"/>
      <c r="AE259" s="63"/>
      <c r="AF259" s="63"/>
    </row>
    <row r="260" spans="1:32" ht="15.75" x14ac:dyDescent="0.25">
      <c r="A260" s="63" t="s">
        <v>465</v>
      </c>
      <c r="B260" s="63"/>
      <c r="C260" s="63"/>
      <c r="D260" s="63"/>
      <c r="E260" s="63"/>
      <c r="F260" s="63">
        <f>VisSpec!F52</f>
        <v>0</v>
      </c>
      <c r="G260" s="63" t="s">
        <v>489</v>
      </c>
      <c r="H260" s="63"/>
      <c r="I260" s="63"/>
      <c r="J260" s="63"/>
      <c r="K260" s="63"/>
      <c r="L260" s="63"/>
      <c r="M260" s="63"/>
      <c r="N260" s="70" t="str">
        <f>IF(F260&gt;3.99,A260,"")</f>
        <v/>
      </c>
      <c r="O260" s="70" t="str">
        <f>IF(F261&gt;3.99,A261,"")</f>
        <v/>
      </c>
      <c r="P260" s="70" t="str">
        <f>IF(F262&gt;3.99,A262,"")</f>
        <v/>
      </c>
      <c r="Q260" s="70" t="str">
        <f>IF(F263&gt;3.99,A263,"")</f>
        <v/>
      </c>
      <c r="R260" s="70" t="str">
        <f>IF(F264&gt;3.99,A264,"")</f>
        <v/>
      </c>
      <c r="S260" s="63"/>
      <c r="T260" s="63"/>
      <c r="U260" s="63"/>
      <c r="V260" s="63"/>
      <c r="W260" s="63"/>
      <c r="X260" s="63"/>
      <c r="Y260" s="63"/>
      <c r="Z260" s="63"/>
      <c r="AA260" s="63"/>
      <c r="AB260" s="63"/>
      <c r="AC260" s="63"/>
      <c r="AD260" s="63"/>
      <c r="AE260" s="63"/>
      <c r="AF260" s="63"/>
    </row>
    <row r="261" spans="1:32" ht="15.75" x14ac:dyDescent="0.25">
      <c r="A261" s="63" t="s">
        <v>466</v>
      </c>
      <c r="B261" s="63"/>
      <c r="C261" s="63"/>
      <c r="D261" s="63"/>
      <c r="E261" s="63"/>
      <c r="F261" s="63">
        <f>VisSpec!F58</f>
        <v>0</v>
      </c>
      <c r="G261" s="63" t="s">
        <v>486</v>
      </c>
      <c r="H261" s="63"/>
      <c r="I261" s="63"/>
      <c r="J261" s="63"/>
      <c r="K261" s="63"/>
      <c r="L261" s="63"/>
      <c r="M261" s="63"/>
      <c r="N261" s="70" t="str">
        <f>IF(AND($F260&gt;1.01,$F260&lt;3.99),$A260,"")</f>
        <v/>
      </c>
      <c r="O261" s="70" t="str">
        <f>IF(AND($F261&gt;1.01,$F261&lt;3.99),$A261,"")</f>
        <v/>
      </c>
      <c r="P261" s="70" t="str">
        <f>IF(AND($F262&gt;1.01,$F262&lt;3.99),$A262,"")</f>
        <v/>
      </c>
      <c r="Q261" s="70" t="str">
        <f>IF(AND($F263&gt;1.01,$F263&lt;3.99),$A263,"")</f>
        <v/>
      </c>
      <c r="R261" s="70" t="str">
        <f>IF(AND($F264&gt;1.01,$F264&lt;3.99),$A264,"")</f>
        <v/>
      </c>
      <c r="S261" s="63"/>
      <c r="T261" s="63"/>
      <c r="U261" s="63"/>
      <c r="V261" s="63"/>
      <c r="W261" s="63"/>
      <c r="X261" s="63"/>
      <c r="Y261" s="63"/>
      <c r="Z261" s="63"/>
      <c r="AA261" s="63"/>
      <c r="AB261" s="63"/>
      <c r="AC261" s="63"/>
      <c r="AD261" s="63"/>
      <c r="AE261" s="63"/>
      <c r="AF261" s="63"/>
    </row>
    <row r="262" spans="1:32" ht="15.75" x14ac:dyDescent="0.25">
      <c r="A262" s="63" t="s">
        <v>1036</v>
      </c>
      <c r="B262" s="63"/>
      <c r="C262" s="63"/>
      <c r="D262" s="63"/>
      <c r="E262" s="63"/>
      <c r="F262" s="63">
        <f>VisSpec!F67</f>
        <v>0</v>
      </c>
      <c r="G262" s="63" t="s">
        <v>487</v>
      </c>
      <c r="H262" s="63"/>
      <c r="I262" s="63"/>
      <c r="J262" s="63"/>
      <c r="K262" s="63"/>
      <c r="L262" s="63"/>
      <c r="M262" s="63"/>
      <c r="N262" s="70" t="str">
        <f>IF(AND($F260&gt;0.99,$F260&lt;1.000001),$A260,"")</f>
        <v/>
      </c>
      <c r="O262" s="70" t="str">
        <f>IF(AND($F261&gt;0.99,$F261&lt;1.000001),$A261,"")</f>
        <v/>
      </c>
      <c r="P262" s="70" t="str">
        <f>IF(AND($F262&gt;0.99,$F262&lt;1.000001),$A262,"")</f>
        <v/>
      </c>
      <c r="Q262" s="70" t="str">
        <f>IF(AND($F263&gt;0.99,$F263&lt;1.000001),$A263,"")</f>
        <v/>
      </c>
      <c r="R262" s="70" t="str">
        <f>IF(AND($F264&gt;0.99,$F264&lt;1.000001),$A264,"")</f>
        <v/>
      </c>
      <c r="S262" s="63"/>
      <c r="T262" s="63"/>
      <c r="U262" s="63"/>
      <c r="V262" s="63"/>
      <c r="W262" s="63"/>
      <c r="X262" s="63"/>
      <c r="Y262" s="63"/>
      <c r="Z262" s="63"/>
      <c r="AA262" s="63"/>
      <c r="AB262" s="63"/>
      <c r="AC262" s="63"/>
      <c r="AD262" s="63"/>
      <c r="AE262" s="63"/>
      <c r="AF262" s="63"/>
    </row>
    <row r="263" spans="1:32" ht="15.75" x14ac:dyDescent="0.25">
      <c r="A263" s="63" t="s">
        <v>1037</v>
      </c>
      <c r="B263" s="63"/>
      <c r="C263" s="63"/>
      <c r="D263" s="63"/>
      <c r="E263" s="63"/>
      <c r="F263" s="63">
        <f>VisSpec!F71</f>
        <v>0</v>
      </c>
      <c r="G263" s="63" t="s">
        <v>488</v>
      </c>
      <c r="H263" s="63"/>
      <c r="I263" s="63"/>
      <c r="J263" s="63"/>
      <c r="K263" s="63"/>
      <c r="L263" s="63"/>
      <c r="M263" s="63"/>
      <c r="N263" s="70" t="str">
        <f>IF($F260=0,$A260,"")</f>
        <v>Scanning Materials</v>
      </c>
      <c r="O263" s="70" t="str">
        <f>IF($F261=0,$A261,"")</f>
        <v>Scanning Environments</v>
      </c>
      <c r="P263" s="70" t="str">
        <f>IF($F262=0,$A262,"")</f>
        <v>Near Point Magnification</v>
      </c>
      <c r="Q263" s="70" t="str">
        <f>IF($F263=0,$A263,"")</f>
        <v>Distance Magnification</v>
      </c>
      <c r="R263" s="70" t="str">
        <f>IF($F264=0,$A264,"")</f>
        <v>Visual Traveling</v>
      </c>
      <c r="S263" s="63"/>
      <c r="T263" s="63"/>
      <c r="U263" s="63"/>
      <c r="V263" s="63"/>
      <c r="W263" s="63"/>
      <c r="X263" s="63"/>
      <c r="Y263" s="63"/>
      <c r="Z263" s="63"/>
      <c r="AA263" s="63"/>
      <c r="AB263" s="63"/>
      <c r="AC263" s="63"/>
      <c r="AD263" s="63"/>
      <c r="AE263" s="63"/>
      <c r="AF263" s="63"/>
    </row>
    <row r="264" spans="1:32" ht="15.75" x14ac:dyDescent="0.25">
      <c r="A264" s="63" t="s">
        <v>467</v>
      </c>
      <c r="B264" s="63"/>
      <c r="C264" s="63"/>
      <c r="D264" s="63"/>
      <c r="E264" s="63"/>
      <c r="F264" s="63">
        <f>VisSpec!F79</f>
        <v>0</v>
      </c>
      <c r="G264" s="63"/>
      <c r="H264" s="63"/>
      <c r="I264" s="63"/>
      <c r="J264" s="63"/>
      <c r="K264" s="63"/>
      <c r="L264" s="63"/>
      <c r="M264" s="63"/>
      <c r="N264" s="63"/>
      <c r="O264" s="63"/>
      <c r="P264" s="63"/>
      <c r="Q264" s="63"/>
      <c r="R264" s="63"/>
      <c r="S264" s="63"/>
      <c r="T264" s="63"/>
      <c r="U264" s="63"/>
      <c r="V264" s="63"/>
      <c r="W264" s="63"/>
      <c r="X264" s="63"/>
      <c r="Y264" s="63"/>
      <c r="Z264" s="63"/>
      <c r="AA264" s="63"/>
      <c r="AB264" s="63"/>
      <c r="AC264" s="63"/>
      <c r="AD264" s="63"/>
      <c r="AE264" s="63"/>
      <c r="AF264" s="63"/>
    </row>
    <row r="265" spans="1:32" ht="15.75" x14ac:dyDescent="0.25">
      <c r="A265" s="66" t="s">
        <v>485</v>
      </c>
      <c r="B265" s="63"/>
      <c r="C265" s="63"/>
      <c r="D265" s="63"/>
      <c r="E265" s="63"/>
      <c r="F265" s="63"/>
      <c r="G265" s="63"/>
      <c r="H265" s="63"/>
      <c r="I265" s="63"/>
      <c r="J265" s="63"/>
      <c r="K265" s="63"/>
      <c r="L265" s="63"/>
      <c r="M265" s="63"/>
      <c r="N265" s="63"/>
      <c r="O265" s="63"/>
      <c r="P265" s="63"/>
      <c r="Q265" s="63"/>
      <c r="R265" s="63"/>
      <c r="S265" s="63"/>
      <c r="T265" s="63"/>
      <c r="U265" s="63"/>
      <c r="V265" s="63"/>
      <c r="W265" s="63"/>
      <c r="X265" s="63"/>
      <c r="Y265" s="63"/>
      <c r="Z265" s="63"/>
      <c r="AA265" s="63"/>
      <c r="AB265" s="63"/>
      <c r="AC265" s="63"/>
      <c r="AD265" s="63"/>
      <c r="AE265" s="63"/>
      <c r="AF265" s="63"/>
    </row>
    <row r="266" spans="1:32" ht="15.75" x14ac:dyDescent="0.25">
      <c r="A266" s="63" t="s">
        <v>468</v>
      </c>
      <c r="B266" s="63"/>
      <c r="C266" s="63"/>
      <c r="D266" s="63"/>
      <c r="E266" s="63"/>
      <c r="F266" s="63">
        <f>Commun!F80</f>
        <v>0</v>
      </c>
      <c r="G266" s="63" t="s">
        <v>489</v>
      </c>
      <c r="H266" s="63"/>
      <c r="I266" s="63"/>
      <c r="J266" s="63"/>
      <c r="K266" s="63"/>
      <c r="L266" s="63"/>
      <c r="M266" s="63"/>
      <c r="N266" s="70" t="str">
        <f>IF(F266&gt;3.99,A266,"")</f>
        <v/>
      </c>
      <c r="O266" s="70" t="str">
        <f>IF(F267&gt;3.99,A267,"")</f>
        <v/>
      </c>
      <c r="P266" s="70" t="str">
        <f>IF(F268&gt;3.99,A268,"")</f>
        <v/>
      </c>
      <c r="Q266" s="70" t="str">
        <f>IF(F269&gt;3.99,A269,"")</f>
        <v/>
      </c>
      <c r="R266" s="70" t="str">
        <f>IF(F270&gt;3.99,A270,"")</f>
        <v/>
      </c>
      <c r="S266" s="70" t="str">
        <f>IF(F271&gt;3.99,A271,"")</f>
        <v/>
      </c>
      <c r="T266" s="63"/>
      <c r="U266" s="63"/>
      <c r="V266" s="63"/>
      <c r="W266" s="63"/>
      <c r="X266" s="63"/>
      <c r="Y266" s="63"/>
      <c r="Z266" s="63"/>
      <c r="AA266" s="63"/>
      <c r="AB266" s="63"/>
      <c r="AC266" s="63"/>
      <c r="AD266" s="63"/>
      <c r="AE266" s="63"/>
      <c r="AF266" s="63"/>
    </row>
    <row r="267" spans="1:32" ht="15.75" x14ac:dyDescent="0.25">
      <c r="A267" s="63" t="s">
        <v>469</v>
      </c>
      <c r="B267" s="63"/>
      <c r="C267" s="63"/>
      <c r="D267" s="63"/>
      <c r="E267" s="63"/>
      <c r="F267" s="63">
        <f>Commun!F84</f>
        <v>0</v>
      </c>
      <c r="G267" s="63" t="s">
        <v>486</v>
      </c>
      <c r="H267" s="63"/>
      <c r="I267" s="63"/>
      <c r="J267" s="63"/>
      <c r="K267" s="63"/>
      <c r="L267" s="63"/>
      <c r="M267" s="63"/>
      <c r="N267" s="70" t="str">
        <f>IF(AND($F266&gt;1.01,$F266&lt;3.99),$A266,"")</f>
        <v/>
      </c>
      <c r="O267" s="70" t="str">
        <f>IF(AND($F267&gt;1.01,$F267&lt;3.99),$A267,"")</f>
        <v/>
      </c>
      <c r="P267" s="70" t="str">
        <f>IF(AND($F268&gt;1.01,$F268&lt;3.99),$A268,"")</f>
        <v/>
      </c>
      <c r="Q267" s="70" t="str">
        <f>IF(AND($F269&gt;1.01,$F269&lt;3.99),$A269,"")</f>
        <v/>
      </c>
      <c r="R267" s="70" t="str">
        <f>IF(AND($F270&gt;1.01,$F270&lt;3.99),$A270,"")</f>
        <v/>
      </c>
      <c r="S267" s="70" t="str">
        <f>IF(AND($F271&gt;1.01,$F271&lt;3.99),$A271,"")</f>
        <v/>
      </c>
      <c r="T267" s="63"/>
      <c r="U267" s="63"/>
      <c r="V267" s="63"/>
      <c r="W267" s="63"/>
      <c r="X267" s="63"/>
      <c r="Y267" s="63"/>
      <c r="Z267" s="63"/>
      <c r="AA267" s="63"/>
      <c r="AB267" s="63"/>
      <c r="AC267" s="63"/>
      <c r="AD267" s="63"/>
      <c r="AE267" s="63"/>
      <c r="AF267" s="63"/>
    </row>
    <row r="268" spans="1:32" ht="15.75" x14ac:dyDescent="0.25">
      <c r="A268" s="63" t="s">
        <v>470</v>
      </c>
      <c r="B268" s="63"/>
      <c r="C268" s="63"/>
      <c r="D268" s="63"/>
      <c r="E268" s="63"/>
      <c r="F268" s="63">
        <f>Commun!F102</f>
        <v>0</v>
      </c>
      <c r="G268" s="63" t="s">
        <v>487</v>
      </c>
      <c r="H268" s="63"/>
      <c r="I268" s="63"/>
      <c r="J268" s="63"/>
      <c r="K268" s="63"/>
      <c r="L268" s="63"/>
      <c r="M268" s="63"/>
      <c r="N268" s="70" t="str">
        <f>IF(AND($F266&gt;0.99,$F266&lt;1.000001),$A266,"")</f>
        <v/>
      </c>
      <c r="O268" s="70" t="str">
        <f>IF(AND($F267&gt;0.99,$F267&lt;1.000001),$A267,"")</f>
        <v/>
      </c>
      <c r="P268" s="70" t="str">
        <f>IF(AND($F268&gt;0.99,$F268&lt;1.000001),$A268,"")</f>
        <v/>
      </c>
      <c r="Q268" s="70" t="str">
        <f>IF(AND($F269&gt;0.99,$F269&lt;1.000001),$A269,"")</f>
        <v/>
      </c>
      <c r="R268" s="70" t="str">
        <f>IF(AND($F270&gt;0.99,$F270&lt;1.000001),$A270,"")</f>
        <v/>
      </c>
      <c r="S268" s="70" t="str">
        <f>IF(AND($F271&gt;0.99,$F271&lt;1.000001),$A271,"")</f>
        <v/>
      </c>
      <c r="T268" s="63"/>
      <c r="U268" s="63"/>
      <c r="V268" s="63"/>
      <c r="W268" s="63"/>
      <c r="X268" s="63"/>
      <c r="Y268" s="63"/>
      <c r="Z268" s="63"/>
      <c r="AA268" s="63"/>
      <c r="AB268" s="63"/>
      <c r="AC268" s="63"/>
      <c r="AD268" s="63"/>
      <c r="AE268" s="63"/>
      <c r="AF268" s="63"/>
    </row>
    <row r="269" spans="1:32" ht="15.75" x14ac:dyDescent="0.25">
      <c r="A269" s="63" t="s">
        <v>471</v>
      </c>
      <c r="B269" s="63"/>
      <c r="C269" s="63"/>
      <c r="D269" s="63"/>
      <c r="E269" s="63"/>
      <c r="F269" s="63">
        <f>Commun!F114</f>
        <v>0</v>
      </c>
      <c r="G269" s="63" t="s">
        <v>488</v>
      </c>
      <c r="H269" s="63"/>
      <c r="I269" s="63"/>
      <c r="J269" s="63"/>
      <c r="K269" s="63"/>
      <c r="L269" s="63"/>
      <c r="M269" s="63"/>
      <c r="N269" s="70" t="str">
        <f>IF($F266=0,$A266,"")</f>
        <v>Comparison Shopping From Home</v>
      </c>
      <c r="O269" s="70" t="str">
        <f>IF($F267=0,$A267,"")</f>
        <v>Stores</v>
      </c>
      <c r="P269" s="70" t="str">
        <f>IF($F268=0,$A268,"")</f>
        <v>Fast Food Restaurants</v>
      </c>
      <c r="Q269" s="70" t="str">
        <f>IF($F269=0,$A269,"")</f>
        <v>Cafeteria Restaurants</v>
      </c>
      <c r="R269" s="70" t="str">
        <f>IF($F270=0,$A270,"")</f>
        <v>Sit Down Restaurants</v>
      </c>
      <c r="S269" s="71" t="str">
        <f>IF($F271=0,$A271,"")</f>
        <v>Public Toilets</v>
      </c>
      <c r="T269" s="63"/>
      <c r="U269" s="63"/>
      <c r="V269" s="63"/>
      <c r="W269" s="63"/>
      <c r="X269" s="63"/>
      <c r="Y269" s="63"/>
      <c r="Z269" s="63"/>
      <c r="AA269" s="63"/>
      <c r="AB269" s="63"/>
      <c r="AC269" s="63"/>
      <c r="AD269" s="63"/>
      <c r="AE269" s="63"/>
      <c r="AF269" s="63"/>
    </row>
    <row r="270" spans="1:32" ht="15.75" x14ac:dyDescent="0.25">
      <c r="A270" s="63" t="s">
        <v>472</v>
      </c>
      <c r="B270" s="63"/>
      <c r="C270" s="63"/>
      <c r="D270" s="63"/>
      <c r="E270" s="63"/>
      <c r="F270" s="63">
        <f>Commun!F128</f>
        <v>0</v>
      </c>
      <c r="G270" s="63"/>
      <c r="H270" s="63"/>
      <c r="I270" s="63"/>
      <c r="J270" s="63"/>
      <c r="K270" s="63"/>
      <c r="L270" s="63"/>
      <c r="M270" s="63"/>
      <c r="N270" s="63"/>
      <c r="O270" s="63"/>
      <c r="P270" s="63"/>
      <c r="Q270" s="63"/>
      <c r="R270" s="63"/>
      <c r="S270" s="63"/>
      <c r="T270" s="63"/>
      <c r="U270" s="63"/>
      <c r="V270" s="63"/>
      <c r="W270" s="63"/>
      <c r="X270" s="63"/>
      <c r="Y270" s="63"/>
      <c r="Z270" s="63"/>
      <c r="AA270" s="63"/>
      <c r="AB270" s="63"/>
      <c r="AC270" s="63"/>
      <c r="AD270" s="63"/>
      <c r="AE270" s="63"/>
      <c r="AF270" s="63"/>
    </row>
    <row r="271" spans="1:32" ht="15.75" x14ac:dyDescent="0.25">
      <c r="A271" s="63" t="s">
        <v>1035</v>
      </c>
      <c r="B271" s="63"/>
      <c r="C271" s="63"/>
      <c r="D271" s="63"/>
      <c r="E271" s="63"/>
      <c r="F271" s="63">
        <f>Commun!F135</f>
        <v>0</v>
      </c>
      <c r="G271" s="63"/>
      <c r="H271" s="63"/>
      <c r="I271" s="63"/>
      <c r="J271" s="63"/>
      <c r="K271" s="63"/>
      <c r="L271" s="63"/>
      <c r="M271" s="63"/>
      <c r="N271" s="63"/>
      <c r="O271" s="63"/>
      <c r="P271" s="63"/>
      <c r="Q271" s="63"/>
      <c r="R271" s="63"/>
      <c r="S271" s="63"/>
      <c r="T271" s="63"/>
      <c r="U271" s="63"/>
      <c r="V271" s="63"/>
      <c r="W271" s="63"/>
      <c r="X271" s="63"/>
      <c r="Y271" s="63"/>
      <c r="Z271" s="63"/>
      <c r="AA271" s="63"/>
      <c r="AB271" s="63"/>
      <c r="AC271" s="63"/>
      <c r="AD271" s="63"/>
      <c r="AE271" s="63"/>
      <c r="AF271" s="63"/>
    </row>
    <row r="272" spans="1:32" ht="15.75" x14ac:dyDescent="0.25">
      <c r="A272" s="63"/>
      <c r="B272" s="63"/>
      <c r="C272" s="63"/>
      <c r="D272" s="63"/>
      <c r="E272" s="63"/>
      <c r="F272" s="63"/>
      <c r="G272" s="63"/>
      <c r="H272" s="63"/>
      <c r="I272" s="63"/>
      <c r="J272" s="63"/>
      <c r="K272" s="63"/>
      <c r="L272" s="63"/>
      <c r="M272" s="63"/>
      <c r="N272" s="63"/>
      <c r="O272" s="63"/>
      <c r="P272" s="63"/>
      <c r="Q272" s="63"/>
      <c r="R272" s="63"/>
      <c r="S272" s="63"/>
      <c r="T272" s="63"/>
      <c r="U272" s="63"/>
      <c r="V272" s="63"/>
      <c r="W272" s="63"/>
      <c r="X272" s="63"/>
      <c r="Y272" s="63"/>
      <c r="Z272" s="63"/>
      <c r="AA272" s="63"/>
      <c r="AB272" s="63"/>
      <c r="AC272" s="63"/>
      <c r="AD272" s="63"/>
      <c r="AE272" s="63"/>
      <c r="AF272" s="63"/>
    </row>
    <row r="273" spans="1:32" ht="15.75" x14ac:dyDescent="0.25">
      <c r="A273" s="63"/>
      <c r="B273" s="63"/>
      <c r="C273" s="63"/>
      <c r="D273" s="63"/>
      <c r="E273" s="63"/>
      <c r="F273" s="63"/>
      <c r="G273" s="63"/>
      <c r="H273" s="63"/>
      <c r="I273" s="63"/>
      <c r="J273" s="63"/>
      <c r="K273" s="63"/>
      <c r="L273" s="63"/>
      <c r="M273" s="63"/>
      <c r="N273" s="63"/>
      <c r="O273" s="63"/>
      <c r="P273" s="63"/>
      <c r="Q273" s="63"/>
      <c r="R273" s="63"/>
      <c r="S273" s="63"/>
      <c r="T273" s="63"/>
      <c r="U273" s="63"/>
      <c r="V273" s="63"/>
      <c r="W273" s="63"/>
      <c r="X273" s="63"/>
      <c r="Y273" s="63"/>
      <c r="Z273" s="63"/>
      <c r="AA273" s="63"/>
      <c r="AB273" s="63"/>
      <c r="AC273" s="63"/>
      <c r="AD273" s="63"/>
      <c r="AE273" s="63"/>
      <c r="AF273" s="63"/>
    </row>
    <row r="274" spans="1:32" ht="15.75" x14ac:dyDescent="0.25">
      <c r="A274" s="63"/>
      <c r="B274" s="63"/>
      <c r="C274" s="63"/>
      <c r="D274" s="63"/>
      <c r="E274" s="63"/>
      <c r="F274" s="63"/>
      <c r="G274" s="63"/>
      <c r="H274" s="63"/>
      <c r="I274" s="63"/>
      <c r="J274" s="63"/>
      <c r="K274" s="63"/>
      <c r="L274" s="63"/>
      <c r="M274" s="63"/>
      <c r="N274" s="63"/>
      <c r="O274" s="63"/>
      <c r="P274" s="63"/>
      <c r="Q274" s="63"/>
      <c r="R274" s="63"/>
      <c r="S274" s="63"/>
      <c r="T274" s="63"/>
      <c r="U274" s="63"/>
      <c r="V274" s="63"/>
      <c r="W274" s="63"/>
      <c r="X274" s="63"/>
      <c r="Y274" s="63"/>
      <c r="Z274" s="63"/>
      <c r="AA274" s="63"/>
      <c r="AB274" s="63"/>
      <c r="AC274" s="63"/>
      <c r="AD274" s="63"/>
      <c r="AE274" s="63"/>
      <c r="AF274" s="63"/>
    </row>
    <row r="275" spans="1:32" ht="15.75" x14ac:dyDescent="0.25">
      <c r="A275" s="63"/>
      <c r="B275" s="63"/>
      <c r="C275" s="63"/>
      <c r="D275" s="63"/>
      <c r="E275" s="63"/>
      <c r="F275" s="63"/>
      <c r="G275" s="63"/>
      <c r="H275" s="63"/>
      <c r="I275" s="63"/>
      <c r="J275" s="63"/>
      <c r="K275" s="63"/>
      <c r="L275" s="63"/>
      <c r="M275" s="63"/>
      <c r="N275" s="63"/>
      <c r="O275" s="63"/>
      <c r="P275" s="63"/>
      <c r="Q275" s="63"/>
      <c r="R275" s="63"/>
      <c r="S275" s="63"/>
      <c r="T275" s="63"/>
      <c r="U275" s="63"/>
      <c r="V275" s="63"/>
      <c r="W275" s="63"/>
      <c r="X275" s="63"/>
      <c r="Y275" s="63"/>
      <c r="Z275" s="63"/>
      <c r="AA275" s="63"/>
      <c r="AB275" s="63"/>
      <c r="AC275" s="63"/>
      <c r="AD275" s="63"/>
      <c r="AE275" s="63"/>
      <c r="AF275" s="63"/>
    </row>
    <row r="276" spans="1:32" ht="15.75" x14ac:dyDescent="0.25">
      <c r="A276" s="63"/>
      <c r="B276" s="63"/>
      <c r="C276" s="63"/>
      <c r="D276" s="63"/>
      <c r="E276" s="63"/>
      <c r="F276" s="63"/>
      <c r="G276" s="63" t="s">
        <v>494</v>
      </c>
      <c r="H276" s="63" t="s">
        <v>495</v>
      </c>
      <c r="I276" s="63"/>
      <c r="J276" s="63"/>
      <c r="K276" s="63"/>
      <c r="L276" s="63"/>
      <c r="M276" s="63"/>
      <c r="N276" s="63"/>
      <c r="O276" s="63"/>
      <c r="P276" s="63"/>
      <c r="Q276" s="63"/>
      <c r="R276" s="63"/>
      <c r="S276" s="63"/>
      <c r="T276" s="63"/>
      <c r="U276" s="63"/>
      <c r="V276" s="63"/>
      <c r="W276" s="63"/>
      <c r="X276" s="63"/>
      <c r="Y276" s="63"/>
      <c r="Z276" s="63"/>
      <c r="AA276" s="63"/>
      <c r="AB276" s="63"/>
      <c r="AC276" s="63"/>
      <c r="AD276" s="63"/>
      <c r="AE276" s="63"/>
      <c r="AF276" s="63"/>
    </row>
    <row r="277" spans="1:32" ht="15.75" x14ac:dyDescent="0.25">
      <c r="A277" s="64">
        <f>G5</f>
        <v>0</v>
      </c>
      <c r="B277" s="61" t="s">
        <v>17</v>
      </c>
      <c r="C277" s="63"/>
      <c r="D277" s="63"/>
      <c r="E277" s="63"/>
      <c r="F277" s="63"/>
      <c r="G277" s="63" t="s">
        <v>524</v>
      </c>
      <c r="H277" s="63"/>
      <c r="I277" s="63"/>
      <c r="J277" s="63"/>
      <c r="K277" s="63"/>
      <c r="L277" s="63"/>
      <c r="M277" s="63"/>
      <c r="N277" s="70" t="str">
        <f>IF(A277&gt;79.999,B277,"")</f>
        <v/>
      </c>
      <c r="O277" s="70" t="str">
        <f>IF(A278&gt;79.999,B278,"")</f>
        <v/>
      </c>
      <c r="P277" s="70" t="str">
        <f>IF(A279&gt;79.999,B279,"")</f>
        <v/>
      </c>
      <c r="Q277" s="70" t="str">
        <f>IF(A280&gt;79.999,B280,"")</f>
        <v/>
      </c>
      <c r="R277" s="70" t="str">
        <f>IF(A281&gt;79.999,B281,"")</f>
        <v/>
      </c>
      <c r="S277" s="70" t="str">
        <f>IF(A282&gt;79.999,B282,"")</f>
        <v/>
      </c>
      <c r="T277" s="70" t="str">
        <f>IF(A283&gt;79.999,B283,"")</f>
        <v/>
      </c>
      <c r="U277" s="70" t="str">
        <f>IF(A284&gt;79.999,B284,"")</f>
        <v/>
      </c>
      <c r="V277" s="70" t="str">
        <f>IF(A285&gt;79.999,B285,"")</f>
        <v/>
      </c>
      <c r="W277" s="70" t="str">
        <f>IF(A286&gt;79.999,B286,"")</f>
        <v/>
      </c>
      <c r="X277" s="70" t="str">
        <f>IF(A287&gt;79.999,B287,"")</f>
        <v/>
      </c>
      <c r="Y277" s="70" t="str">
        <f>IF(A288&gt;79.999,B288,"")</f>
        <v/>
      </c>
      <c r="Z277" s="70" t="str">
        <f>IF(A289&gt;79.999,B289,"")</f>
        <v/>
      </c>
      <c r="AA277" s="70" t="str">
        <f>IF(A290&gt;79.999,B290,"")</f>
        <v/>
      </c>
      <c r="AB277" s="70" t="str">
        <f>IF(A291&gt;79.999,B291,"")</f>
        <v/>
      </c>
      <c r="AC277" s="63"/>
      <c r="AD277" s="63"/>
      <c r="AE277" s="63"/>
      <c r="AF277" s="63"/>
    </row>
    <row r="278" spans="1:32" ht="15.75" x14ac:dyDescent="0.25">
      <c r="A278" s="64">
        <f>G11</f>
        <v>0</v>
      </c>
      <c r="B278" s="61" t="s">
        <v>16</v>
      </c>
      <c r="C278" s="63"/>
      <c r="D278" s="63"/>
      <c r="E278" s="63"/>
      <c r="F278" s="63"/>
      <c r="G278" s="63" t="s">
        <v>525</v>
      </c>
      <c r="H278" s="63"/>
      <c r="I278" s="63"/>
      <c r="J278" s="63"/>
      <c r="K278" s="63"/>
      <c r="L278" s="63"/>
      <c r="M278" s="63"/>
      <c r="N278" s="70" t="str">
        <f>IF(AND(A277&gt;20.000001,A277&lt;79.999998),B277,"")</f>
        <v/>
      </c>
      <c r="O278" s="70" t="str">
        <f>IF(AND($A278&gt;20.000001,$A278&lt;79.999998),$B278,"")</f>
        <v/>
      </c>
      <c r="P278" s="70" t="str">
        <f>IF(AND($A279&gt;20.000001,$A279&lt;79.999998),$B279,"")</f>
        <v/>
      </c>
      <c r="Q278" s="70" t="str">
        <f>IF(AND($A280&gt;20.000001,$A280&lt;79.999998),$B280,"")</f>
        <v/>
      </c>
      <c r="R278" s="70" t="str">
        <f>IF(AND($A281&gt;20.000001,$A281&lt;79.999998),$B281,"")</f>
        <v/>
      </c>
      <c r="S278" s="70" t="str">
        <f>IF(AND($A282&gt;20.000001,$A282&lt;79.999998),$B282,"")</f>
        <v/>
      </c>
      <c r="T278" s="70" t="str">
        <f>IF(AND($A283&gt;20.000001,$A283&lt;79.999998),$B283,"")</f>
        <v/>
      </c>
      <c r="U278" s="70" t="str">
        <f>IF(AND($A284&gt;20.000001,$A284&lt;79.999998),$B284,"")</f>
        <v/>
      </c>
      <c r="V278" s="70" t="str">
        <f>IF(AND($A285&gt;20.000001,$A285&lt;79.999998),$B285,"")</f>
        <v/>
      </c>
      <c r="W278" s="70" t="str">
        <f>IF(AND($A286&gt;20.000001,$A286&lt;79.999998),$B286,"")</f>
        <v/>
      </c>
      <c r="X278" s="70" t="str">
        <f>IF(AND($A287&gt;20.000001,$A287&lt;79.999998),$B287,"")</f>
        <v/>
      </c>
      <c r="Y278" s="70" t="str">
        <f>IF(AND($A288&gt;20.000001,$A288&lt;79.999998),$B288,"")</f>
        <v/>
      </c>
      <c r="Z278" s="70" t="str">
        <f>IF(AND($A289&gt;20.000001,$A289&lt;79.999998),$B289,"")</f>
        <v/>
      </c>
      <c r="AA278" s="70" t="str">
        <f>IF(AND($A290&gt;20.000001,$A290&lt;79.999998),$B290,"")</f>
        <v/>
      </c>
      <c r="AB278" s="70" t="str">
        <f>IF(AND($A291&gt;20.000001,$A291&lt;79.999998),$B291,"")</f>
        <v/>
      </c>
      <c r="AC278" s="63"/>
      <c r="AD278" s="63"/>
      <c r="AE278" s="63"/>
      <c r="AF278" s="63"/>
    </row>
    <row r="279" spans="1:32" ht="15.75" x14ac:dyDescent="0.25">
      <c r="A279" s="64">
        <f>G17</f>
        <v>0</v>
      </c>
      <c r="B279" s="61" t="s">
        <v>15</v>
      </c>
      <c r="C279" s="63"/>
      <c r="D279" s="63"/>
      <c r="E279" s="63"/>
      <c r="F279" s="63"/>
      <c r="G279" s="63" t="s">
        <v>526</v>
      </c>
      <c r="H279" s="63"/>
      <c r="I279" s="63"/>
      <c r="J279" s="63"/>
      <c r="K279" s="63"/>
      <c r="L279" s="63"/>
      <c r="M279" s="63"/>
      <c r="N279" s="63" t="str">
        <f>IF(AND($A277&gt;19.9,$A277&lt;20.1),$B277,"")</f>
        <v/>
      </c>
      <c r="O279" s="63" t="str">
        <f>IF(AND($A278&gt;19.9,$A278&lt;20.1),$B278,"")</f>
        <v/>
      </c>
      <c r="P279" s="63" t="str">
        <f>IF(AND($A279&gt;19.9,$A279&lt;20.1),$B279,"")</f>
        <v/>
      </c>
      <c r="Q279" s="63" t="str">
        <f>IF(AND($A280&gt;19.9,$A280&lt;20.1),$B280,"")</f>
        <v/>
      </c>
      <c r="R279" s="63" t="str">
        <f>IF(AND($A281&gt;19.9,$A281&lt;20.1),$B281,"")</f>
        <v/>
      </c>
      <c r="S279" s="63" t="str">
        <f>IF(AND($A282&gt;19.9,$A282&lt;20.1),$B282,"")</f>
        <v/>
      </c>
      <c r="T279" s="63" t="str">
        <f>IF(AND($A283&gt;19.9,$A283&lt;20.1),$B283,"")</f>
        <v/>
      </c>
      <c r="U279" s="63" t="str">
        <f>IF(AND($A284&gt;19.9,$A284&lt;20.1),$B284,"")</f>
        <v/>
      </c>
      <c r="V279" s="63" t="str">
        <f>IF(AND($A285&gt;19.9,$A285&lt;20.1),$B285,"")</f>
        <v/>
      </c>
      <c r="W279" s="63" t="str">
        <f>IF(AND($A286&gt;19.9,$A286&lt;20.1),$B286,"")</f>
        <v/>
      </c>
      <c r="X279" s="63" t="str">
        <f>IF(AND($A287&gt;19.9,$A287&lt;20.1),$B287,"")</f>
        <v/>
      </c>
      <c r="Y279" s="63" t="str">
        <f>IF(AND($A288&gt;19.9,$A288&lt;20.1),$B288,"")</f>
        <v/>
      </c>
      <c r="Z279" s="63" t="str">
        <f>IF(AND($A289&gt;19.9,$A289&lt;20.1),$B289,"")</f>
        <v/>
      </c>
      <c r="AA279" s="63" t="str">
        <f>IF(AND($A290&gt;19.9,$A290&lt;20.1),$B290,"")</f>
        <v/>
      </c>
      <c r="AB279" s="63" t="str">
        <f>IF(AND($A291&gt;19.9,$A291&lt;20.1),$B291,"")</f>
        <v/>
      </c>
      <c r="AC279" s="63"/>
      <c r="AD279" s="63"/>
      <c r="AE279" s="63"/>
      <c r="AF279" s="63"/>
    </row>
    <row r="280" spans="1:32" ht="15.75" x14ac:dyDescent="0.25">
      <c r="A280" s="64">
        <f>G23</f>
        <v>0</v>
      </c>
      <c r="B280" s="61" t="s">
        <v>14</v>
      </c>
      <c r="C280" s="63"/>
      <c r="D280" s="63"/>
      <c r="E280" s="63"/>
      <c r="F280" s="63"/>
      <c r="G280" s="63" t="s">
        <v>527</v>
      </c>
      <c r="H280" s="63"/>
      <c r="I280" s="63"/>
      <c r="J280" s="63"/>
      <c r="K280" s="63"/>
      <c r="L280" s="63"/>
      <c r="M280" s="63"/>
      <c r="N280" s="70" t="str">
        <f>IF($A277=0,$B277,"")</f>
        <v>Concepts</v>
      </c>
      <c r="O280" s="70" t="str">
        <f>IF($A278=0,$B278,"")</f>
        <v>Movement</v>
      </c>
      <c r="P280" s="70" t="str">
        <f>IF($A279=0,$B279,"")</f>
        <v>Single Room O&amp;M</v>
      </c>
      <c r="Q280" s="70" t="str">
        <f>IF($A280=0,$B280,"")</f>
        <v>Indoor O&amp;M</v>
      </c>
      <c r="R280" s="70" t="str">
        <f>IF($A281=0,$B281,"")</f>
        <v>Self Protection</v>
      </c>
      <c r="S280" s="70" t="str">
        <f>IF($A282=0,$B282,"")</f>
        <v>Guided Travel</v>
      </c>
      <c r="T280" s="70" t="str">
        <f>IF($A283=0,$B283,"")</f>
        <v>Cane Skills</v>
      </c>
      <c r="U280" s="70" t="str">
        <f>IF($A284=0,$B284,"")</f>
        <v>Sidewalk Travel</v>
      </c>
      <c r="V280" s="70" t="str">
        <f>IF($A285=0,$B285,"")</f>
        <v>Street Crossings</v>
      </c>
      <c r="W280" s="70" t="str">
        <f>IF($A286=0,$B286,"")</f>
        <v>Orientation Skills &amp; GPS</v>
      </c>
      <c r="X280" s="70" t="str">
        <f>IF($A287=0,$B287,"")</f>
        <v>Public Transportation</v>
      </c>
      <c r="Y280" s="70" t="str">
        <f>IF($A288=0,$B288,"")</f>
        <v>Atypical O&amp;M</v>
      </c>
      <c r="Z280" s="70" t="str">
        <f>IF($A289=0,$B289,"")</f>
        <v>Rural Travel</v>
      </c>
      <c r="AA280" s="70" t="str">
        <f>IF($A290=0,$B290,"")</f>
        <v>Vision Specific O&amp;M Skills</v>
      </c>
      <c r="AB280" s="70" t="str">
        <f>IF($A291=0,$B291,"")</f>
        <v xml:space="preserve">Community </v>
      </c>
      <c r="AC280" s="63"/>
      <c r="AD280" s="63"/>
      <c r="AE280" s="63"/>
      <c r="AF280" s="63"/>
    </row>
    <row r="281" spans="1:32" ht="15.75" x14ac:dyDescent="0.25">
      <c r="A281" s="64">
        <f>G29</f>
        <v>0</v>
      </c>
      <c r="B281" s="61" t="s">
        <v>13</v>
      </c>
      <c r="C281" s="63"/>
      <c r="D281" s="63"/>
      <c r="E281" s="63"/>
      <c r="F281" s="63"/>
      <c r="G281" s="63"/>
      <c r="H281" s="63"/>
      <c r="I281" s="63"/>
      <c r="J281" s="63"/>
      <c r="K281" s="63"/>
      <c r="L281" s="63"/>
      <c r="M281" s="63"/>
      <c r="N281" s="63"/>
      <c r="O281" s="63"/>
      <c r="P281" s="63"/>
      <c r="Q281" s="63"/>
      <c r="R281" s="63"/>
      <c r="S281" s="63"/>
      <c r="T281" s="63"/>
      <c r="U281" s="63"/>
      <c r="V281" s="63"/>
      <c r="W281" s="63"/>
      <c r="X281" s="63"/>
      <c r="Y281" s="63"/>
      <c r="Z281" s="63"/>
      <c r="AA281" s="63"/>
      <c r="AB281" s="63"/>
      <c r="AC281" s="63"/>
      <c r="AD281" s="63"/>
      <c r="AE281" s="63"/>
      <c r="AF281" s="63"/>
    </row>
    <row r="282" spans="1:32" ht="15.75" x14ac:dyDescent="0.25">
      <c r="A282" s="64">
        <f>G35</f>
        <v>0</v>
      </c>
      <c r="B282" s="61" t="s">
        <v>12</v>
      </c>
      <c r="C282" s="63"/>
      <c r="D282" s="63"/>
      <c r="E282" s="63"/>
      <c r="F282" s="63"/>
      <c r="G282" s="63"/>
      <c r="H282" s="63"/>
      <c r="I282" s="63"/>
      <c r="J282" s="63"/>
      <c r="K282" s="63"/>
      <c r="L282" s="63"/>
      <c r="M282" s="63"/>
      <c r="N282" s="63"/>
      <c r="O282" s="63"/>
      <c r="P282" s="63"/>
      <c r="Q282" s="63"/>
      <c r="R282" s="63"/>
      <c r="S282" s="63"/>
      <c r="T282" s="63"/>
      <c r="U282" s="63"/>
      <c r="V282" s="63"/>
      <c r="W282" s="63"/>
      <c r="X282" s="63"/>
      <c r="Y282" s="63"/>
      <c r="Z282" s="63"/>
      <c r="AA282" s="63"/>
      <c r="AB282" s="63"/>
      <c r="AC282" s="63"/>
      <c r="AD282" s="63"/>
      <c r="AE282" s="63"/>
      <c r="AF282" s="63"/>
    </row>
    <row r="283" spans="1:32" ht="15.75" x14ac:dyDescent="0.25">
      <c r="A283" s="64">
        <f>G41</f>
        <v>0</v>
      </c>
      <c r="B283" s="61" t="s">
        <v>11</v>
      </c>
      <c r="C283" s="63"/>
      <c r="D283" s="63"/>
      <c r="E283" s="63"/>
      <c r="F283" s="63"/>
      <c r="G283" s="63"/>
      <c r="H283" s="63"/>
      <c r="I283" s="63"/>
      <c r="J283" s="63"/>
      <c r="K283" s="63"/>
      <c r="L283" s="63"/>
      <c r="M283" s="63"/>
      <c r="N283" s="63"/>
      <c r="O283" s="63"/>
      <c r="P283" s="63"/>
      <c r="Q283" s="63"/>
      <c r="R283" s="63"/>
      <c r="S283" s="63"/>
      <c r="T283" s="63"/>
      <c r="U283" s="63"/>
      <c r="V283" s="63"/>
      <c r="W283" s="63"/>
      <c r="X283" s="63"/>
      <c r="Y283" s="63"/>
      <c r="Z283" s="63"/>
      <c r="AA283" s="63"/>
      <c r="AB283" s="63"/>
      <c r="AC283" s="63"/>
      <c r="AD283" s="63"/>
      <c r="AE283" s="63"/>
      <c r="AF283" s="63"/>
    </row>
    <row r="284" spans="1:32" ht="15.75" x14ac:dyDescent="0.25">
      <c r="A284" s="64">
        <f>G47</f>
        <v>0</v>
      </c>
      <c r="B284" s="61" t="s">
        <v>523</v>
      </c>
      <c r="C284" s="63"/>
      <c r="D284" s="63"/>
      <c r="E284" s="63"/>
      <c r="F284" s="63"/>
      <c r="G284" s="63"/>
      <c r="H284" s="63"/>
      <c r="I284" s="63"/>
      <c r="J284" s="63"/>
      <c r="K284" s="63"/>
      <c r="L284" s="63"/>
      <c r="M284" s="63"/>
      <c r="N284" s="63"/>
      <c r="O284" s="63"/>
      <c r="P284" s="63"/>
      <c r="Q284" s="63"/>
      <c r="R284" s="63"/>
      <c r="S284" s="63"/>
      <c r="T284" s="63"/>
      <c r="U284" s="63"/>
      <c r="V284" s="63"/>
      <c r="W284" s="63"/>
      <c r="X284" s="63"/>
      <c r="Y284" s="63"/>
      <c r="Z284" s="63"/>
      <c r="AA284" s="63"/>
      <c r="AB284" s="63"/>
      <c r="AC284" s="63"/>
      <c r="AD284" s="63"/>
      <c r="AE284" s="63"/>
      <c r="AF284" s="63"/>
    </row>
    <row r="285" spans="1:32" ht="15.75" x14ac:dyDescent="0.25">
      <c r="A285" s="64">
        <f>G53</f>
        <v>0</v>
      </c>
      <c r="B285" s="61" t="s">
        <v>10</v>
      </c>
      <c r="C285" s="63"/>
      <c r="D285" s="63"/>
      <c r="E285" s="63"/>
      <c r="F285" s="63"/>
      <c r="G285" s="63"/>
      <c r="H285" s="63"/>
      <c r="I285" s="63"/>
      <c r="J285" s="63"/>
      <c r="K285" s="63"/>
      <c r="L285" s="63"/>
      <c r="M285" s="63"/>
      <c r="N285" s="63"/>
      <c r="O285" s="63"/>
      <c r="P285" s="63"/>
      <c r="Q285" s="63"/>
      <c r="R285" s="63"/>
      <c r="S285" s="63"/>
      <c r="T285" s="63"/>
      <c r="U285" s="63"/>
      <c r="V285" s="63"/>
      <c r="W285" s="63"/>
      <c r="X285" s="63"/>
      <c r="Y285" s="63"/>
      <c r="Z285" s="63"/>
      <c r="AA285" s="63"/>
      <c r="AB285" s="63"/>
      <c r="AC285" s="63"/>
      <c r="AD285" s="63"/>
      <c r="AE285" s="63"/>
      <c r="AF285" s="63"/>
    </row>
    <row r="286" spans="1:32" ht="15.75" x14ac:dyDescent="0.25">
      <c r="A286" s="64">
        <f>G59</f>
        <v>0</v>
      </c>
      <c r="B286" s="61" t="s">
        <v>4</v>
      </c>
      <c r="C286" s="63"/>
      <c r="D286" s="63"/>
      <c r="E286" s="63"/>
      <c r="F286" s="63"/>
      <c r="G286" s="63"/>
      <c r="H286" s="63"/>
      <c r="I286" s="63"/>
      <c r="J286" s="63"/>
      <c r="K286" s="63"/>
      <c r="L286" s="63"/>
      <c r="M286" s="63"/>
      <c r="N286" s="63"/>
      <c r="O286" s="63"/>
      <c r="P286" s="63"/>
      <c r="Q286" s="63"/>
      <c r="R286" s="63"/>
      <c r="S286" s="63"/>
      <c r="T286" s="63"/>
      <c r="U286" s="63"/>
      <c r="V286" s="63"/>
      <c r="W286" s="63"/>
      <c r="X286" s="63"/>
      <c r="Y286" s="63"/>
      <c r="Z286" s="63"/>
      <c r="AA286" s="63"/>
      <c r="AB286" s="63"/>
      <c r="AC286" s="63"/>
      <c r="AD286" s="63"/>
      <c r="AE286" s="63"/>
      <c r="AF286" s="63"/>
    </row>
    <row r="287" spans="1:32" ht="15.75" x14ac:dyDescent="0.25">
      <c r="A287" s="64">
        <f>G65</f>
        <v>0</v>
      </c>
      <c r="B287" s="61" t="s">
        <v>5</v>
      </c>
      <c r="C287" s="63"/>
      <c r="D287" s="63"/>
      <c r="E287" s="63"/>
      <c r="F287" s="63"/>
      <c r="G287" s="63"/>
      <c r="H287" s="63"/>
      <c r="I287" s="63"/>
      <c r="J287" s="63"/>
      <c r="K287" s="63"/>
      <c r="L287" s="63"/>
      <c r="M287" s="63"/>
      <c r="N287" s="63"/>
      <c r="O287" s="63"/>
      <c r="P287" s="63"/>
      <c r="Q287" s="63"/>
      <c r="R287" s="63"/>
      <c r="S287" s="63"/>
      <c r="T287" s="63"/>
      <c r="U287" s="63"/>
      <c r="V287" s="63"/>
      <c r="W287" s="63"/>
      <c r="X287" s="63"/>
      <c r="Y287" s="63"/>
      <c r="Z287" s="63"/>
      <c r="AA287" s="63"/>
      <c r="AB287" s="63"/>
      <c r="AC287" s="63"/>
      <c r="AD287" s="63"/>
      <c r="AE287" s="63"/>
      <c r="AF287" s="63"/>
    </row>
    <row r="288" spans="1:32" ht="15.75" x14ac:dyDescent="0.25">
      <c r="A288" s="64">
        <f>G71</f>
        <v>0</v>
      </c>
      <c r="B288" s="61" t="s">
        <v>6</v>
      </c>
      <c r="C288" s="63"/>
      <c r="D288" s="63"/>
      <c r="E288" s="63"/>
      <c r="F288" s="63"/>
      <c r="G288" s="63"/>
      <c r="H288" s="63"/>
      <c r="I288" s="63"/>
      <c r="J288" s="63"/>
      <c r="K288" s="63"/>
      <c r="L288" s="63"/>
      <c r="M288" s="63"/>
      <c r="N288" s="63"/>
      <c r="O288" s="63"/>
      <c r="P288" s="63"/>
      <c r="Q288" s="63"/>
      <c r="R288" s="63"/>
      <c r="S288" s="63"/>
      <c r="T288" s="63"/>
      <c r="U288" s="63"/>
      <c r="V288" s="63"/>
      <c r="W288" s="63"/>
      <c r="X288" s="63"/>
      <c r="Y288" s="63"/>
      <c r="Z288" s="63"/>
      <c r="AA288" s="63"/>
      <c r="AB288" s="63"/>
      <c r="AC288" s="63"/>
      <c r="AD288" s="63"/>
      <c r="AE288" s="63"/>
      <c r="AF288" s="63"/>
    </row>
    <row r="289" spans="1:32" ht="15.75" x14ac:dyDescent="0.25">
      <c r="A289" s="64">
        <f>G77</f>
        <v>0</v>
      </c>
      <c r="B289" s="61" t="s">
        <v>7</v>
      </c>
      <c r="C289" s="63"/>
      <c r="D289" s="63"/>
      <c r="E289" s="63"/>
      <c r="F289" s="63"/>
      <c r="G289" s="63"/>
      <c r="H289" s="63"/>
      <c r="I289" s="63"/>
      <c r="J289" s="63"/>
      <c r="K289" s="63"/>
      <c r="L289" s="63"/>
      <c r="M289" s="63"/>
      <c r="N289" s="63"/>
      <c r="O289" s="63"/>
      <c r="P289" s="63"/>
      <c r="Q289" s="63"/>
      <c r="R289" s="63"/>
      <c r="S289" s="63"/>
      <c r="T289" s="63"/>
      <c r="U289" s="63"/>
      <c r="V289" s="63"/>
      <c r="W289" s="63"/>
      <c r="X289" s="63"/>
      <c r="Y289" s="63"/>
      <c r="Z289" s="63"/>
      <c r="AA289" s="63"/>
      <c r="AB289" s="63"/>
      <c r="AC289" s="63"/>
      <c r="AD289" s="63"/>
      <c r="AE289" s="63"/>
      <c r="AF289" s="63"/>
    </row>
    <row r="290" spans="1:32" ht="15.75" x14ac:dyDescent="0.25">
      <c r="A290" s="64">
        <f>G83</f>
        <v>0</v>
      </c>
      <c r="B290" s="61" t="s">
        <v>8</v>
      </c>
      <c r="C290" s="63"/>
      <c r="D290" s="63"/>
      <c r="E290" s="63"/>
      <c r="F290" s="63"/>
      <c r="G290" s="63"/>
      <c r="H290" s="63"/>
      <c r="I290" s="63"/>
      <c r="J290" s="63"/>
      <c r="K290" s="63"/>
      <c r="L290" s="63"/>
      <c r="M290" s="63"/>
      <c r="N290" s="63"/>
      <c r="O290" s="63"/>
      <c r="P290" s="63"/>
      <c r="Q290" s="63"/>
      <c r="R290" s="63"/>
      <c r="S290" s="63"/>
      <c r="T290" s="63"/>
      <c r="U290" s="63"/>
      <c r="V290" s="63"/>
      <c r="W290" s="63"/>
      <c r="X290" s="63"/>
      <c r="Y290" s="63"/>
      <c r="Z290" s="63"/>
      <c r="AA290" s="63"/>
      <c r="AB290" s="63"/>
      <c r="AC290" s="63"/>
      <c r="AD290" s="63"/>
      <c r="AE290" s="63"/>
      <c r="AF290" s="63"/>
    </row>
    <row r="291" spans="1:32" ht="15.75" x14ac:dyDescent="0.25">
      <c r="A291" s="64">
        <f>G89</f>
        <v>0</v>
      </c>
      <c r="B291" s="61" t="s">
        <v>9</v>
      </c>
      <c r="C291" s="63"/>
      <c r="D291" s="63"/>
      <c r="E291" s="63"/>
      <c r="F291" s="63"/>
      <c r="G291" s="63"/>
      <c r="H291" s="63"/>
      <c r="I291" s="63"/>
      <c r="J291" s="63"/>
      <c r="K291" s="63"/>
      <c r="L291" s="63"/>
      <c r="M291" s="63"/>
      <c r="N291" s="63"/>
      <c r="O291" s="63"/>
      <c r="P291" s="63"/>
      <c r="Q291" s="63"/>
      <c r="R291" s="63"/>
      <c r="S291" s="63"/>
      <c r="T291" s="63"/>
      <c r="U291" s="63"/>
      <c r="V291" s="63"/>
      <c r="W291" s="63"/>
      <c r="X291" s="63"/>
      <c r="Y291" s="63"/>
      <c r="Z291" s="63"/>
      <c r="AA291" s="63"/>
      <c r="AB291" s="63"/>
      <c r="AC291" s="63"/>
      <c r="AD291" s="63"/>
      <c r="AE291" s="63"/>
      <c r="AF291" s="63"/>
    </row>
    <row r="292" spans="1:32" ht="15.75" x14ac:dyDescent="0.25">
      <c r="A292" s="63"/>
      <c r="B292" s="63"/>
      <c r="C292" s="63"/>
      <c r="D292" s="63"/>
      <c r="E292" s="63"/>
      <c r="F292" s="63"/>
      <c r="G292" s="63"/>
      <c r="H292" s="63"/>
      <c r="I292" s="63"/>
      <c r="J292" s="63"/>
      <c r="K292" s="63"/>
      <c r="L292" s="63"/>
      <c r="M292" s="63"/>
      <c r="N292" s="63"/>
      <c r="O292" s="63"/>
      <c r="P292" s="63"/>
      <c r="Q292" s="63"/>
      <c r="R292" s="63"/>
      <c r="S292" s="63"/>
      <c r="T292" s="63"/>
      <c r="U292" s="63"/>
      <c r="V292" s="63"/>
      <c r="W292" s="63"/>
      <c r="X292" s="63"/>
      <c r="Y292" s="63"/>
      <c r="Z292" s="63"/>
      <c r="AA292" s="63"/>
      <c r="AB292" s="63"/>
      <c r="AC292" s="63"/>
      <c r="AD292" s="63"/>
      <c r="AE292" s="63"/>
      <c r="AF292" s="63"/>
    </row>
    <row r="293" spans="1:32" ht="15.75" x14ac:dyDescent="0.25">
      <c r="A293" s="63" t="s">
        <v>499</v>
      </c>
      <c r="B293" s="63"/>
      <c r="C293" s="63"/>
      <c r="D293" s="63"/>
      <c r="E293" s="63"/>
      <c r="F293" s="63"/>
      <c r="G293" s="63"/>
      <c r="H293" s="63"/>
      <c r="I293" s="63"/>
      <c r="J293" s="63"/>
      <c r="K293" s="63"/>
      <c r="L293" s="63"/>
      <c r="M293" s="63"/>
      <c r="N293" s="63"/>
      <c r="O293" s="63"/>
      <c r="P293" s="63"/>
      <c r="Q293" s="63"/>
      <c r="R293" s="63"/>
      <c r="S293" s="63"/>
      <c r="T293" s="63"/>
      <c r="U293" s="63"/>
      <c r="V293" s="63"/>
      <c r="W293" s="63"/>
      <c r="X293" s="63"/>
      <c r="Y293" s="63"/>
      <c r="Z293" s="63"/>
      <c r="AA293" s="63"/>
      <c r="AB293" s="63"/>
      <c r="AC293" s="63"/>
      <c r="AD293" s="63"/>
      <c r="AE293" s="63"/>
      <c r="AF293" s="63"/>
    </row>
    <row r="294" spans="1:32" ht="15.75" x14ac:dyDescent="0.25">
      <c r="A294" s="63" t="s">
        <v>500</v>
      </c>
      <c r="B294" s="63"/>
      <c r="C294" s="63"/>
      <c r="D294" s="63"/>
      <c r="E294" s="63"/>
      <c r="F294" s="63"/>
      <c r="G294" s="63"/>
      <c r="H294" s="63"/>
      <c r="I294" s="63"/>
      <c r="J294" s="63"/>
      <c r="K294" s="63"/>
      <c r="L294" s="63"/>
      <c r="M294" s="63"/>
      <c r="N294" s="63"/>
      <c r="O294" s="63"/>
      <c r="P294" s="63"/>
      <c r="Q294" s="63"/>
      <c r="R294" s="63"/>
      <c r="S294" s="63"/>
      <c r="T294" s="63"/>
      <c r="U294" s="63"/>
      <c r="V294" s="63"/>
      <c r="W294" s="63"/>
      <c r="X294" s="63"/>
      <c r="Y294" s="63"/>
      <c r="Z294" s="63"/>
      <c r="AA294" s="63"/>
      <c r="AB294" s="63"/>
      <c r="AC294" s="63"/>
      <c r="AD294" s="63"/>
      <c r="AE294" s="63"/>
      <c r="AF294" s="63"/>
    </row>
    <row r="295" spans="1:32" ht="15.75" x14ac:dyDescent="0.25">
      <c r="A295" s="63" t="s">
        <v>501</v>
      </c>
      <c r="B295" s="63"/>
      <c r="C295" s="63"/>
      <c r="D295" s="63"/>
      <c r="E295" s="63"/>
      <c r="F295" s="63"/>
      <c r="G295" s="63"/>
      <c r="H295" s="63"/>
      <c r="I295" s="63"/>
      <c r="J295" s="63"/>
      <c r="K295" s="63"/>
      <c r="L295" s="63"/>
      <c r="M295" s="63"/>
      <c r="N295" s="63"/>
      <c r="O295" s="63"/>
      <c r="P295" s="63"/>
      <c r="Q295" s="63"/>
      <c r="R295" s="63"/>
      <c r="S295" s="63"/>
      <c r="T295" s="63"/>
      <c r="U295" s="63"/>
      <c r="V295" s="63"/>
      <c r="W295" s="63"/>
      <c r="X295" s="63"/>
      <c r="Y295" s="63"/>
      <c r="Z295" s="63"/>
      <c r="AA295" s="63"/>
      <c r="AB295" s="63"/>
      <c r="AC295" s="63"/>
      <c r="AD295" s="63"/>
      <c r="AE295" s="63"/>
      <c r="AF295" s="63"/>
    </row>
    <row r="296" spans="1:32" ht="15.75" x14ac:dyDescent="0.25">
      <c r="A296" s="63" t="s">
        <v>512</v>
      </c>
      <c r="B296" s="63"/>
      <c r="C296" s="63"/>
      <c r="D296" s="63"/>
      <c r="E296" s="63"/>
      <c r="F296" s="63"/>
      <c r="G296" s="63"/>
      <c r="H296" s="63"/>
      <c r="I296" s="63"/>
      <c r="J296" s="63"/>
      <c r="K296" s="63"/>
      <c r="L296" s="63"/>
      <c r="M296" s="63"/>
      <c r="N296" s="63"/>
      <c r="O296" s="63"/>
      <c r="P296" s="63"/>
      <c r="Q296" s="63"/>
      <c r="R296" s="63"/>
      <c r="S296" s="63"/>
      <c r="T296" s="63"/>
      <c r="U296" s="63"/>
      <c r="V296" s="63"/>
      <c r="W296" s="63"/>
      <c r="X296" s="63"/>
      <c r="Y296" s="63"/>
      <c r="Z296" s="63"/>
      <c r="AA296" s="63"/>
      <c r="AB296" s="63"/>
      <c r="AC296" s="63"/>
      <c r="AD296" s="63"/>
      <c r="AE296" s="63"/>
      <c r="AF296" s="63"/>
    </row>
    <row r="297" spans="1:32" ht="15.75" x14ac:dyDescent="0.25">
      <c r="A297" s="63" t="s">
        <v>503</v>
      </c>
      <c r="B297" s="63"/>
      <c r="C297" s="63"/>
      <c r="D297" s="63"/>
      <c r="E297" s="63"/>
      <c r="F297" s="63"/>
      <c r="G297" s="63"/>
      <c r="H297" s="63"/>
      <c r="I297" s="63"/>
      <c r="J297" s="63"/>
      <c r="K297" s="63"/>
      <c r="L297" s="63"/>
      <c r="M297" s="63"/>
      <c r="N297" s="63"/>
      <c r="O297" s="63"/>
      <c r="P297" s="63"/>
      <c r="Q297" s="63"/>
      <c r="R297" s="63"/>
      <c r="S297" s="63"/>
      <c r="T297" s="63"/>
      <c r="U297" s="63"/>
      <c r="V297" s="63"/>
      <c r="W297" s="63"/>
      <c r="X297" s="63"/>
      <c r="Y297" s="63"/>
      <c r="Z297" s="63"/>
      <c r="AA297" s="63"/>
      <c r="AB297" s="63"/>
      <c r="AC297" s="63"/>
      <c r="AD297" s="63"/>
      <c r="AE297" s="63"/>
      <c r="AF297" s="63"/>
    </row>
    <row r="298" spans="1:32" ht="15.75" x14ac:dyDescent="0.25">
      <c r="A298" s="63" t="s">
        <v>504</v>
      </c>
      <c r="B298" s="63"/>
      <c r="C298" s="63"/>
      <c r="D298" s="63"/>
      <c r="E298" s="63"/>
      <c r="F298" s="63"/>
      <c r="G298" s="63"/>
      <c r="H298" s="63"/>
      <c r="I298" s="63"/>
      <c r="J298" s="63"/>
      <c r="K298" s="63"/>
      <c r="L298" s="63"/>
      <c r="M298" s="63"/>
      <c r="N298" s="63"/>
      <c r="O298" s="63"/>
      <c r="P298" s="63"/>
      <c r="Q298" s="63"/>
      <c r="R298" s="63"/>
      <c r="S298" s="63"/>
      <c r="T298" s="63"/>
      <c r="U298" s="63"/>
      <c r="V298" s="63"/>
      <c r="W298" s="63"/>
      <c r="X298" s="63"/>
      <c r="Y298" s="63"/>
      <c r="Z298" s="63"/>
      <c r="AA298" s="63"/>
      <c r="AB298" s="63"/>
      <c r="AC298" s="63"/>
      <c r="AD298" s="63"/>
      <c r="AE298" s="63"/>
      <c r="AF298" s="63"/>
    </row>
    <row r="299" spans="1:32" ht="15.75" x14ac:dyDescent="0.25">
      <c r="A299" s="63" t="s">
        <v>505</v>
      </c>
      <c r="B299" s="63"/>
      <c r="C299" s="63"/>
      <c r="D299" s="63"/>
      <c r="E299" s="63"/>
      <c r="F299" s="63"/>
      <c r="G299" s="63"/>
      <c r="H299" s="63"/>
      <c r="I299" s="63"/>
      <c r="J299" s="63"/>
      <c r="K299" s="63"/>
      <c r="L299" s="63"/>
      <c r="M299" s="63"/>
      <c r="N299" s="63"/>
      <c r="O299" s="63"/>
      <c r="P299" s="63"/>
      <c r="Q299" s="63"/>
      <c r="R299" s="63"/>
      <c r="S299" s="63"/>
      <c r="T299" s="63"/>
      <c r="U299" s="63"/>
      <c r="V299" s="63"/>
      <c r="W299" s="63"/>
      <c r="X299" s="63"/>
      <c r="Y299" s="63"/>
      <c r="Z299" s="63"/>
      <c r="AA299" s="63"/>
      <c r="AB299" s="63"/>
      <c r="AC299" s="63"/>
      <c r="AD299" s="63"/>
      <c r="AE299" s="63"/>
      <c r="AF299" s="63"/>
    </row>
    <row r="300" spans="1:32" ht="15.75" x14ac:dyDescent="0.25">
      <c r="A300" s="63" t="s">
        <v>506</v>
      </c>
      <c r="B300" s="63"/>
      <c r="C300" s="63"/>
      <c r="D300" s="63"/>
      <c r="E300" s="63"/>
      <c r="F300" s="63"/>
      <c r="G300" s="63"/>
      <c r="H300" s="63"/>
      <c r="I300" s="63"/>
      <c r="J300" s="63"/>
      <c r="K300" s="63"/>
      <c r="L300" s="63"/>
      <c r="M300" s="63"/>
      <c r="N300" s="63"/>
      <c r="O300" s="63"/>
      <c r="P300" s="63"/>
      <c r="Q300" s="63"/>
      <c r="R300" s="63"/>
      <c r="S300" s="63"/>
      <c r="T300" s="63"/>
      <c r="U300" s="63"/>
      <c r="V300" s="63"/>
      <c r="W300" s="63"/>
      <c r="X300" s="63"/>
      <c r="Y300" s="63"/>
      <c r="Z300" s="63"/>
      <c r="AA300" s="63"/>
      <c r="AB300" s="63"/>
      <c r="AC300" s="63"/>
      <c r="AD300" s="63"/>
      <c r="AE300" s="63"/>
      <c r="AF300" s="63"/>
    </row>
    <row r="301" spans="1:32" ht="15.75" x14ac:dyDescent="0.25">
      <c r="A301" s="63" t="s">
        <v>507</v>
      </c>
      <c r="B301" s="63"/>
      <c r="C301" s="63"/>
      <c r="D301" s="63"/>
      <c r="E301" s="63"/>
      <c r="F301" s="63"/>
      <c r="G301" s="63"/>
      <c r="H301" s="63"/>
      <c r="I301" s="63"/>
      <c r="J301" s="63"/>
      <c r="K301" s="63"/>
      <c r="L301" s="63"/>
      <c r="M301" s="63"/>
      <c r="N301" s="63"/>
      <c r="O301" s="63"/>
      <c r="P301" s="63"/>
      <c r="Q301" s="63"/>
      <c r="R301" s="63"/>
      <c r="S301" s="63"/>
      <c r="T301" s="63"/>
      <c r="U301" s="63"/>
      <c r="V301" s="63"/>
      <c r="W301" s="63"/>
      <c r="X301" s="63"/>
      <c r="Y301" s="63"/>
      <c r="Z301" s="63"/>
      <c r="AA301" s="63"/>
      <c r="AB301" s="63"/>
      <c r="AC301" s="63"/>
      <c r="AD301" s="63"/>
      <c r="AE301" s="63"/>
    </row>
    <row r="302" spans="1:32" ht="15.75" x14ac:dyDescent="0.25">
      <c r="A302" s="63" t="s">
        <v>528</v>
      </c>
      <c r="B302" s="63"/>
      <c r="C302" s="63"/>
      <c r="D302" s="63"/>
      <c r="E302" s="63"/>
      <c r="F302" s="63"/>
      <c r="G302" s="63"/>
      <c r="H302" s="63"/>
      <c r="I302" s="63"/>
      <c r="J302" s="63"/>
      <c r="K302" s="63"/>
      <c r="L302" s="63"/>
      <c r="M302" s="63"/>
      <c r="N302" s="63"/>
      <c r="O302" s="63"/>
      <c r="P302" s="63"/>
      <c r="Q302" s="63"/>
      <c r="R302" s="63"/>
      <c r="S302" s="63"/>
      <c r="T302" s="63"/>
      <c r="U302" s="63"/>
      <c r="V302" s="63"/>
      <c r="W302" s="63"/>
      <c r="X302" s="63"/>
      <c r="Y302" s="63"/>
      <c r="Z302" s="63"/>
      <c r="AA302" s="63"/>
      <c r="AB302" s="63"/>
      <c r="AC302" s="63"/>
      <c r="AD302" s="63"/>
      <c r="AE302" s="63"/>
    </row>
    <row r="303" spans="1:32" ht="15.75" x14ac:dyDescent="0.25">
      <c r="A303" s="70" t="str">
        <f t="shared" ref="A303:A317" si="2">IF($I303&gt;$H303,$B277,"")</f>
        <v/>
      </c>
      <c r="B303" s="63">
        <f>Front!B3</f>
        <v>0</v>
      </c>
      <c r="C303" s="63">
        <f>Front!C3</f>
        <v>0</v>
      </c>
      <c r="D303" s="63">
        <f>Front!D3</f>
        <v>0</v>
      </c>
      <c r="E303" s="63">
        <f>Front!E3</f>
        <v>0</v>
      </c>
      <c r="F303" s="63">
        <f>Front!F3</f>
        <v>0</v>
      </c>
      <c r="G303" s="63">
        <f>Front!G3</f>
        <v>0</v>
      </c>
      <c r="H303" s="63">
        <f>Front!H3</f>
        <v>0</v>
      </c>
      <c r="I303" s="63">
        <f>Front!I3</f>
        <v>0</v>
      </c>
      <c r="J303" s="63">
        <f>Front!J3</f>
        <v>0</v>
      </c>
      <c r="K303" s="63">
        <f>Front!K3</f>
        <v>0</v>
      </c>
      <c r="L303" s="63">
        <f>Front!L3</f>
        <v>0</v>
      </c>
      <c r="M303" s="63">
        <f>Front!M3</f>
        <v>0</v>
      </c>
      <c r="N303" s="63"/>
      <c r="O303" s="63"/>
      <c r="P303" s="63"/>
      <c r="Q303" s="63"/>
      <c r="R303" s="63"/>
      <c r="S303" s="63"/>
      <c r="T303" s="63"/>
      <c r="U303" s="63"/>
      <c r="V303" s="63"/>
      <c r="W303" s="63"/>
      <c r="X303" s="63"/>
      <c r="Y303" s="63"/>
      <c r="Z303" s="63"/>
      <c r="AA303" s="63"/>
      <c r="AB303" s="63"/>
      <c r="AC303" s="63"/>
      <c r="AD303" s="63"/>
      <c r="AE303" s="63"/>
    </row>
    <row r="304" spans="1:32" ht="15.75" x14ac:dyDescent="0.25">
      <c r="A304" s="70" t="str">
        <f t="shared" si="2"/>
        <v/>
      </c>
      <c r="B304" s="63">
        <f>Front!B4</f>
        <v>0</v>
      </c>
      <c r="C304" s="63">
        <f>Front!C4</f>
        <v>0</v>
      </c>
      <c r="D304" s="63">
        <f>Front!D4</f>
        <v>0</v>
      </c>
      <c r="E304" s="63">
        <f>Front!E4</f>
        <v>0</v>
      </c>
      <c r="F304" s="63">
        <f>Front!F4</f>
        <v>0</v>
      </c>
      <c r="G304" s="63">
        <f>Front!G4</f>
        <v>0</v>
      </c>
      <c r="H304" s="63">
        <f>Front!H4</f>
        <v>0</v>
      </c>
      <c r="I304" s="63">
        <f>Front!I4</f>
        <v>0</v>
      </c>
      <c r="J304" s="63">
        <f>Front!J4</f>
        <v>0</v>
      </c>
      <c r="K304" s="63">
        <f>Front!K4</f>
        <v>0</v>
      </c>
      <c r="L304" s="63">
        <f>Front!L4</f>
        <v>0</v>
      </c>
      <c r="M304" s="63">
        <f>Front!M4</f>
        <v>0</v>
      </c>
      <c r="N304" s="63"/>
      <c r="O304" s="63"/>
      <c r="P304" s="63"/>
      <c r="Q304" s="63"/>
      <c r="R304" s="63"/>
      <c r="S304" s="63"/>
      <c r="T304" s="63"/>
      <c r="U304" s="63"/>
      <c r="V304" s="63"/>
      <c r="W304" s="63"/>
      <c r="X304" s="63"/>
      <c r="Y304" s="63"/>
      <c r="Z304" s="63"/>
      <c r="AA304" s="63"/>
      <c r="AB304" s="63"/>
      <c r="AC304" s="63"/>
      <c r="AD304" s="63"/>
      <c r="AE304" s="63"/>
    </row>
    <row r="305" spans="1:31" ht="15.75" x14ac:dyDescent="0.25">
      <c r="A305" s="70" t="str">
        <f t="shared" si="2"/>
        <v/>
      </c>
      <c r="B305" s="63">
        <f>Front!B5</f>
        <v>0</v>
      </c>
      <c r="C305" s="63">
        <f>Front!C5</f>
        <v>0</v>
      </c>
      <c r="D305" s="63">
        <f>Front!D5</f>
        <v>0</v>
      </c>
      <c r="E305" s="63">
        <f>Front!E5</f>
        <v>0</v>
      </c>
      <c r="F305" s="63">
        <f>Front!F5</f>
        <v>0</v>
      </c>
      <c r="G305" s="63">
        <f>Front!G5</f>
        <v>0</v>
      </c>
      <c r="H305" s="63">
        <f>Front!H5</f>
        <v>0</v>
      </c>
      <c r="I305" s="63">
        <f>Front!I5</f>
        <v>0</v>
      </c>
      <c r="J305" s="63">
        <f>Front!J5</f>
        <v>0</v>
      </c>
      <c r="K305" s="63">
        <f>Front!K5</f>
        <v>0</v>
      </c>
      <c r="L305" s="63">
        <f>Front!L5</f>
        <v>0</v>
      </c>
      <c r="M305" s="63">
        <f>Front!M5</f>
        <v>0</v>
      </c>
      <c r="N305" s="63"/>
      <c r="O305" s="63"/>
      <c r="P305" s="63"/>
      <c r="Q305" s="63"/>
      <c r="R305" s="63"/>
      <c r="S305" s="63"/>
      <c r="T305" s="63"/>
      <c r="U305" s="63"/>
      <c r="V305" s="63"/>
      <c r="W305" s="63"/>
      <c r="X305" s="63"/>
      <c r="Y305" s="63"/>
      <c r="Z305" s="63"/>
      <c r="AA305" s="63"/>
      <c r="AB305" s="63"/>
      <c r="AC305" s="63"/>
      <c r="AD305" s="63"/>
      <c r="AE305" s="63"/>
    </row>
    <row r="306" spans="1:31" ht="15.75" x14ac:dyDescent="0.25">
      <c r="A306" s="70" t="str">
        <f t="shared" si="2"/>
        <v/>
      </c>
      <c r="B306" s="63">
        <f>Front!B6</f>
        <v>0</v>
      </c>
      <c r="C306" s="63">
        <f>Front!C6</f>
        <v>0</v>
      </c>
      <c r="D306" s="63">
        <f>Front!D6</f>
        <v>0</v>
      </c>
      <c r="E306" s="63">
        <f>Front!E6</f>
        <v>0</v>
      </c>
      <c r="F306" s="63">
        <f>Front!F6</f>
        <v>0</v>
      </c>
      <c r="G306" s="63">
        <f>Front!G6</f>
        <v>0</v>
      </c>
      <c r="H306" s="63">
        <f>Front!H6</f>
        <v>0</v>
      </c>
      <c r="I306" s="63">
        <f>Front!I6</f>
        <v>0</v>
      </c>
      <c r="J306" s="63">
        <f>Front!J6</f>
        <v>0</v>
      </c>
      <c r="K306" s="63">
        <f>Front!K6</f>
        <v>0</v>
      </c>
      <c r="L306" s="63">
        <f>Front!L6</f>
        <v>0</v>
      </c>
      <c r="M306" s="63">
        <f>Front!M6</f>
        <v>0</v>
      </c>
      <c r="N306" s="63"/>
      <c r="O306" s="63"/>
      <c r="P306" s="63"/>
      <c r="Q306" s="63"/>
      <c r="R306" s="63"/>
      <c r="S306" s="63"/>
      <c r="T306" s="63"/>
      <c r="U306" s="63"/>
      <c r="V306" s="63"/>
      <c r="W306" s="63"/>
      <c r="X306" s="63"/>
      <c r="Y306" s="63"/>
      <c r="Z306" s="63"/>
      <c r="AA306" s="63"/>
      <c r="AB306" s="63"/>
      <c r="AC306" s="63"/>
      <c r="AD306" s="63"/>
      <c r="AE306" s="63"/>
    </row>
    <row r="307" spans="1:31" ht="15.75" x14ac:dyDescent="0.25">
      <c r="A307" s="70" t="str">
        <f t="shared" si="2"/>
        <v/>
      </c>
      <c r="B307" s="63">
        <f>Front!B7</f>
        <v>0</v>
      </c>
      <c r="C307" s="63">
        <f>Front!C7</f>
        <v>0</v>
      </c>
      <c r="D307" s="63">
        <f>Front!D7</f>
        <v>0</v>
      </c>
      <c r="E307" s="63">
        <f>Front!E7</f>
        <v>0</v>
      </c>
      <c r="F307" s="63">
        <f>Front!F7</f>
        <v>0</v>
      </c>
      <c r="G307" s="63">
        <f>Front!G7</f>
        <v>0</v>
      </c>
      <c r="H307" s="63">
        <f>Front!H7</f>
        <v>0</v>
      </c>
      <c r="I307" s="63">
        <f>Front!I7</f>
        <v>0</v>
      </c>
      <c r="J307" s="63">
        <f>Front!J7</f>
        <v>0</v>
      </c>
      <c r="K307" s="63">
        <f>Front!K7</f>
        <v>0</v>
      </c>
      <c r="L307" s="63">
        <f>Front!L7</f>
        <v>0</v>
      </c>
      <c r="M307" s="63">
        <f>Front!M7</f>
        <v>0</v>
      </c>
      <c r="N307" s="63"/>
      <c r="O307" s="63"/>
      <c r="P307" s="63"/>
      <c r="Q307" s="63"/>
      <c r="R307" s="63"/>
      <c r="S307" s="63"/>
      <c r="T307" s="63"/>
      <c r="U307" s="63"/>
      <c r="V307" s="63"/>
      <c r="W307" s="63"/>
      <c r="X307" s="63"/>
      <c r="Y307" s="63"/>
      <c r="Z307" s="63"/>
      <c r="AA307" s="63"/>
      <c r="AB307" s="63"/>
      <c r="AC307" s="63"/>
      <c r="AD307" s="63"/>
      <c r="AE307" s="63"/>
    </row>
    <row r="308" spans="1:31" ht="15.75" x14ac:dyDescent="0.25">
      <c r="A308" s="70" t="str">
        <f t="shared" si="2"/>
        <v/>
      </c>
      <c r="B308" s="63">
        <f>Front!B8</f>
        <v>0</v>
      </c>
      <c r="C308" s="63">
        <f>Front!C8</f>
        <v>0</v>
      </c>
      <c r="D308" s="63">
        <f>Front!D8</f>
        <v>0</v>
      </c>
      <c r="E308" s="63">
        <f>Front!E8</f>
        <v>0</v>
      </c>
      <c r="F308" s="63">
        <f>Front!F8</f>
        <v>0</v>
      </c>
      <c r="G308" s="63">
        <f>Front!G8</f>
        <v>0</v>
      </c>
      <c r="H308" s="63">
        <f>Front!H8</f>
        <v>0</v>
      </c>
      <c r="I308" s="63">
        <f>Front!I8</f>
        <v>0</v>
      </c>
      <c r="J308" s="63">
        <f>Front!J8</f>
        <v>0</v>
      </c>
      <c r="K308" s="63">
        <f>Front!K8</f>
        <v>0</v>
      </c>
      <c r="L308" s="63">
        <f>Front!L8</f>
        <v>0</v>
      </c>
      <c r="M308" s="63">
        <f>Front!M8</f>
        <v>0</v>
      </c>
      <c r="N308" s="63"/>
      <c r="O308" s="63"/>
      <c r="P308" s="63"/>
      <c r="Q308" s="63"/>
      <c r="R308" s="63"/>
      <c r="S308" s="63"/>
      <c r="T308" s="63"/>
      <c r="U308" s="63"/>
      <c r="V308" s="63"/>
      <c r="W308" s="63"/>
      <c r="X308" s="63"/>
      <c r="Y308" s="63"/>
      <c r="Z308" s="63"/>
      <c r="AA308" s="63"/>
      <c r="AB308" s="63"/>
      <c r="AC308" s="63"/>
      <c r="AD308" s="63"/>
      <c r="AE308" s="63"/>
    </row>
    <row r="309" spans="1:31" ht="15.75" x14ac:dyDescent="0.25">
      <c r="A309" s="70" t="str">
        <f t="shared" si="2"/>
        <v/>
      </c>
      <c r="B309" s="63">
        <f>Front!B9</f>
        <v>0</v>
      </c>
      <c r="C309" s="63">
        <f>Front!C9</f>
        <v>0</v>
      </c>
      <c r="D309" s="63">
        <f>Front!D9</f>
        <v>0</v>
      </c>
      <c r="E309" s="63">
        <f>Front!E9</f>
        <v>0</v>
      </c>
      <c r="F309" s="63">
        <f>Front!F9</f>
        <v>0</v>
      </c>
      <c r="G309" s="63">
        <f>Front!G9</f>
        <v>0</v>
      </c>
      <c r="H309" s="63">
        <f>Front!H9</f>
        <v>0</v>
      </c>
      <c r="I309" s="63">
        <f>Front!I9</f>
        <v>0</v>
      </c>
      <c r="J309" s="63">
        <f>Front!J9</f>
        <v>0</v>
      </c>
      <c r="K309" s="63">
        <f>Front!K9</f>
        <v>0</v>
      </c>
      <c r="L309" s="63">
        <f>Front!L9</f>
        <v>0</v>
      </c>
      <c r="M309" s="63">
        <f>Front!M9</f>
        <v>0</v>
      </c>
      <c r="N309" s="63"/>
      <c r="O309" s="63"/>
      <c r="P309" s="63"/>
      <c r="Q309" s="63"/>
      <c r="R309" s="63"/>
      <c r="S309" s="63"/>
      <c r="T309" s="63"/>
      <c r="U309" s="63"/>
      <c r="V309" s="63"/>
      <c r="W309" s="63"/>
      <c r="X309" s="63"/>
      <c r="Y309" s="63"/>
      <c r="Z309" s="63"/>
      <c r="AA309" s="63"/>
      <c r="AB309" s="63"/>
      <c r="AC309" s="63"/>
      <c r="AD309" s="63"/>
      <c r="AE309" s="63"/>
    </row>
    <row r="310" spans="1:31" ht="15.75" x14ac:dyDescent="0.25">
      <c r="A310" s="70" t="str">
        <f t="shared" si="2"/>
        <v/>
      </c>
      <c r="B310" s="63">
        <f>Front!B10</f>
        <v>0</v>
      </c>
      <c r="C310" s="63">
        <f>Front!C10</f>
        <v>0</v>
      </c>
      <c r="D310" s="63">
        <f>Front!D10</f>
        <v>0</v>
      </c>
      <c r="E310" s="63">
        <f>Front!E10</f>
        <v>0</v>
      </c>
      <c r="F310" s="63">
        <f>Front!F10</f>
        <v>0</v>
      </c>
      <c r="G310" s="63">
        <f>Front!G10</f>
        <v>0</v>
      </c>
      <c r="H310" s="63">
        <f>Front!H10</f>
        <v>0</v>
      </c>
      <c r="I310" s="63">
        <f>Front!I10</f>
        <v>0</v>
      </c>
      <c r="J310" s="63">
        <f>Front!J10</f>
        <v>0</v>
      </c>
      <c r="K310" s="63">
        <f>Front!K10</f>
        <v>0</v>
      </c>
      <c r="L310" s="63">
        <f>Front!L10</f>
        <v>0</v>
      </c>
      <c r="M310" s="63">
        <f>Front!M10</f>
        <v>0</v>
      </c>
      <c r="N310" s="63"/>
      <c r="O310" s="63"/>
      <c r="P310" s="63"/>
      <c r="Q310" s="63"/>
      <c r="R310" s="63"/>
      <c r="S310" s="63"/>
      <c r="T310" s="63"/>
      <c r="U310" s="63"/>
      <c r="V310" s="63"/>
      <c r="W310" s="63"/>
      <c r="X310" s="63"/>
      <c r="Y310" s="63"/>
      <c r="Z310" s="63"/>
      <c r="AA310" s="63"/>
      <c r="AB310" s="63"/>
      <c r="AC310" s="63"/>
      <c r="AD310" s="63"/>
      <c r="AE310" s="63"/>
    </row>
    <row r="311" spans="1:31" ht="15.75" x14ac:dyDescent="0.25">
      <c r="A311" s="70" t="str">
        <f t="shared" si="2"/>
        <v/>
      </c>
      <c r="B311" s="63">
        <f>Front!B11</f>
        <v>0</v>
      </c>
      <c r="C311" s="63">
        <f>Front!C11</f>
        <v>0</v>
      </c>
      <c r="D311" s="63">
        <f>Front!D11</f>
        <v>0</v>
      </c>
      <c r="E311" s="63">
        <f>Front!E11</f>
        <v>0</v>
      </c>
      <c r="F311" s="63">
        <f>Front!F11</f>
        <v>0</v>
      </c>
      <c r="G311" s="63">
        <f>Front!G11</f>
        <v>0</v>
      </c>
      <c r="H311" s="63">
        <f>Front!H11</f>
        <v>0</v>
      </c>
      <c r="I311" s="63">
        <f>Front!I11</f>
        <v>0</v>
      </c>
      <c r="J311" s="63">
        <f>Front!J11</f>
        <v>0</v>
      </c>
      <c r="K311" s="63">
        <f>Front!K11</f>
        <v>0</v>
      </c>
      <c r="L311" s="63">
        <f>Front!L11</f>
        <v>0</v>
      </c>
      <c r="M311" s="63">
        <f>Front!M11</f>
        <v>0</v>
      </c>
      <c r="N311" s="63"/>
      <c r="O311" s="63"/>
      <c r="P311" s="63"/>
      <c r="Q311" s="63"/>
      <c r="R311" s="63"/>
      <c r="S311" s="63"/>
      <c r="T311" s="63"/>
      <c r="U311" s="63"/>
      <c r="V311" s="63"/>
      <c r="W311" s="63"/>
      <c r="X311" s="63"/>
      <c r="Y311" s="63"/>
      <c r="Z311" s="63"/>
      <c r="AA311" s="63"/>
      <c r="AB311" s="63"/>
      <c r="AC311" s="63"/>
      <c r="AD311" s="63"/>
      <c r="AE311" s="63"/>
    </row>
    <row r="312" spans="1:31" ht="15.75" x14ac:dyDescent="0.25">
      <c r="A312" s="70" t="str">
        <f t="shared" si="2"/>
        <v/>
      </c>
      <c r="B312" s="63">
        <f>Front!B12</f>
        <v>0</v>
      </c>
      <c r="C312" s="63">
        <f>Front!C12</f>
        <v>0</v>
      </c>
      <c r="D312" s="63">
        <f>Front!D12</f>
        <v>0</v>
      </c>
      <c r="E312" s="63">
        <f>Front!E12</f>
        <v>0</v>
      </c>
      <c r="F312" s="63">
        <f>Front!F12</f>
        <v>0</v>
      </c>
      <c r="G312" s="63">
        <f>Front!G12</f>
        <v>0</v>
      </c>
      <c r="H312" s="63">
        <f>Front!H12</f>
        <v>0</v>
      </c>
      <c r="I312" s="63">
        <f>Front!I12</f>
        <v>0</v>
      </c>
      <c r="J312" s="63">
        <f>Front!J12</f>
        <v>0</v>
      </c>
      <c r="K312" s="63">
        <f>Front!K12</f>
        <v>0</v>
      </c>
      <c r="L312" s="63">
        <f>Front!L12</f>
        <v>0</v>
      </c>
      <c r="M312" s="63">
        <f>Front!M12</f>
        <v>0</v>
      </c>
      <c r="N312" s="63"/>
      <c r="O312" s="63"/>
      <c r="P312" s="63"/>
      <c r="Q312" s="63"/>
      <c r="R312" s="63"/>
      <c r="S312" s="63"/>
      <c r="T312" s="63"/>
      <c r="U312" s="63"/>
      <c r="V312" s="63"/>
      <c r="W312" s="63"/>
      <c r="X312" s="63"/>
      <c r="Y312" s="63"/>
      <c r="Z312" s="63"/>
      <c r="AA312" s="63"/>
      <c r="AB312" s="63"/>
      <c r="AC312" s="63"/>
      <c r="AD312" s="63"/>
      <c r="AE312" s="63"/>
    </row>
    <row r="313" spans="1:31" ht="15.75" x14ac:dyDescent="0.25">
      <c r="A313" s="70" t="str">
        <f t="shared" si="2"/>
        <v/>
      </c>
      <c r="B313" s="63">
        <f>Front!B13</f>
        <v>0</v>
      </c>
      <c r="C313" s="63">
        <f>Front!C13</f>
        <v>0</v>
      </c>
      <c r="D313" s="63">
        <f>Front!D13</f>
        <v>0</v>
      </c>
      <c r="E313" s="63">
        <f>Front!E13</f>
        <v>0</v>
      </c>
      <c r="F313" s="63">
        <f>Front!F13</f>
        <v>0</v>
      </c>
      <c r="G313" s="63">
        <f>Front!G13</f>
        <v>0</v>
      </c>
      <c r="H313" s="63">
        <f>Front!H13</f>
        <v>0</v>
      </c>
      <c r="I313" s="63">
        <f>Front!I13</f>
        <v>0</v>
      </c>
      <c r="J313" s="63">
        <f>Front!J13</f>
        <v>0</v>
      </c>
      <c r="K313" s="63">
        <f>Front!K13</f>
        <v>0</v>
      </c>
      <c r="L313" s="63">
        <f>Front!L13</f>
        <v>0</v>
      </c>
      <c r="M313" s="63">
        <f>Front!M13</f>
        <v>0</v>
      </c>
      <c r="N313" s="63"/>
      <c r="O313" s="63"/>
      <c r="P313" s="63"/>
      <c r="Q313" s="63"/>
      <c r="R313" s="63"/>
      <c r="S313" s="63"/>
      <c r="T313" s="63"/>
      <c r="U313" s="63"/>
      <c r="V313" s="63"/>
      <c r="W313" s="63"/>
      <c r="X313" s="63"/>
      <c r="Y313" s="63"/>
      <c r="Z313" s="63"/>
      <c r="AA313" s="63"/>
      <c r="AB313" s="63"/>
      <c r="AC313" s="63"/>
      <c r="AD313" s="63"/>
      <c r="AE313" s="63"/>
    </row>
    <row r="314" spans="1:31" ht="15.75" x14ac:dyDescent="0.25">
      <c r="A314" s="70" t="str">
        <f t="shared" si="2"/>
        <v/>
      </c>
      <c r="B314" s="63">
        <f>Front!B14</f>
        <v>0</v>
      </c>
      <c r="C314" s="63">
        <f>Front!C14</f>
        <v>0</v>
      </c>
      <c r="D314" s="63">
        <f>Front!D14</f>
        <v>0</v>
      </c>
      <c r="E314" s="63">
        <f>Front!E14</f>
        <v>0</v>
      </c>
      <c r="F314" s="63">
        <f>Front!F14</f>
        <v>0</v>
      </c>
      <c r="G314" s="63">
        <f>Front!G14</f>
        <v>0</v>
      </c>
      <c r="H314" s="63">
        <f>Front!H14</f>
        <v>0</v>
      </c>
      <c r="I314" s="63">
        <f>Front!I14</f>
        <v>0</v>
      </c>
      <c r="J314" s="63">
        <f>Front!J14</f>
        <v>0</v>
      </c>
      <c r="K314" s="63">
        <f>Front!K14</f>
        <v>0</v>
      </c>
      <c r="L314" s="63">
        <f>Front!L14</f>
        <v>0</v>
      </c>
      <c r="M314" s="63">
        <f>Front!M14</f>
        <v>0</v>
      </c>
      <c r="N314" s="63"/>
      <c r="O314" s="63"/>
      <c r="P314" s="63"/>
      <c r="Q314" s="63"/>
      <c r="R314" s="63"/>
      <c r="S314" s="63"/>
      <c r="T314" s="63"/>
      <c r="U314" s="63"/>
      <c r="V314" s="63"/>
      <c r="W314" s="63"/>
      <c r="X314" s="63"/>
      <c r="Y314" s="63"/>
      <c r="Z314" s="63"/>
      <c r="AA314" s="63"/>
      <c r="AB314" s="63"/>
      <c r="AC314" s="63"/>
      <c r="AD314" s="63"/>
      <c r="AE314" s="63"/>
    </row>
    <row r="315" spans="1:31" ht="15.75" x14ac:dyDescent="0.25">
      <c r="A315" s="70" t="str">
        <f t="shared" si="2"/>
        <v/>
      </c>
      <c r="B315" s="63">
        <f>Front!B15</f>
        <v>0</v>
      </c>
      <c r="C315" s="63">
        <f>Front!C15</f>
        <v>0</v>
      </c>
      <c r="D315" s="63">
        <f>Front!D15</f>
        <v>0</v>
      </c>
      <c r="E315" s="63">
        <f>Front!E15</f>
        <v>0</v>
      </c>
      <c r="F315" s="63">
        <f>Front!F15</f>
        <v>0</v>
      </c>
      <c r="G315" s="63">
        <f>Front!G15</f>
        <v>0</v>
      </c>
      <c r="H315" s="63">
        <f>Front!H15</f>
        <v>0</v>
      </c>
      <c r="I315" s="63">
        <f>Front!I15</f>
        <v>0</v>
      </c>
      <c r="J315" s="63">
        <f>Front!J15</f>
        <v>0</v>
      </c>
      <c r="K315" s="63">
        <f>Front!K15</f>
        <v>0</v>
      </c>
      <c r="L315" s="63">
        <f>Front!L15</f>
        <v>0</v>
      </c>
      <c r="M315" s="63">
        <f>Front!M15</f>
        <v>0</v>
      </c>
      <c r="N315" s="63"/>
      <c r="O315" s="63"/>
      <c r="P315" s="63"/>
      <c r="Q315" s="63"/>
      <c r="R315" s="63"/>
      <c r="S315" s="63"/>
      <c r="T315" s="63"/>
      <c r="U315" s="63"/>
      <c r="V315" s="63"/>
      <c r="W315" s="63"/>
      <c r="X315" s="63"/>
      <c r="Y315" s="63"/>
      <c r="Z315" s="63"/>
      <c r="AA315" s="63"/>
      <c r="AB315" s="63"/>
      <c r="AC315" s="63"/>
      <c r="AD315" s="63"/>
      <c r="AE315" s="63"/>
    </row>
    <row r="316" spans="1:31" ht="15.75" x14ac:dyDescent="0.25">
      <c r="A316" s="70" t="str">
        <f t="shared" si="2"/>
        <v/>
      </c>
      <c r="B316" s="63">
        <f>Front!B16</f>
        <v>0</v>
      </c>
      <c r="C316" s="63">
        <f>Front!C16</f>
        <v>0</v>
      </c>
      <c r="D316" s="63">
        <f>Front!D16</f>
        <v>0</v>
      </c>
      <c r="E316" s="63">
        <f>Front!E16</f>
        <v>0</v>
      </c>
      <c r="F316" s="63">
        <f>Front!F16</f>
        <v>0</v>
      </c>
      <c r="G316" s="63">
        <f>Front!G16</f>
        <v>0</v>
      </c>
      <c r="H316" s="63">
        <f>Front!H16</f>
        <v>0</v>
      </c>
      <c r="I316" s="63">
        <f>Front!I16</f>
        <v>0</v>
      </c>
      <c r="J316" s="63">
        <f>Front!J16</f>
        <v>0</v>
      </c>
      <c r="K316" s="63">
        <f>Front!K16</f>
        <v>0</v>
      </c>
      <c r="L316" s="63">
        <f>Front!L16</f>
        <v>0</v>
      </c>
      <c r="M316" s="63">
        <f>Front!M16</f>
        <v>0</v>
      </c>
      <c r="N316" s="63"/>
      <c r="O316" s="63"/>
      <c r="P316" s="63"/>
      <c r="Q316" s="63"/>
      <c r="R316" s="63"/>
      <c r="S316" s="63"/>
      <c r="T316" s="63"/>
      <c r="U316" s="63"/>
      <c r="V316" s="63"/>
      <c r="W316" s="63"/>
      <c r="X316" s="63"/>
      <c r="Y316" s="63"/>
      <c r="Z316" s="63"/>
      <c r="AA316" s="63"/>
      <c r="AB316" s="63"/>
      <c r="AC316" s="63"/>
      <c r="AD316" s="63"/>
      <c r="AE316" s="63"/>
    </row>
    <row r="317" spans="1:31" ht="15.75" x14ac:dyDescent="0.25">
      <c r="A317" s="70" t="str">
        <f t="shared" si="2"/>
        <v/>
      </c>
      <c r="B317" s="63">
        <f>Front!B17</f>
        <v>0</v>
      </c>
      <c r="C317" s="63">
        <f>Front!C17</f>
        <v>0</v>
      </c>
      <c r="D317" s="63">
        <f>Front!D17</f>
        <v>0</v>
      </c>
      <c r="E317" s="63">
        <f>Front!E17</f>
        <v>0</v>
      </c>
      <c r="F317" s="63">
        <f>Front!F17</f>
        <v>0</v>
      </c>
      <c r="G317" s="63">
        <f>Front!G17</f>
        <v>0</v>
      </c>
      <c r="H317" s="63">
        <f>Front!H17</f>
        <v>0</v>
      </c>
      <c r="I317" s="63">
        <f>Front!I17</f>
        <v>0</v>
      </c>
      <c r="J317" s="63">
        <f>Front!J17</f>
        <v>0</v>
      </c>
      <c r="K317" s="63">
        <f>Front!K17</f>
        <v>0</v>
      </c>
      <c r="L317" s="63">
        <f>Front!L17</f>
        <v>0</v>
      </c>
      <c r="M317" s="63">
        <f>Front!M17</f>
        <v>0</v>
      </c>
      <c r="N317" s="63"/>
      <c r="O317" s="63"/>
      <c r="P317" s="63"/>
      <c r="Q317" s="63"/>
      <c r="R317" s="63"/>
      <c r="S317" s="63"/>
      <c r="T317" s="63"/>
      <c r="U317" s="63"/>
      <c r="V317" s="63"/>
      <c r="W317" s="63"/>
      <c r="X317" s="63"/>
      <c r="Y317" s="63"/>
      <c r="Z317" s="63"/>
      <c r="AA317" s="63"/>
      <c r="AB317" s="63"/>
      <c r="AC317" s="63"/>
      <c r="AD317" s="63"/>
      <c r="AE317" s="63"/>
    </row>
    <row r="318" spans="1:31" ht="15.75" x14ac:dyDescent="0.25">
      <c r="A318" s="63"/>
      <c r="B318" s="63"/>
      <c r="C318" s="63"/>
      <c r="D318" s="63"/>
      <c r="E318" s="63"/>
      <c r="F318" s="63"/>
      <c r="G318" s="63"/>
      <c r="H318" s="63"/>
      <c r="I318" s="63"/>
      <c r="J318" s="63"/>
      <c r="K318" s="63"/>
      <c r="L318" s="63"/>
      <c r="M318" s="63"/>
      <c r="N318" s="63"/>
      <c r="O318" s="63"/>
      <c r="P318" s="63"/>
      <c r="Q318" s="63"/>
      <c r="R318" s="63"/>
      <c r="S318" s="63"/>
      <c r="T318" s="63"/>
      <c r="U318" s="63"/>
      <c r="V318" s="63"/>
      <c r="W318" s="63"/>
      <c r="X318" s="63"/>
      <c r="Y318" s="63"/>
      <c r="Z318" s="63"/>
      <c r="AA318" s="63"/>
      <c r="AB318" s="63"/>
      <c r="AC318" s="63"/>
      <c r="AD318" s="63"/>
      <c r="AE318" s="63"/>
    </row>
  </sheetData>
  <sheetProtection password="DD16" sheet="1" objects="1" scenarios="1"/>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AF318"/>
  <sheetViews>
    <sheetView workbookViewId="0"/>
  </sheetViews>
  <sheetFormatPr defaultRowHeight="15" x14ac:dyDescent="0.25"/>
  <sheetData>
    <row r="1" spans="1:32" ht="15.75" x14ac:dyDescent="0.25">
      <c r="A1" s="62">
        <f>'R1'!A1</f>
        <v>0</v>
      </c>
      <c r="B1" s="75" t="s">
        <v>515</v>
      </c>
      <c r="C1" s="75"/>
      <c r="D1" s="74"/>
      <c r="E1" s="74"/>
      <c r="F1" s="74"/>
      <c r="G1" s="63"/>
      <c r="H1" s="63"/>
      <c r="I1" s="63"/>
      <c r="J1" s="63"/>
      <c r="K1" s="63"/>
      <c r="L1" s="63"/>
      <c r="M1" s="63"/>
      <c r="N1" s="63"/>
      <c r="O1" s="72" t="s">
        <v>509</v>
      </c>
      <c r="P1" s="72" t="s">
        <v>511</v>
      </c>
      <c r="Q1" s="72" t="s">
        <v>510</v>
      </c>
      <c r="R1" s="72" t="s">
        <v>513</v>
      </c>
      <c r="S1" s="72" t="s">
        <v>508</v>
      </c>
      <c r="T1" s="63"/>
      <c r="U1" s="63"/>
      <c r="V1" s="63"/>
      <c r="W1" s="63"/>
      <c r="X1" s="63"/>
      <c r="Y1" s="63"/>
      <c r="Z1" s="63"/>
      <c r="AA1" s="63"/>
      <c r="AB1" s="63"/>
      <c r="AC1" s="63"/>
      <c r="AD1" s="63"/>
      <c r="AE1" s="63"/>
      <c r="AF1" s="63"/>
    </row>
    <row r="2" spans="1:32" ht="15.75" x14ac:dyDescent="0.25">
      <c r="A2" s="75" t="s">
        <v>519</v>
      </c>
      <c r="B2" s="75"/>
      <c r="C2" s="74"/>
      <c r="D2" s="74"/>
      <c r="E2" s="74"/>
      <c r="F2" s="74"/>
      <c r="G2" s="74"/>
      <c r="H2" s="74"/>
      <c r="I2" s="74"/>
      <c r="J2" s="74"/>
      <c r="K2" s="74"/>
      <c r="L2" s="74"/>
      <c r="M2" s="74"/>
      <c r="N2" s="74"/>
      <c r="O2" s="73">
        <f>Front!B20</f>
        <v>0</v>
      </c>
      <c r="P2" s="72">
        <f>Front!B18</f>
        <v>0</v>
      </c>
      <c r="Q2" s="72">
        <f t="shared" ref="Q2:Q13" si="0">ROUND(P2,2)</f>
        <v>0</v>
      </c>
      <c r="R2" s="73">
        <f t="shared" ref="R2:R13" si="1">ROUND(O2,2)</f>
        <v>0</v>
      </c>
      <c r="S2" s="72">
        <f>Front!B19</f>
        <v>1</v>
      </c>
      <c r="T2" s="63"/>
      <c r="U2" s="63"/>
      <c r="V2" s="63"/>
      <c r="W2" s="63"/>
      <c r="X2" s="63"/>
      <c r="Y2" s="63"/>
      <c r="Z2" s="63"/>
      <c r="AA2" s="63"/>
      <c r="AB2" s="63"/>
      <c r="AC2" s="63"/>
      <c r="AD2" s="63"/>
      <c r="AE2" s="63"/>
      <c r="AF2" s="63"/>
    </row>
    <row r="3" spans="1:32" ht="15.75" x14ac:dyDescent="0.25">
      <c r="A3" s="65" t="str">
        <f>CONCATENATE(A150," ",K3,"%")</f>
        <v>O&amp;M WHEELCHAIR INVENTORY TOTAL SCORE:  0%</v>
      </c>
      <c r="B3" s="63"/>
      <c r="C3" s="63"/>
      <c r="D3" s="63"/>
      <c r="E3" s="63"/>
      <c r="F3" s="63"/>
      <c r="G3" s="63"/>
      <c r="H3" s="63"/>
      <c r="I3" s="63"/>
      <c r="J3" s="66">
        <f>Front!J18</f>
        <v>0</v>
      </c>
      <c r="K3" s="66">
        <f>ROUND(J3,2)</f>
        <v>0</v>
      </c>
      <c r="L3" s="63"/>
      <c r="M3" s="63"/>
      <c r="N3" s="63"/>
      <c r="O3" s="73">
        <f>Front!C20</f>
        <v>0</v>
      </c>
      <c r="P3" s="72">
        <f>Front!C18</f>
        <v>0</v>
      </c>
      <c r="Q3" s="72">
        <f t="shared" si="0"/>
        <v>0</v>
      </c>
      <c r="R3" s="73">
        <f t="shared" si="1"/>
        <v>0</v>
      </c>
      <c r="S3" s="72">
        <f>Front!C19</f>
        <v>1</v>
      </c>
      <c r="T3" s="63"/>
      <c r="U3" s="63"/>
      <c r="V3" s="63"/>
      <c r="W3" s="63"/>
      <c r="X3" s="63"/>
      <c r="Y3" s="63"/>
      <c r="Z3" s="63"/>
      <c r="AA3" s="63"/>
      <c r="AB3" s="63"/>
      <c r="AC3" s="63"/>
      <c r="AD3" s="63"/>
      <c r="AE3" s="63"/>
      <c r="AF3" s="63"/>
    </row>
    <row r="4" spans="1:32" ht="15.75" x14ac:dyDescent="0.25">
      <c r="A4" s="67"/>
      <c r="B4" s="63"/>
      <c r="C4" s="63"/>
      <c r="D4" s="63"/>
      <c r="E4" s="63"/>
      <c r="F4" s="63"/>
      <c r="G4" s="63"/>
      <c r="H4" s="63"/>
      <c r="I4" s="63"/>
      <c r="J4" s="63"/>
      <c r="K4" s="63"/>
      <c r="L4" s="63"/>
      <c r="M4" s="63"/>
      <c r="N4" s="63"/>
      <c r="O4" s="73">
        <f>Front!D20</f>
        <v>0</v>
      </c>
      <c r="P4" s="72">
        <f>Front!D18</f>
        <v>0</v>
      </c>
      <c r="Q4" s="72">
        <f t="shared" si="0"/>
        <v>0</v>
      </c>
      <c r="R4" s="73">
        <f t="shared" si="1"/>
        <v>0</v>
      </c>
      <c r="S4" s="72">
        <f>Front!D19</f>
        <v>1</v>
      </c>
      <c r="T4" s="63"/>
      <c r="U4" s="63"/>
      <c r="V4" s="63"/>
      <c r="W4" s="63"/>
      <c r="X4" s="63"/>
      <c r="Y4" s="63"/>
      <c r="Z4" s="63"/>
      <c r="AA4" s="63"/>
      <c r="AB4" s="63"/>
      <c r="AC4" s="63"/>
      <c r="AD4" s="63"/>
      <c r="AE4" s="63"/>
      <c r="AF4" s="63"/>
    </row>
    <row r="5" spans="1:32" ht="15.75" x14ac:dyDescent="0.25">
      <c r="A5" s="65" t="str">
        <f>CONCATENATE(A151," ",H5,"%")</f>
        <v>Concepts Score: 0%</v>
      </c>
      <c r="B5" s="63"/>
      <c r="C5" s="63"/>
      <c r="D5" s="63"/>
      <c r="E5" s="63"/>
      <c r="F5" s="63"/>
      <c r="G5" s="68">
        <f>Front!J3</f>
        <v>0</v>
      </c>
      <c r="H5" s="69">
        <f>ROUND(G5,1)</f>
        <v>0</v>
      </c>
      <c r="I5" s="63" t="s">
        <v>517</v>
      </c>
      <c r="J5" s="63"/>
      <c r="K5" s="63"/>
      <c r="L5" s="63"/>
      <c r="M5" s="63"/>
      <c r="N5" s="63"/>
      <c r="O5" s="73">
        <f>Front!E20</f>
        <v>0</v>
      </c>
      <c r="P5" s="72">
        <f>Front!E18</f>
        <v>0</v>
      </c>
      <c r="Q5" s="72">
        <f t="shared" si="0"/>
        <v>0</v>
      </c>
      <c r="R5" s="73">
        <f t="shared" si="1"/>
        <v>0</v>
      </c>
      <c r="S5" s="72">
        <f>Front!E19</f>
        <v>1</v>
      </c>
      <c r="T5" s="63"/>
      <c r="U5" s="63"/>
      <c r="V5" s="63"/>
      <c r="W5" s="63"/>
      <c r="X5" s="63"/>
      <c r="Y5" s="63"/>
      <c r="Z5" s="63"/>
      <c r="AA5" s="63"/>
      <c r="AB5" s="63"/>
      <c r="AC5" s="63"/>
      <c r="AD5" s="63"/>
      <c r="AE5" s="63"/>
      <c r="AF5" s="63"/>
    </row>
    <row r="6" spans="1:32" ht="15.75" x14ac:dyDescent="0.25">
      <c r="A6" s="67" t="str">
        <f>CONCATENATE($A1," ",G152," ",N152,", ",O152,", ",P152,", ",Q152)</f>
        <v xml:space="preserve">0 did well with the skills that made up the area(s) of , , , </v>
      </c>
      <c r="B6" s="63"/>
      <c r="C6" s="63"/>
      <c r="D6" s="63"/>
      <c r="E6" s="63"/>
      <c r="F6" s="63"/>
      <c r="G6" s="63"/>
      <c r="H6" s="63"/>
      <c r="I6" s="63"/>
      <c r="J6" s="63"/>
      <c r="K6" s="63"/>
      <c r="L6" s="63"/>
      <c r="M6" s="63"/>
      <c r="N6" s="63"/>
      <c r="O6" s="73">
        <f>Front!F20</f>
        <v>0</v>
      </c>
      <c r="P6" s="73">
        <f>Front!F18</f>
        <v>0</v>
      </c>
      <c r="Q6" s="72">
        <f t="shared" si="0"/>
        <v>0</v>
      </c>
      <c r="R6" s="73">
        <f t="shared" si="1"/>
        <v>0</v>
      </c>
      <c r="S6" s="72">
        <f>Front!F19</f>
        <v>1</v>
      </c>
      <c r="T6" s="63"/>
      <c r="U6" s="63"/>
      <c r="V6" s="63"/>
      <c r="W6" s="63"/>
      <c r="X6" s="63"/>
      <c r="Y6" s="63"/>
      <c r="Z6" s="63"/>
      <c r="AA6" s="63"/>
      <c r="AB6" s="63"/>
      <c r="AC6" s="63"/>
      <c r="AD6" s="63"/>
      <c r="AE6" s="63"/>
      <c r="AF6" s="63"/>
    </row>
    <row r="7" spans="1:32" ht="15.75" x14ac:dyDescent="0.25">
      <c r="A7" s="67" t="str">
        <f>CONCATENATE($A1," ",G153," ",N153,", ",O153,", ",P153,", ",Q153)</f>
        <v xml:space="preserve">0 had room for improvement with the skills that made up the area(s) of , , , </v>
      </c>
      <c r="B7" s="63"/>
      <c r="C7" s="63"/>
      <c r="D7" s="63"/>
      <c r="E7" s="63"/>
      <c r="F7" s="63"/>
      <c r="G7" s="63"/>
      <c r="H7" s="63"/>
      <c r="I7" s="63"/>
      <c r="J7" s="63"/>
      <c r="K7" s="63"/>
      <c r="L7" s="63"/>
      <c r="M7" s="63"/>
      <c r="N7" s="63"/>
      <c r="O7" s="73">
        <f>Front!G20</f>
        <v>0</v>
      </c>
      <c r="P7" s="72">
        <f>Front!G18</f>
        <v>0</v>
      </c>
      <c r="Q7" s="72">
        <f t="shared" si="0"/>
        <v>0</v>
      </c>
      <c r="R7" s="73">
        <f t="shared" si="1"/>
        <v>0</v>
      </c>
      <c r="S7" s="72">
        <f>Front!G19</f>
        <v>1</v>
      </c>
      <c r="T7" s="63"/>
      <c r="U7" s="63"/>
      <c r="V7" s="63"/>
      <c r="W7" s="63"/>
      <c r="X7" s="63"/>
      <c r="Y7" s="63"/>
      <c r="Z7" s="63"/>
      <c r="AA7" s="63"/>
      <c r="AB7" s="63"/>
      <c r="AC7" s="63"/>
      <c r="AD7" s="63"/>
      <c r="AE7" s="63"/>
      <c r="AF7" s="63"/>
    </row>
    <row r="8" spans="1:32" ht="15.75" x14ac:dyDescent="0.25">
      <c r="A8" s="67" t="str">
        <f>CONCATENATE($A1," ",G154," ",N154,", ",O154,", ",P154,", ",Q154)</f>
        <v xml:space="preserve">0 hadn't had the opportunity to work on the skills in the area(s) of , , , </v>
      </c>
      <c r="B8" s="63"/>
      <c r="C8" s="63"/>
      <c r="D8" s="63"/>
      <c r="E8" s="63"/>
      <c r="F8" s="63"/>
      <c r="G8" s="63"/>
      <c r="H8" s="63"/>
      <c r="I8" s="63"/>
      <c r="J8" s="63"/>
      <c r="K8" s="63"/>
      <c r="L8" s="63"/>
      <c r="M8" s="63"/>
      <c r="N8" s="63"/>
      <c r="O8" s="73">
        <f>Front!H20</f>
        <v>0</v>
      </c>
      <c r="P8" s="72">
        <f>Front!H18</f>
        <v>0</v>
      </c>
      <c r="Q8" s="72">
        <f t="shared" si="0"/>
        <v>0</v>
      </c>
      <c r="R8" s="73">
        <f t="shared" si="1"/>
        <v>0</v>
      </c>
      <c r="S8" s="72">
        <f>Front!H19</f>
        <v>1</v>
      </c>
      <c r="T8" s="63"/>
      <c r="U8" s="63"/>
      <c r="V8" s="63"/>
      <c r="W8" s="63"/>
      <c r="X8" s="63"/>
      <c r="Y8" s="63"/>
      <c r="Z8" s="63"/>
      <c r="AA8" s="63"/>
      <c r="AB8" s="63"/>
      <c r="AC8" s="63"/>
      <c r="AD8" s="63"/>
      <c r="AE8" s="63"/>
      <c r="AF8" s="63"/>
    </row>
    <row r="9" spans="1:32" ht="15.75" x14ac:dyDescent="0.25">
      <c r="A9" s="67" t="str">
        <f>CONCATENATE($A1," ",G155," ",N155,", ",O155,", ",P155,", ",Q155)</f>
        <v>0 didn't need the skills in the area(s) of Vocabulary, Laterality, Parallel/Perpendicular, Time And Distance</v>
      </c>
      <c r="B9" s="63"/>
      <c r="C9" s="63"/>
      <c r="D9" s="63"/>
      <c r="E9" s="63"/>
      <c r="F9" s="63"/>
      <c r="G9" s="63"/>
      <c r="H9" s="63"/>
      <c r="I9" s="63"/>
      <c r="J9" s="63"/>
      <c r="K9" s="63"/>
      <c r="L9" s="63"/>
      <c r="M9" s="63"/>
      <c r="N9" s="63"/>
      <c r="O9" s="73">
        <f>Front!I20</f>
        <v>0</v>
      </c>
      <c r="P9" s="72">
        <f>Front!I18</f>
        <v>0</v>
      </c>
      <c r="Q9" s="72">
        <f t="shared" si="0"/>
        <v>0</v>
      </c>
      <c r="R9" s="73">
        <f t="shared" si="1"/>
        <v>0</v>
      </c>
      <c r="S9" s="72">
        <f>Front!I19</f>
        <v>1</v>
      </c>
      <c r="T9" s="63"/>
      <c r="U9" s="63"/>
      <c r="V9" s="63"/>
      <c r="W9" s="63"/>
      <c r="X9" s="63"/>
      <c r="Y9" s="63"/>
      <c r="Z9" s="63"/>
      <c r="AA9" s="63"/>
      <c r="AB9" s="63"/>
      <c r="AC9" s="63"/>
      <c r="AD9" s="63"/>
      <c r="AE9" s="63"/>
      <c r="AF9" s="63"/>
    </row>
    <row r="10" spans="1:32" ht="15.75" x14ac:dyDescent="0.25">
      <c r="A10" s="67"/>
      <c r="B10" s="63"/>
      <c r="C10" s="63"/>
      <c r="D10" s="63"/>
      <c r="E10" s="63"/>
      <c r="F10" s="63"/>
      <c r="G10" s="63"/>
      <c r="H10" s="63"/>
      <c r="I10" s="63"/>
      <c r="J10" s="63"/>
      <c r="K10" s="63"/>
      <c r="L10" s="63"/>
      <c r="M10" s="63"/>
      <c r="N10" s="63"/>
      <c r="O10" s="73">
        <f>Front!J20</f>
        <v>0</v>
      </c>
      <c r="P10" s="72">
        <f>Front!J18</f>
        <v>0</v>
      </c>
      <c r="Q10" s="72">
        <f t="shared" si="0"/>
        <v>0</v>
      </c>
      <c r="R10" s="73">
        <f t="shared" si="1"/>
        <v>0</v>
      </c>
      <c r="S10" s="72">
        <f>Front!J19</f>
        <v>1</v>
      </c>
      <c r="T10" s="63"/>
      <c r="U10" s="63"/>
      <c r="V10" s="63"/>
      <c r="W10" s="63"/>
      <c r="X10" s="63"/>
      <c r="Y10" s="63"/>
      <c r="Z10" s="63"/>
      <c r="AA10" s="63"/>
      <c r="AB10" s="63"/>
      <c r="AC10" s="63"/>
      <c r="AD10" s="63"/>
      <c r="AE10" s="63"/>
      <c r="AF10" s="63"/>
    </row>
    <row r="11" spans="1:32" ht="15.75" x14ac:dyDescent="0.25">
      <c r="A11" s="65" t="str">
        <f>CONCATENATE(A156," ",H11,"%")</f>
        <v>Movement Score: 0%</v>
      </c>
      <c r="B11" s="63"/>
      <c r="C11" s="63"/>
      <c r="D11" s="63"/>
      <c r="E11" s="63"/>
      <c r="F11" s="63"/>
      <c r="G11" s="68">
        <f>Front!J4</f>
        <v>0</v>
      </c>
      <c r="H11" s="69">
        <f>ROUND(G11,1)</f>
        <v>0</v>
      </c>
      <c r="I11" s="63"/>
      <c r="J11" s="63"/>
      <c r="K11" s="63"/>
      <c r="L11" s="63"/>
      <c r="M11" s="63"/>
      <c r="N11" s="63"/>
      <c r="O11" s="73">
        <f>Front!K20</f>
        <v>0</v>
      </c>
      <c r="P11" s="72">
        <f>Front!K18</f>
        <v>0</v>
      </c>
      <c r="Q11" s="72">
        <f t="shared" si="0"/>
        <v>0</v>
      </c>
      <c r="R11" s="73">
        <f t="shared" si="1"/>
        <v>0</v>
      </c>
      <c r="S11" s="72">
        <f>Front!K19</f>
        <v>1</v>
      </c>
      <c r="T11" s="63"/>
      <c r="U11" s="63"/>
      <c r="V11" s="63"/>
      <c r="W11" s="63"/>
      <c r="X11" s="63"/>
      <c r="Y11" s="63"/>
      <c r="Z11" s="63"/>
      <c r="AA11" s="63"/>
      <c r="AB11" s="63"/>
      <c r="AC11" s="63"/>
      <c r="AD11" s="63"/>
      <c r="AE11" s="63"/>
      <c r="AF11" s="63"/>
    </row>
    <row r="12" spans="1:32" ht="15.75" x14ac:dyDescent="0.25">
      <c r="A12" s="67" t="str">
        <f>CONCATENATE($A1," ",G157," ",N157,", ",O157,", ",P157,", ",Q157,", ",R157,", ",S157,", ",T157,", ",U157,", ",V157,", ",W157,", ",X157)</f>
        <v xml:space="preserve">0 did well with the skills that made up the area(s) of , , , , , , , , , , </v>
      </c>
      <c r="B12" s="63"/>
      <c r="C12" s="63"/>
      <c r="D12" s="63"/>
      <c r="E12" s="63"/>
      <c r="F12" s="63"/>
      <c r="G12" s="63"/>
      <c r="H12" s="63"/>
      <c r="I12" s="63"/>
      <c r="J12" s="63"/>
      <c r="K12" s="63"/>
      <c r="L12" s="63"/>
      <c r="M12" s="63"/>
      <c r="N12" s="63"/>
      <c r="O12" s="73">
        <f>Front!L20</f>
        <v>0</v>
      </c>
      <c r="P12" s="72">
        <f>Front!L18</f>
        <v>0</v>
      </c>
      <c r="Q12" s="72">
        <f t="shared" si="0"/>
        <v>0</v>
      </c>
      <c r="R12" s="73">
        <f t="shared" si="1"/>
        <v>0</v>
      </c>
      <c r="S12" s="72">
        <f>Front!L19</f>
        <v>1</v>
      </c>
      <c r="T12" s="63"/>
      <c r="U12" s="63"/>
      <c r="V12" s="63"/>
      <c r="W12" s="63"/>
      <c r="X12" s="63"/>
      <c r="Y12" s="63"/>
      <c r="Z12" s="63"/>
      <c r="AA12" s="63"/>
      <c r="AB12" s="63"/>
      <c r="AC12" s="63"/>
      <c r="AD12" s="63"/>
      <c r="AE12" s="63"/>
      <c r="AF12" s="63"/>
    </row>
    <row r="13" spans="1:32" ht="15.75" x14ac:dyDescent="0.25">
      <c r="A13" s="67" t="str">
        <f>CONCATENATE($A1," ",G158," ",N158,", ",O158,", ",P158,", ",Q158,", ",R158,", ",S158,", ",T158,", ",U158,", ",V158,", ",W158,", ",X158)</f>
        <v xml:space="preserve">0 had room for improvement with the skills that made up the area(s) of , , , , , , , , , , </v>
      </c>
      <c r="B13" s="63"/>
      <c r="C13" s="63"/>
      <c r="D13" s="63"/>
      <c r="E13" s="63"/>
      <c r="F13" s="63"/>
      <c r="G13" s="63"/>
      <c r="H13" s="63"/>
      <c r="I13" s="63"/>
      <c r="J13" s="63"/>
      <c r="K13" s="63"/>
      <c r="L13" s="63"/>
      <c r="M13" s="63"/>
      <c r="N13" s="63"/>
      <c r="O13" s="73">
        <f>Front!M20</f>
        <v>0</v>
      </c>
      <c r="P13" s="72">
        <f>Front!M18</f>
        <v>0</v>
      </c>
      <c r="Q13" s="72">
        <f t="shared" si="0"/>
        <v>0</v>
      </c>
      <c r="R13" s="73">
        <f t="shared" si="1"/>
        <v>0</v>
      </c>
      <c r="S13" s="72">
        <f>Front!M19</f>
        <v>1</v>
      </c>
      <c r="T13" s="63"/>
      <c r="U13" s="63"/>
      <c r="V13" s="63"/>
      <c r="W13" s="63"/>
      <c r="X13" s="63"/>
      <c r="Y13" s="63"/>
      <c r="Z13" s="63"/>
      <c r="AA13" s="63"/>
      <c r="AB13" s="63"/>
      <c r="AC13" s="63"/>
      <c r="AD13" s="63"/>
      <c r="AE13" s="63"/>
      <c r="AF13" s="63"/>
    </row>
    <row r="14" spans="1:32" ht="15.75" x14ac:dyDescent="0.25">
      <c r="A14" s="67" t="str">
        <f>CONCATENATE($A1," ",G159," ",N159,", ",O159,", ",P159,", ",Q159,", ",R159,", ",S159,", ",T159,", ",U159,", ",V159,", ",W159,", ",X159)</f>
        <v xml:space="preserve">0 hadn't had the opportunity to work on the skills in the area(s) of , , , , , , , , , , </v>
      </c>
      <c r="B14" s="63"/>
      <c r="C14" s="63"/>
      <c r="D14" s="63"/>
      <c r="E14" s="63"/>
      <c r="F14" s="63"/>
      <c r="G14" s="63"/>
      <c r="H14" s="63"/>
      <c r="I14" s="63"/>
      <c r="J14" s="63"/>
      <c r="K14" s="63"/>
      <c r="L14" s="63"/>
      <c r="M14" s="63"/>
      <c r="N14" s="63"/>
      <c r="O14" s="63" t="s">
        <v>516</v>
      </c>
      <c r="P14" s="63"/>
      <c r="Q14" s="63"/>
      <c r="R14" s="63"/>
      <c r="S14" s="63"/>
      <c r="T14" s="63"/>
      <c r="U14" s="63"/>
      <c r="V14" s="63"/>
      <c r="W14" s="63"/>
      <c r="X14" s="63"/>
      <c r="Y14" s="63"/>
      <c r="Z14" s="63"/>
      <c r="AA14" s="63"/>
      <c r="AB14" s="63"/>
      <c r="AC14" s="63"/>
      <c r="AD14" s="63"/>
      <c r="AE14" s="63"/>
      <c r="AF14" s="63"/>
    </row>
    <row r="15" spans="1:32" ht="15.75" x14ac:dyDescent="0.25">
      <c r="A15" s="67" t="str">
        <f>CONCATENATE($A1," ",G160," ",N160,", ",O160,", ",P160,", ",Q160,", ",R160,", ",S160,", ",T160,", ",U160,", ",V160,", ",W160,", ",X160)</f>
        <v>0 didn't need the skills in the area(s) of Wheelchair Basics, Maintaining Body Alignment While Propelling The Chair, Wheelchair Movement, Balance, Turns, Navigating Tight Spaces, Object Skills, Manual Chair Specific Skills, Scooter Specific Skills, Power Chair Specific Skills, Transferring</v>
      </c>
      <c r="B15" s="63"/>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row>
    <row r="16" spans="1:32" ht="15.75" x14ac:dyDescent="0.25">
      <c r="A16" s="67"/>
      <c r="B16" s="63"/>
      <c r="C16" s="63"/>
      <c r="D16" s="63"/>
      <c r="E16" s="63"/>
      <c r="F16" s="63"/>
      <c r="G16" s="75" t="s">
        <v>520</v>
      </c>
      <c r="H16" s="74"/>
      <c r="I16" s="74"/>
      <c r="J16" s="74"/>
      <c r="K16" s="74"/>
      <c r="L16" s="74"/>
      <c r="M16" s="74"/>
      <c r="N16" s="74"/>
      <c r="O16" s="74"/>
      <c r="P16" s="74"/>
      <c r="Q16" s="74"/>
      <c r="R16" s="74"/>
      <c r="S16" s="74"/>
      <c r="T16" s="63"/>
      <c r="U16" s="63"/>
      <c r="V16" s="63"/>
      <c r="W16" s="63"/>
      <c r="X16" s="63"/>
      <c r="Y16" s="63"/>
      <c r="Z16" s="63"/>
      <c r="AA16" s="63"/>
      <c r="AB16" s="63"/>
      <c r="AC16" s="63"/>
      <c r="AD16" s="63"/>
      <c r="AE16" s="63"/>
      <c r="AF16" s="63"/>
    </row>
    <row r="17" spans="1:32" ht="15.75" x14ac:dyDescent="0.25">
      <c r="A17" s="65" t="str">
        <f>CONCATENATE(A168," ",H17,"%")</f>
        <v>Single Room O&amp;M Score: 0%</v>
      </c>
      <c r="B17" s="63"/>
      <c r="C17" s="63"/>
      <c r="D17" s="63"/>
      <c r="E17" s="63"/>
      <c r="F17" s="63"/>
      <c r="G17" s="68">
        <f>Front!J5</f>
        <v>0</v>
      </c>
      <c r="H17" s="69">
        <f>ROUND(G17,1)</f>
        <v>0</v>
      </c>
      <c r="I17" s="63"/>
      <c r="J17" s="63"/>
      <c r="K17" s="63"/>
      <c r="L17" s="63"/>
      <c r="M17" s="63"/>
      <c r="N17" s="63"/>
      <c r="O17" s="63"/>
      <c r="P17" s="63"/>
      <c r="Q17" s="63"/>
      <c r="R17" s="63"/>
      <c r="S17" s="63"/>
      <c r="T17" s="63"/>
      <c r="U17" s="63"/>
      <c r="V17" s="63"/>
      <c r="W17" s="63"/>
      <c r="X17" s="63"/>
      <c r="Y17" s="63"/>
      <c r="Z17" s="63"/>
      <c r="AA17" s="63"/>
      <c r="AB17" s="63"/>
      <c r="AC17" s="63"/>
      <c r="AD17" s="63"/>
      <c r="AE17" s="63"/>
      <c r="AF17" s="63"/>
    </row>
    <row r="18" spans="1:32" ht="15.75" x14ac:dyDescent="0.25">
      <c r="A18" s="67" t="str">
        <f>CONCATENATE($A1," ",G169," ",N169,", ",O169,", ",P169,", ",Q169,", ",R169)</f>
        <v xml:space="preserve">0 did well with the skills that made up the area(s) of , , , , </v>
      </c>
      <c r="B18" s="63"/>
      <c r="C18" s="63"/>
      <c r="D18" s="63"/>
      <c r="E18" s="63"/>
      <c r="F18" s="63"/>
      <c r="G18" s="63"/>
      <c r="H18" s="63"/>
      <c r="I18" s="63"/>
      <c r="J18" s="63"/>
      <c r="K18" s="63"/>
      <c r="L18" s="63"/>
      <c r="M18" s="63"/>
      <c r="N18" s="63"/>
      <c r="O18" s="63"/>
      <c r="P18" s="63"/>
      <c r="Q18" s="63"/>
      <c r="R18" s="63"/>
      <c r="S18" s="63"/>
      <c r="T18" s="63"/>
      <c r="U18" s="63"/>
      <c r="V18" s="63"/>
      <c r="W18" s="63"/>
      <c r="X18" s="63"/>
      <c r="Y18" s="63"/>
      <c r="Z18" s="63"/>
      <c r="AA18" s="63"/>
      <c r="AB18" s="63"/>
      <c r="AC18" s="63"/>
      <c r="AD18" s="63"/>
      <c r="AE18" s="63"/>
      <c r="AF18" s="63"/>
    </row>
    <row r="19" spans="1:32" ht="15.75" x14ac:dyDescent="0.25">
      <c r="A19" s="67" t="str">
        <f>CONCATENATE($A1," ",G170," ",N170,", ",O170,", ",P170,", ",Q170,", ",R170)</f>
        <v xml:space="preserve">0 had room for improvement with the skills that made up the area(s) of , , , , </v>
      </c>
      <c r="B19" s="63"/>
      <c r="C19" s="63"/>
      <c r="D19" s="63"/>
      <c r="E19" s="63"/>
      <c r="F19" s="63"/>
      <c r="G19" s="63"/>
      <c r="H19" s="63"/>
      <c r="I19" s="63"/>
      <c r="J19" s="63"/>
      <c r="K19" s="63"/>
      <c r="L19" s="63"/>
      <c r="M19" s="63"/>
      <c r="N19" s="63"/>
      <c r="O19" s="63"/>
      <c r="P19" s="63"/>
      <c r="Q19" s="63"/>
      <c r="R19" s="63"/>
      <c r="S19" s="63"/>
      <c r="T19" s="63"/>
      <c r="U19" s="63"/>
      <c r="V19" s="63"/>
      <c r="W19" s="63"/>
      <c r="X19" s="63"/>
      <c r="Y19" s="63"/>
      <c r="Z19" s="63"/>
      <c r="AA19" s="63"/>
      <c r="AB19" s="63"/>
      <c r="AC19" s="63"/>
      <c r="AD19" s="63"/>
      <c r="AE19" s="63"/>
      <c r="AF19" s="63"/>
    </row>
    <row r="20" spans="1:32" ht="15.75" x14ac:dyDescent="0.25">
      <c r="A20" s="67" t="str">
        <f>CONCATENATE($A1," ",G171," ",N171,", ",O171,", ",P171,", ",Q171,", ",R171)</f>
        <v xml:space="preserve">0 hadn't had the opportunity to work on the skills in the area(s) of , , , , </v>
      </c>
      <c r="B20" s="63"/>
      <c r="C20" s="63"/>
      <c r="D20" s="63"/>
      <c r="E20" s="63"/>
      <c r="F20" s="63"/>
      <c r="G20" s="63"/>
      <c r="H20" s="63"/>
      <c r="I20" s="63"/>
      <c r="J20" s="63"/>
      <c r="K20" s="63"/>
      <c r="L20" s="63"/>
      <c r="M20" s="63"/>
      <c r="N20" s="63"/>
      <c r="O20" s="63"/>
      <c r="P20" s="63"/>
      <c r="Q20" s="63"/>
      <c r="R20" s="63"/>
      <c r="S20" s="63"/>
      <c r="T20" s="63"/>
      <c r="U20" s="63"/>
      <c r="V20" s="63"/>
      <c r="W20" s="63"/>
      <c r="X20" s="63"/>
      <c r="Y20" s="63"/>
      <c r="Z20" s="63"/>
      <c r="AA20" s="63"/>
      <c r="AB20" s="63"/>
      <c r="AC20" s="63"/>
      <c r="AD20" s="63"/>
      <c r="AE20" s="63"/>
      <c r="AF20" s="63"/>
    </row>
    <row r="21" spans="1:32" ht="15.75" x14ac:dyDescent="0.25">
      <c r="A21" s="67" t="str">
        <f>CONCATENATE($A1," ",G172," ",N172,", ",O172,", ",P172,", ",Q172,", ",R172)</f>
        <v>0 didn't need the skills in the area(s) of Familiar Rooms, Unfamiliar Rooms, Seating (Rows), Seating (Tables), Locating Dropped Objects</v>
      </c>
      <c r="B21" s="63"/>
      <c r="C21" s="63"/>
      <c r="D21" s="63"/>
      <c r="E21" s="63"/>
      <c r="F21" s="63"/>
      <c r="G21" s="63"/>
      <c r="H21" s="63"/>
      <c r="I21" s="63"/>
      <c r="J21" s="63"/>
      <c r="K21" s="63"/>
      <c r="L21" s="63"/>
      <c r="M21" s="63"/>
      <c r="N21" s="63"/>
      <c r="O21" s="63"/>
      <c r="P21" s="63"/>
      <c r="Q21" s="63"/>
      <c r="R21" s="63"/>
      <c r="S21" s="63"/>
      <c r="T21" s="63"/>
      <c r="U21" s="63"/>
      <c r="V21" s="63"/>
      <c r="W21" s="63"/>
      <c r="X21" s="63"/>
      <c r="Y21" s="63"/>
      <c r="Z21" s="63"/>
      <c r="AA21" s="63"/>
      <c r="AB21" s="63"/>
      <c r="AC21" s="63"/>
      <c r="AD21" s="63"/>
      <c r="AE21" s="63"/>
      <c r="AF21" s="63"/>
    </row>
    <row r="22" spans="1:32" ht="15.75" x14ac:dyDescent="0.25">
      <c r="A22" s="67"/>
      <c r="B22" s="63"/>
      <c r="C22" s="63"/>
      <c r="D22" s="63"/>
      <c r="E22" s="63"/>
      <c r="F22" s="63"/>
      <c r="G22" s="75" t="s">
        <v>521</v>
      </c>
      <c r="H22" s="74"/>
      <c r="I22" s="74"/>
      <c r="J22" s="74"/>
      <c r="K22" s="74"/>
      <c r="L22" s="74"/>
      <c r="M22" s="74"/>
      <c r="N22" s="74"/>
      <c r="O22" s="74"/>
      <c r="P22" s="74"/>
      <c r="Q22" s="74"/>
      <c r="R22" s="74"/>
      <c r="S22" s="74"/>
      <c r="T22" s="63"/>
      <c r="U22" s="63"/>
      <c r="V22" s="63"/>
      <c r="W22" s="63"/>
      <c r="X22" s="63"/>
      <c r="Y22" s="63"/>
      <c r="Z22" s="63"/>
      <c r="AA22" s="63"/>
      <c r="AB22" s="63"/>
      <c r="AC22" s="63"/>
      <c r="AD22" s="63"/>
      <c r="AE22" s="63"/>
      <c r="AF22" s="63"/>
    </row>
    <row r="23" spans="1:32" ht="15.75" x14ac:dyDescent="0.25">
      <c r="A23" s="65" t="str">
        <f>CONCATENATE(A174," ",H23,"%")</f>
        <v>Indoor O&amp;M Score: 0%</v>
      </c>
      <c r="B23" s="63"/>
      <c r="C23" s="63"/>
      <c r="D23" s="63"/>
      <c r="E23" s="63"/>
      <c r="F23" s="63"/>
      <c r="G23" s="68">
        <f>Front!J6</f>
        <v>0</v>
      </c>
      <c r="H23" s="69">
        <f>ROUND(G23,1)</f>
        <v>0</v>
      </c>
      <c r="I23" s="63"/>
      <c r="J23" s="63"/>
      <c r="K23" s="63"/>
      <c r="L23" s="63"/>
      <c r="M23" s="63"/>
      <c r="N23" s="63"/>
      <c r="O23" s="63"/>
      <c r="P23" s="63"/>
      <c r="Q23" s="63"/>
      <c r="R23" s="63"/>
      <c r="S23" s="63"/>
      <c r="T23" s="63"/>
      <c r="U23" s="63"/>
      <c r="V23" s="63"/>
      <c r="W23" s="63"/>
      <c r="X23" s="63"/>
      <c r="Y23" s="63"/>
      <c r="Z23" s="63"/>
      <c r="AA23" s="63"/>
      <c r="AB23" s="63"/>
      <c r="AC23" s="63"/>
      <c r="AD23" s="63"/>
      <c r="AE23" s="63"/>
      <c r="AF23" s="63"/>
    </row>
    <row r="24" spans="1:32" ht="15.75" x14ac:dyDescent="0.25">
      <c r="A24" s="67" t="str">
        <f>CONCATENATE($A1," ",G175," ",N175,", ",O175,", ",P175,", ",Q175,", ",R175,", ",S175,", ",T175,", ",U175)</f>
        <v xml:space="preserve">0 did well with the skills that made up the area(s) of , , , , , , , </v>
      </c>
      <c r="B24" s="63"/>
      <c r="C24" s="63"/>
      <c r="D24" s="63"/>
      <c r="E24" s="63"/>
      <c r="F24" s="63"/>
      <c r="G24" s="63"/>
      <c r="H24" s="63"/>
      <c r="I24" s="63"/>
      <c r="J24" s="63"/>
      <c r="K24" s="63"/>
      <c r="L24" s="63"/>
      <c r="M24" s="63"/>
      <c r="N24" s="63"/>
      <c r="O24" s="63"/>
      <c r="P24" s="63"/>
      <c r="Q24" s="63"/>
      <c r="R24" s="63"/>
      <c r="S24" s="63"/>
      <c r="T24" s="63"/>
      <c r="U24" s="63"/>
      <c r="V24" s="63"/>
      <c r="W24" s="63"/>
      <c r="X24" s="63"/>
      <c r="Y24" s="63"/>
      <c r="Z24" s="63"/>
      <c r="AA24" s="63"/>
      <c r="AB24" s="63"/>
      <c r="AC24" s="63"/>
      <c r="AD24" s="63"/>
      <c r="AE24" s="63"/>
      <c r="AF24" s="63"/>
    </row>
    <row r="25" spans="1:32" ht="15.75" x14ac:dyDescent="0.25">
      <c r="A25" s="67" t="str">
        <f>CONCATENATE($A1," ",G176," ",N176,", ",O176,", ",P176,", ",Q176,", ",R176,", ",S176,", ",T176,", ",U176)</f>
        <v xml:space="preserve">0 had room for improvement with the skills that made up the area(s) of , , , , , , , </v>
      </c>
      <c r="B25" s="63"/>
      <c r="C25" s="63"/>
      <c r="D25" s="63"/>
      <c r="E25" s="63"/>
      <c r="F25" s="63"/>
      <c r="G25" s="63"/>
      <c r="H25" s="63"/>
      <c r="I25" s="63"/>
      <c r="J25" s="63"/>
      <c r="K25" s="63"/>
      <c r="L25" s="63"/>
      <c r="M25" s="63"/>
      <c r="N25" s="63"/>
      <c r="O25" s="63"/>
      <c r="P25" s="63"/>
      <c r="Q25" s="63"/>
      <c r="R25" s="63"/>
      <c r="S25" s="63"/>
      <c r="T25" s="63"/>
      <c r="U25" s="63"/>
      <c r="V25" s="63"/>
      <c r="W25" s="63"/>
      <c r="X25" s="63"/>
      <c r="Y25" s="63"/>
      <c r="Z25" s="63"/>
      <c r="AA25" s="63"/>
      <c r="AB25" s="63"/>
      <c r="AC25" s="63"/>
      <c r="AD25" s="63"/>
      <c r="AE25" s="63"/>
      <c r="AF25" s="63"/>
    </row>
    <row r="26" spans="1:32" ht="15.75" x14ac:dyDescent="0.25">
      <c r="A26" s="67" t="str">
        <f>CONCATENATE($A1," ",G177," ",N177,", ",O177,", ",P177,", ",Q177,", ",R177,", ",S177,", ",T177,", ",U177)</f>
        <v xml:space="preserve">0 hadn't had the opportunity to work on the skills in the area(s) of , , , , , , , </v>
      </c>
      <c r="B26" s="63"/>
      <c r="C26" s="63"/>
      <c r="D26" s="63"/>
      <c r="E26" s="63"/>
      <c r="F26" s="63"/>
      <c r="G26" s="63"/>
      <c r="H26" s="63"/>
      <c r="I26" s="63"/>
      <c r="J26" s="63"/>
      <c r="K26" s="63"/>
      <c r="L26" s="63"/>
      <c r="M26" s="63"/>
      <c r="N26" s="63"/>
      <c r="O26" s="63"/>
      <c r="P26" s="63"/>
      <c r="Q26" s="63"/>
      <c r="R26" s="63"/>
      <c r="S26" s="63"/>
      <c r="T26" s="63"/>
      <c r="U26" s="63"/>
      <c r="V26" s="63"/>
      <c r="W26" s="63"/>
      <c r="X26" s="63"/>
      <c r="Y26" s="63"/>
      <c r="Z26" s="63"/>
      <c r="AA26" s="63"/>
      <c r="AB26" s="63"/>
      <c r="AC26" s="63"/>
      <c r="AD26" s="63"/>
      <c r="AE26" s="63"/>
      <c r="AF26" s="63"/>
    </row>
    <row r="27" spans="1:32" ht="15.75" x14ac:dyDescent="0.25">
      <c r="A27" s="67" t="str">
        <f>CONCATENATE($A1," ",G178," ",N178,", ",O178,", ",P178,", ",Q178,", ",R178,", ",S178,", ",T178,", ",U178)</f>
        <v>0 didn't need the skills in the area(s) of Hand Trailing, Navigating Open Spaces, Doors, Stairs (Emergency Use Only), Elevators, Moving Sidewalks, Turnstiles, Emergency Drills/Situations</v>
      </c>
      <c r="B27" s="63"/>
      <c r="C27" s="63"/>
      <c r="D27" s="63"/>
      <c r="E27" s="63"/>
      <c r="F27" s="63"/>
      <c r="G27" s="63"/>
      <c r="H27" s="63"/>
      <c r="I27" s="63"/>
      <c r="J27" s="63"/>
      <c r="K27" s="63"/>
      <c r="L27" s="63"/>
      <c r="M27" s="63"/>
      <c r="N27" s="63"/>
      <c r="O27" s="63"/>
      <c r="P27" s="63"/>
      <c r="Q27" s="63"/>
      <c r="R27" s="63"/>
      <c r="S27" s="63"/>
      <c r="T27" s="63"/>
      <c r="U27" s="63"/>
      <c r="V27" s="63"/>
      <c r="W27" s="63"/>
      <c r="X27" s="63"/>
      <c r="Y27" s="63"/>
      <c r="Z27" s="63"/>
      <c r="AA27" s="63"/>
      <c r="AB27" s="63"/>
      <c r="AC27" s="63"/>
      <c r="AD27" s="63"/>
      <c r="AE27" s="63"/>
      <c r="AF27" s="63"/>
    </row>
    <row r="28" spans="1:32" ht="15.75" x14ac:dyDescent="0.25">
      <c r="A28" s="67"/>
      <c r="B28" s="63"/>
      <c r="C28" s="63"/>
      <c r="D28" s="63"/>
      <c r="E28" s="63"/>
      <c r="F28" s="63"/>
      <c r="G28" s="75" t="s">
        <v>522</v>
      </c>
      <c r="H28" s="74"/>
      <c r="I28" s="74"/>
      <c r="J28" s="74"/>
      <c r="K28" s="74"/>
      <c r="L28" s="74"/>
      <c r="M28" s="74"/>
      <c r="N28" s="74"/>
      <c r="O28" s="74"/>
      <c r="P28" s="74"/>
      <c r="Q28" s="74"/>
      <c r="R28" s="74"/>
      <c r="S28" s="74"/>
      <c r="T28" s="63"/>
      <c r="U28" s="63"/>
      <c r="V28" s="63"/>
      <c r="W28" s="63"/>
      <c r="X28" s="63"/>
      <c r="Y28" s="63"/>
      <c r="Z28" s="63"/>
      <c r="AA28" s="63"/>
      <c r="AB28" s="63"/>
      <c r="AC28" s="63"/>
      <c r="AD28" s="63"/>
      <c r="AE28" s="63"/>
      <c r="AF28" s="63"/>
    </row>
    <row r="29" spans="1:32" ht="15.75" x14ac:dyDescent="0.25">
      <c r="A29" s="65" t="str">
        <f>CONCATENATE(A183," ",H29,"%")</f>
        <v>Self Protection Score: 0%</v>
      </c>
      <c r="B29" s="63"/>
      <c r="C29" s="63"/>
      <c r="D29" s="63"/>
      <c r="E29" s="63"/>
      <c r="F29" s="63"/>
      <c r="G29" s="68">
        <f>Front!J7</f>
        <v>0</v>
      </c>
      <c r="H29" s="69">
        <f>ROUND(G29,1)</f>
        <v>0</v>
      </c>
      <c r="I29" s="63"/>
      <c r="J29" s="63"/>
      <c r="K29" s="63"/>
      <c r="L29" s="63"/>
      <c r="M29" s="63"/>
      <c r="N29" s="63"/>
      <c r="O29" s="63"/>
      <c r="P29" s="63"/>
      <c r="Q29" s="63"/>
      <c r="R29" s="63"/>
      <c r="S29" s="63"/>
      <c r="T29" s="63"/>
      <c r="U29" s="63"/>
      <c r="V29" s="63"/>
      <c r="W29" s="63"/>
      <c r="X29" s="63"/>
      <c r="Y29" s="63"/>
      <c r="Z29" s="63"/>
      <c r="AA29" s="63"/>
      <c r="AB29" s="63"/>
      <c r="AC29" s="63"/>
      <c r="AD29" s="63"/>
      <c r="AE29" s="63"/>
      <c r="AF29" s="63"/>
    </row>
    <row r="30" spans="1:32" ht="15.75" x14ac:dyDescent="0.25">
      <c r="A30" s="67" t="str">
        <f>CONCATENATE($A1," ",G183," ",N183,", ",O183,", ",P183)</f>
        <v xml:space="preserve">0 did well with the skills that made up the area(s) of , , </v>
      </c>
      <c r="B30" s="63"/>
      <c r="C30" s="63"/>
      <c r="D30" s="63"/>
      <c r="E30" s="63"/>
      <c r="F30" s="63"/>
      <c r="G30" s="63"/>
      <c r="H30" s="63"/>
      <c r="I30" s="63"/>
      <c r="J30" s="63"/>
      <c r="K30" s="63"/>
      <c r="L30" s="63"/>
      <c r="M30" s="63"/>
      <c r="N30" s="63"/>
      <c r="O30" s="63"/>
      <c r="P30" s="63"/>
      <c r="Q30" s="63"/>
      <c r="R30" s="63"/>
      <c r="S30" s="63"/>
      <c r="T30" s="63"/>
      <c r="U30" s="63"/>
      <c r="V30" s="63"/>
      <c r="W30" s="63"/>
      <c r="X30" s="63"/>
      <c r="Y30" s="63"/>
      <c r="Z30" s="63"/>
      <c r="AA30" s="63"/>
      <c r="AB30" s="63"/>
      <c r="AC30" s="63"/>
      <c r="AD30" s="63"/>
      <c r="AE30" s="63"/>
      <c r="AF30" s="63"/>
    </row>
    <row r="31" spans="1:32" ht="15.75" x14ac:dyDescent="0.25">
      <c r="A31" s="67" t="str">
        <f>CONCATENATE($A1," ",G184," ",N184,", ",O184,", ",P184)</f>
        <v xml:space="preserve">0 had room for improvement with the skills that made up the area(s) of , , </v>
      </c>
      <c r="B31" s="63"/>
      <c r="C31" s="63"/>
      <c r="D31" s="63"/>
      <c r="E31" s="63"/>
      <c r="F31" s="63"/>
      <c r="G31" s="63"/>
      <c r="H31" s="63"/>
      <c r="I31" s="63"/>
      <c r="J31" s="63"/>
      <c r="K31" s="63"/>
      <c r="L31" s="63"/>
      <c r="M31" s="63"/>
      <c r="N31" s="63"/>
      <c r="O31" s="63"/>
      <c r="P31" s="63"/>
      <c r="Q31" s="63"/>
      <c r="R31" s="63"/>
      <c r="S31" s="63"/>
      <c r="T31" s="63"/>
      <c r="U31" s="63"/>
      <c r="V31" s="63"/>
      <c r="W31" s="63"/>
      <c r="X31" s="63"/>
      <c r="Y31" s="63"/>
      <c r="Z31" s="63"/>
      <c r="AA31" s="63"/>
      <c r="AB31" s="63"/>
      <c r="AC31" s="63"/>
      <c r="AD31" s="63"/>
      <c r="AE31" s="63"/>
      <c r="AF31" s="63"/>
    </row>
    <row r="32" spans="1:32" ht="15.75" x14ac:dyDescent="0.25">
      <c r="A32" s="67" t="str">
        <f>CONCATENATE($A1," ",G185," ",N185,", ",O185,", ",P185)</f>
        <v xml:space="preserve">0 hadn't had the opportunity to work on the skills in the area(s) of , , </v>
      </c>
      <c r="B32" s="63"/>
      <c r="C32" s="63"/>
      <c r="D32" s="63"/>
      <c r="E32" s="63"/>
      <c r="F32" s="63"/>
      <c r="G32" s="63"/>
      <c r="H32" s="63"/>
      <c r="I32" s="63"/>
      <c r="J32" s="63"/>
      <c r="K32" s="63"/>
      <c r="L32" s="63"/>
      <c r="M32" s="63"/>
      <c r="N32" s="63"/>
      <c r="O32" s="63"/>
      <c r="P32" s="63"/>
      <c r="Q32" s="63"/>
      <c r="R32" s="63"/>
      <c r="S32" s="63"/>
      <c r="T32" s="63"/>
      <c r="U32" s="63"/>
      <c r="V32" s="63"/>
      <c r="W32" s="63"/>
      <c r="X32" s="63"/>
      <c r="Y32" s="63"/>
      <c r="Z32" s="63"/>
      <c r="AA32" s="63"/>
      <c r="AB32" s="63"/>
      <c r="AC32" s="63"/>
      <c r="AD32" s="63"/>
      <c r="AE32" s="63"/>
      <c r="AF32" s="63"/>
    </row>
    <row r="33" spans="1:32" ht="15.75" x14ac:dyDescent="0.25">
      <c r="A33" s="67" t="str">
        <f>CONCATENATE($A1," ",G186," ",N186,", ",O186,", ",P186)</f>
        <v>0 didn't need the skills in the area(s) of Upper Hand Protective Technique, Lower Forearm Protective Technique, Protective Clothing</v>
      </c>
      <c r="B33" s="63"/>
      <c r="C33" s="63"/>
      <c r="D33" s="63"/>
      <c r="E33" s="63"/>
      <c r="F33" s="63"/>
      <c r="G33" s="63"/>
      <c r="H33" s="63"/>
      <c r="I33" s="63"/>
      <c r="J33" s="63"/>
      <c r="K33" s="63"/>
      <c r="L33" s="63"/>
      <c r="M33" s="63"/>
      <c r="N33" s="63"/>
      <c r="O33" s="63"/>
      <c r="P33" s="63"/>
      <c r="Q33" s="63"/>
      <c r="R33" s="63"/>
      <c r="S33" s="63"/>
      <c r="T33" s="63"/>
      <c r="U33" s="63"/>
      <c r="V33" s="63"/>
      <c r="W33" s="63"/>
      <c r="X33" s="63"/>
      <c r="Y33" s="63"/>
      <c r="Z33" s="63"/>
      <c r="AA33" s="63"/>
      <c r="AB33" s="63"/>
      <c r="AC33" s="63"/>
      <c r="AD33" s="63"/>
      <c r="AE33" s="63"/>
      <c r="AF33" s="63"/>
    </row>
    <row r="34" spans="1:32" ht="15.75" x14ac:dyDescent="0.25">
      <c r="A34" s="67"/>
      <c r="B34" s="63"/>
      <c r="C34" s="63"/>
      <c r="D34" s="63"/>
      <c r="E34" s="63"/>
      <c r="F34" s="63"/>
      <c r="G34" s="63"/>
      <c r="H34" s="63"/>
      <c r="I34" s="63"/>
      <c r="J34" s="63"/>
      <c r="K34" s="63"/>
      <c r="L34" s="63"/>
      <c r="M34" s="63"/>
      <c r="N34" s="63"/>
      <c r="O34" s="63"/>
      <c r="P34" s="63"/>
      <c r="Q34" s="63"/>
      <c r="R34" s="63"/>
      <c r="S34" s="63"/>
      <c r="T34" s="63"/>
      <c r="U34" s="63"/>
      <c r="V34" s="63"/>
      <c r="W34" s="63"/>
      <c r="X34" s="63"/>
      <c r="Y34" s="63"/>
      <c r="Z34" s="63"/>
      <c r="AA34" s="63"/>
      <c r="AB34" s="63"/>
      <c r="AC34" s="63"/>
      <c r="AD34" s="63"/>
      <c r="AE34" s="63"/>
      <c r="AF34" s="63"/>
    </row>
    <row r="35" spans="1:32" ht="15.75" x14ac:dyDescent="0.25">
      <c r="A35" s="65" t="str">
        <f>CONCATENATE(A187," ",H35,"%")</f>
        <v>Guided Travel Score: 0%</v>
      </c>
      <c r="B35" s="63"/>
      <c r="C35" s="63"/>
      <c r="D35" s="63"/>
      <c r="E35" s="63"/>
      <c r="F35" s="63"/>
      <c r="G35" s="68">
        <f>Front!J8</f>
        <v>0</v>
      </c>
      <c r="H35" s="69">
        <f>ROUND(G35,1)</f>
        <v>0</v>
      </c>
      <c r="I35" s="63"/>
      <c r="J35" s="63"/>
      <c r="K35" s="63"/>
      <c r="L35" s="63"/>
      <c r="M35" s="63"/>
      <c r="N35" s="63"/>
      <c r="O35" s="63"/>
      <c r="P35" s="63"/>
      <c r="Q35" s="63"/>
      <c r="R35" s="63"/>
      <c r="S35" s="63"/>
      <c r="T35" s="63"/>
      <c r="U35" s="63"/>
      <c r="V35" s="63"/>
      <c r="W35" s="63"/>
      <c r="X35" s="63"/>
      <c r="Y35" s="63"/>
      <c r="Z35" s="63"/>
      <c r="AA35" s="63"/>
      <c r="AB35" s="63"/>
      <c r="AC35" s="63"/>
      <c r="AD35" s="63"/>
      <c r="AE35" s="63"/>
      <c r="AF35" s="63"/>
    </row>
    <row r="36" spans="1:32" ht="15.75" x14ac:dyDescent="0.25">
      <c r="A36" s="67" t="str">
        <f>CONCATENATE($A1," ",G188," ",N188,", ",O188,", ",P188,", ",Q188)</f>
        <v xml:space="preserve">0 did well with the skills that made up the area(s) of , , , </v>
      </c>
      <c r="B36" s="63"/>
      <c r="C36" s="63"/>
      <c r="D36" s="63"/>
      <c r="E36" s="63"/>
      <c r="F36" s="63"/>
      <c r="G36" s="63"/>
      <c r="H36" s="63"/>
      <c r="I36" s="63"/>
      <c r="J36" s="63"/>
      <c r="K36" s="63"/>
      <c r="L36" s="63"/>
      <c r="M36" s="63"/>
      <c r="N36" s="63"/>
      <c r="O36" s="63"/>
      <c r="P36" s="63"/>
      <c r="Q36" s="63"/>
      <c r="R36" s="63"/>
      <c r="S36" s="63"/>
      <c r="T36" s="63"/>
      <c r="U36" s="63"/>
      <c r="V36" s="63"/>
      <c r="W36" s="63"/>
      <c r="X36" s="63"/>
      <c r="Y36" s="63"/>
      <c r="Z36" s="63"/>
      <c r="AA36" s="63"/>
      <c r="AB36" s="63"/>
      <c r="AC36" s="63"/>
      <c r="AD36" s="63"/>
      <c r="AE36" s="63"/>
      <c r="AF36" s="63"/>
    </row>
    <row r="37" spans="1:32" ht="15.75" x14ac:dyDescent="0.25">
      <c r="A37" s="67" t="str">
        <f>CONCATENATE($A1," ",G189," ",N189,", ",O189,", ",P189,", ",Q189)</f>
        <v xml:space="preserve">0 had room for improvement with the skills that made up the area(s) of , , , </v>
      </c>
      <c r="B37" s="63"/>
      <c r="C37" s="63"/>
      <c r="D37" s="63"/>
      <c r="E37" s="63"/>
      <c r="F37" s="63"/>
      <c r="G37" s="63"/>
      <c r="H37" s="63"/>
      <c r="I37" s="63"/>
      <c r="J37" s="63"/>
      <c r="K37" s="63"/>
      <c r="L37" s="63"/>
      <c r="M37" s="63"/>
      <c r="N37" s="63"/>
      <c r="O37" s="63"/>
      <c r="P37" s="63"/>
      <c r="Q37" s="63"/>
      <c r="R37" s="63"/>
      <c r="S37" s="63"/>
      <c r="T37" s="63"/>
      <c r="U37" s="63"/>
      <c r="V37" s="63"/>
      <c r="W37" s="63"/>
      <c r="X37" s="63"/>
      <c r="Y37" s="63"/>
      <c r="Z37" s="63"/>
      <c r="AA37" s="63"/>
      <c r="AB37" s="63"/>
      <c r="AC37" s="63"/>
      <c r="AD37" s="63"/>
      <c r="AE37" s="63"/>
      <c r="AF37" s="63"/>
    </row>
    <row r="38" spans="1:32" ht="15.75" x14ac:dyDescent="0.25">
      <c r="A38" s="67" t="str">
        <f>CONCATENATE($A1," ",G190," ",N190,", ",O190,", ",P190,", ",Q190)</f>
        <v xml:space="preserve">0 hadn't had the opportunity to work on the skills in the area(s) of , , , </v>
      </c>
      <c r="B38" s="63"/>
      <c r="C38" s="63"/>
      <c r="D38" s="63"/>
      <c r="E38" s="63"/>
      <c r="F38" s="63"/>
      <c r="G38" s="63"/>
      <c r="H38" s="63"/>
      <c r="I38" s="63"/>
      <c r="J38" s="63"/>
      <c r="K38" s="63"/>
      <c r="L38" s="63"/>
      <c r="M38" s="63"/>
      <c r="N38" s="63"/>
      <c r="O38" s="63"/>
      <c r="P38" s="63"/>
      <c r="Q38" s="63"/>
      <c r="R38" s="63"/>
      <c r="S38" s="63"/>
      <c r="T38" s="63"/>
      <c r="U38" s="63"/>
      <c r="V38" s="63"/>
      <c r="W38" s="63"/>
      <c r="X38" s="63"/>
      <c r="Y38" s="63"/>
      <c r="Z38" s="63"/>
      <c r="AA38" s="63"/>
      <c r="AB38" s="63"/>
      <c r="AC38" s="63"/>
      <c r="AD38" s="63"/>
      <c r="AE38" s="63"/>
      <c r="AF38" s="63"/>
    </row>
    <row r="39" spans="1:32" ht="15.75" x14ac:dyDescent="0.25">
      <c r="A39" s="67" t="str">
        <f>CONCATENATE($A1," ",G191," ",N191,", ",O191,", ",P191,", ",Q191)</f>
        <v>0 didn't need the skills in the area(s) of Human Guide, Staying With Another (No Direct Contact), Menus, Getting Rides</v>
      </c>
      <c r="B39" s="63"/>
      <c r="C39" s="63"/>
      <c r="D39" s="63"/>
      <c r="E39" s="63"/>
      <c r="F39" s="63"/>
      <c r="G39" s="63"/>
      <c r="H39" s="63"/>
      <c r="I39" s="63"/>
      <c r="J39" s="63"/>
      <c r="K39" s="63"/>
      <c r="L39" s="63"/>
      <c r="M39" s="63"/>
      <c r="N39" s="63"/>
      <c r="O39" s="63"/>
      <c r="P39" s="63"/>
      <c r="Q39" s="63"/>
      <c r="R39" s="63"/>
      <c r="S39" s="63"/>
      <c r="T39" s="63"/>
      <c r="U39" s="63"/>
      <c r="V39" s="63"/>
      <c r="W39" s="63"/>
      <c r="X39" s="63"/>
      <c r="Y39" s="63"/>
      <c r="Z39" s="63"/>
      <c r="AA39" s="63"/>
      <c r="AB39" s="63"/>
      <c r="AC39" s="63"/>
      <c r="AD39" s="63"/>
      <c r="AE39" s="63"/>
      <c r="AF39" s="63"/>
    </row>
    <row r="40" spans="1:32" ht="15.75" x14ac:dyDescent="0.25">
      <c r="A40" s="67"/>
      <c r="B40" s="63"/>
      <c r="C40" s="63"/>
      <c r="D40" s="63"/>
      <c r="E40" s="63"/>
      <c r="F40" s="63"/>
      <c r="G40" s="63"/>
      <c r="H40" s="63"/>
      <c r="I40" s="63"/>
      <c r="J40" s="63"/>
      <c r="K40" s="63"/>
      <c r="L40" s="63"/>
      <c r="M40" s="63"/>
      <c r="N40" s="63"/>
      <c r="O40" s="63"/>
      <c r="P40" s="63"/>
      <c r="Q40" s="63"/>
      <c r="R40" s="63"/>
      <c r="S40" s="63"/>
      <c r="T40" s="63"/>
      <c r="U40" s="63"/>
      <c r="V40" s="63"/>
      <c r="W40" s="63"/>
      <c r="X40" s="63"/>
      <c r="Y40" s="63"/>
      <c r="Z40" s="63"/>
      <c r="AA40" s="63"/>
      <c r="AB40" s="63"/>
      <c r="AC40" s="63"/>
      <c r="AD40" s="63"/>
      <c r="AE40" s="63"/>
      <c r="AF40" s="63"/>
    </row>
    <row r="41" spans="1:32" ht="15.75" x14ac:dyDescent="0.25">
      <c r="A41" s="65" t="str">
        <f>CONCATENATE(A192," ",H41,"%")</f>
        <v>Cane Skills Score: 0%</v>
      </c>
      <c r="B41" s="63"/>
      <c r="C41" s="63"/>
      <c r="D41" s="63"/>
      <c r="E41" s="63"/>
      <c r="F41" s="63"/>
      <c r="G41" s="68">
        <f>Front!J9</f>
        <v>0</v>
      </c>
      <c r="H41" s="69">
        <f>ROUND(G41,1)</f>
        <v>0</v>
      </c>
      <c r="I41" s="63"/>
      <c r="J41" s="63"/>
      <c r="K41" s="63"/>
      <c r="L41" s="63"/>
      <c r="M41" s="63"/>
      <c r="N41" s="63"/>
      <c r="O41" s="63"/>
      <c r="P41" s="63"/>
      <c r="Q41" s="63"/>
      <c r="R41" s="63"/>
      <c r="S41" s="63"/>
      <c r="T41" s="63"/>
      <c r="U41" s="63"/>
      <c r="V41" s="63"/>
      <c r="W41" s="63"/>
      <c r="X41" s="63"/>
      <c r="Y41" s="63"/>
      <c r="Z41" s="63"/>
      <c r="AA41" s="63"/>
      <c r="AB41" s="63"/>
      <c r="AC41" s="63"/>
      <c r="AD41" s="63"/>
      <c r="AE41" s="63"/>
      <c r="AF41" s="63"/>
    </row>
    <row r="42" spans="1:32" ht="15.75" x14ac:dyDescent="0.25">
      <c r="A42" s="67" t="str">
        <f>CONCATENATE($A1," ",G193," ",N193,", ",O193,", ",P193,", ",Q193,", ",R193,", ",S193,", ",T193,", ",U193,", ",V193)</f>
        <v xml:space="preserve">0 did well with the skills that made up the area(s) of , , , , , , , , </v>
      </c>
      <c r="B42" s="63"/>
      <c r="C42" s="63"/>
      <c r="D42" s="63"/>
      <c r="E42" s="63"/>
      <c r="F42" s="63"/>
      <c r="G42" s="63"/>
      <c r="H42" s="63"/>
      <c r="I42" s="63"/>
      <c r="J42" s="63"/>
      <c r="K42" s="63"/>
      <c r="L42" s="63"/>
      <c r="M42" s="63"/>
      <c r="N42" s="63"/>
      <c r="O42" s="63"/>
      <c r="P42" s="63"/>
      <c r="Q42" s="63"/>
      <c r="R42" s="63"/>
      <c r="S42" s="63"/>
      <c r="T42" s="63"/>
      <c r="U42" s="63"/>
      <c r="V42" s="63"/>
      <c r="W42" s="63"/>
      <c r="X42" s="63"/>
      <c r="Y42" s="63"/>
      <c r="Z42" s="63"/>
      <c r="AA42" s="63"/>
      <c r="AB42" s="63"/>
      <c r="AC42" s="63"/>
      <c r="AD42" s="63"/>
      <c r="AE42" s="63"/>
      <c r="AF42" s="63"/>
    </row>
    <row r="43" spans="1:32" ht="15.75" x14ac:dyDescent="0.25">
      <c r="A43" s="67" t="str">
        <f>CONCATENATE($A1," ",G194," ",N194,", ",O194,", ",P194,", ",Q194,", ",R194,", ",S194,", ",T194,", ",U194,", ",V194)</f>
        <v xml:space="preserve">0 had room for improvement with the skills that made up the area(s) of , , , , , , , , </v>
      </c>
      <c r="B43" s="63"/>
      <c r="C43" s="63"/>
      <c r="D43" s="63"/>
      <c r="E43" s="63"/>
      <c r="F43" s="63"/>
      <c r="G43" s="63"/>
      <c r="H43" s="63"/>
      <c r="I43" s="63"/>
      <c r="J43" s="63"/>
      <c r="K43" s="63"/>
      <c r="L43" s="63"/>
      <c r="M43" s="63"/>
      <c r="N43" s="63"/>
      <c r="O43" s="63"/>
      <c r="P43" s="63"/>
      <c r="Q43" s="63"/>
      <c r="R43" s="63"/>
      <c r="S43" s="63"/>
      <c r="T43" s="63"/>
      <c r="U43" s="63"/>
      <c r="V43" s="63"/>
      <c r="W43" s="63"/>
      <c r="X43" s="63"/>
      <c r="Y43" s="63"/>
      <c r="Z43" s="63"/>
      <c r="AA43" s="63"/>
      <c r="AB43" s="63"/>
      <c r="AC43" s="63"/>
      <c r="AD43" s="63"/>
      <c r="AE43" s="63"/>
      <c r="AF43" s="63"/>
    </row>
    <row r="44" spans="1:32" ht="15.75" x14ac:dyDescent="0.25">
      <c r="A44" s="67" t="str">
        <f>CONCATENATE($A1," ",G195," ",N195,", ",O195,", ",P195,", ",Q195,", ",R195,", ",S195,", ",T195,", ",U195,", ",V195)</f>
        <v xml:space="preserve">0 hadn't had the opportunity to work on the skills in the area(s) of , , , , , , , , </v>
      </c>
      <c r="B44" s="63"/>
      <c r="C44" s="63"/>
      <c r="D44" s="63"/>
      <c r="E44" s="63"/>
      <c r="F44" s="63"/>
      <c r="G44" s="63"/>
      <c r="H44" s="63"/>
      <c r="I44" s="63"/>
      <c r="J44" s="63"/>
      <c r="K44" s="63"/>
      <c r="L44" s="63"/>
      <c r="M44" s="63"/>
      <c r="N44" s="63"/>
      <c r="O44" s="63"/>
      <c r="P44" s="63"/>
      <c r="Q44" s="63"/>
      <c r="R44" s="63"/>
      <c r="S44" s="63"/>
      <c r="T44" s="63"/>
      <c r="U44" s="63"/>
      <c r="V44" s="63"/>
      <c r="W44" s="63"/>
      <c r="X44" s="63"/>
      <c r="Y44" s="63"/>
      <c r="Z44" s="63"/>
      <c r="AA44" s="63"/>
      <c r="AB44" s="63"/>
      <c r="AC44" s="63"/>
      <c r="AD44" s="63"/>
      <c r="AE44" s="63"/>
      <c r="AF44" s="63"/>
    </row>
    <row r="45" spans="1:32" ht="15.75" x14ac:dyDescent="0.25">
      <c r="A45" s="67" t="str">
        <f>CONCATENATE($A1," ",G196," ",N196,", ",O196,", ",P196,", ",Q196,", ",R196,", ",S196,", ",T196,", ",U196,", ",V196)</f>
        <v>0 didn't need the skills in the area(s) of Basic Skills, Types Of Grips, Wheelchair Specific Cane Skills, Constant Contact, Diagonal/Diagonal Trail, Two Point Touch/Touch Trail, Touch And Drag, Three Point Touch, Verification Technique</v>
      </c>
      <c r="B45" s="63"/>
      <c r="C45" s="63"/>
      <c r="D45" s="63"/>
      <c r="E45" s="63"/>
      <c r="F45" s="63"/>
      <c r="G45" s="63"/>
      <c r="H45" s="63"/>
      <c r="I45" s="63"/>
      <c r="J45" s="63"/>
      <c r="K45" s="63"/>
      <c r="L45" s="63"/>
      <c r="M45" s="63"/>
      <c r="N45" s="63"/>
      <c r="O45" s="63"/>
      <c r="P45" s="63"/>
      <c r="Q45" s="63"/>
      <c r="R45" s="63"/>
      <c r="S45" s="63"/>
      <c r="T45" s="63"/>
      <c r="U45" s="63"/>
      <c r="V45" s="63"/>
      <c r="W45" s="63"/>
      <c r="X45" s="63"/>
      <c r="Y45" s="63"/>
      <c r="Z45" s="63"/>
      <c r="AA45" s="63"/>
      <c r="AB45" s="63"/>
      <c r="AC45" s="63"/>
      <c r="AD45" s="63"/>
      <c r="AE45" s="63"/>
      <c r="AF45" s="63"/>
    </row>
    <row r="46" spans="1:32" ht="15.75" x14ac:dyDescent="0.25">
      <c r="A46" s="67"/>
      <c r="B46" s="63"/>
      <c r="C46" s="63"/>
      <c r="D46" s="63"/>
      <c r="E46" s="63"/>
      <c r="F46" s="63"/>
      <c r="G46" s="63"/>
      <c r="H46" s="63"/>
      <c r="I46" s="63"/>
      <c r="J46" s="63"/>
      <c r="K46" s="63"/>
      <c r="L46" s="63"/>
      <c r="M46" s="63"/>
      <c r="N46" s="63"/>
      <c r="O46" s="63"/>
      <c r="P46" s="63"/>
      <c r="Q46" s="63"/>
      <c r="R46" s="63"/>
      <c r="S46" s="63"/>
      <c r="T46" s="63"/>
      <c r="U46" s="63"/>
      <c r="V46" s="63"/>
      <c r="W46" s="63"/>
      <c r="X46" s="63"/>
      <c r="Y46" s="63"/>
      <c r="Z46" s="63"/>
      <c r="AA46" s="63"/>
      <c r="AB46" s="63"/>
      <c r="AC46" s="63"/>
      <c r="AD46" s="63"/>
      <c r="AE46" s="63"/>
      <c r="AF46" s="63"/>
    </row>
    <row r="47" spans="1:32" ht="15.75" x14ac:dyDescent="0.25">
      <c r="A47" s="65" t="str">
        <f>CONCATENATE(A202," ",H47,"%")</f>
        <v>Sidewalk Travel Score: 0%</v>
      </c>
      <c r="B47" s="63"/>
      <c r="C47" s="63"/>
      <c r="D47" s="63"/>
      <c r="E47" s="63"/>
      <c r="F47" s="63"/>
      <c r="G47" s="66">
        <f>Front!J10</f>
        <v>0</v>
      </c>
      <c r="H47" s="69">
        <f>ROUND(G47,1)</f>
        <v>0</v>
      </c>
      <c r="I47" s="63"/>
      <c r="J47" s="63"/>
      <c r="K47" s="63"/>
      <c r="L47" s="63"/>
      <c r="M47" s="63"/>
      <c r="N47" s="63"/>
      <c r="O47" s="63"/>
      <c r="P47" s="63"/>
      <c r="Q47" s="63"/>
      <c r="R47" s="63"/>
      <c r="S47" s="63"/>
      <c r="T47" s="63"/>
      <c r="U47" s="63"/>
      <c r="V47" s="63"/>
      <c r="W47" s="63"/>
      <c r="X47" s="63"/>
      <c r="Y47" s="63"/>
      <c r="Z47" s="63"/>
      <c r="AA47" s="63"/>
      <c r="AB47" s="63"/>
      <c r="AC47" s="63"/>
      <c r="AD47" s="63"/>
      <c r="AE47" s="63"/>
      <c r="AF47" s="63"/>
    </row>
    <row r="48" spans="1:32" ht="15.75" x14ac:dyDescent="0.25">
      <c r="A48" s="67" t="str">
        <f>CONCATENATE($A1," ",G202," ",N202,", ",O202,", ",P202,", ",Q202,", ",R202)</f>
        <v xml:space="preserve">0 did well with the skills that made up the area(s) of , , , , </v>
      </c>
      <c r="B48" s="63"/>
      <c r="C48" s="63"/>
      <c r="D48" s="63"/>
      <c r="E48" s="63"/>
      <c r="F48" s="63"/>
      <c r="G48" s="63"/>
      <c r="H48" s="63"/>
      <c r="I48" s="63"/>
      <c r="J48" s="63"/>
      <c r="K48" s="63"/>
      <c r="L48" s="63"/>
      <c r="M48" s="63"/>
      <c r="N48" s="63"/>
      <c r="O48" s="63"/>
      <c r="P48" s="63"/>
      <c r="Q48" s="63"/>
      <c r="R48" s="63"/>
      <c r="S48" s="63"/>
      <c r="T48" s="63"/>
      <c r="U48" s="63"/>
      <c r="V48" s="63"/>
      <c r="W48" s="63"/>
      <c r="X48" s="63"/>
      <c r="Y48" s="63"/>
      <c r="Z48" s="63"/>
      <c r="AA48" s="63"/>
      <c r="AB48" s="63"/>
      <c r="AC48" s="63"/>
      <c r="AD48" s="63"/>
      <c r="AE48" s="63"/>
      <c r="AF48" s="63"/>
    </row>
    <row r="49" spans="1:32" ht="15.75" x14ac:dyDescent="0.25">
      <c r="A49" s="67" t="str">
        <f>CONCATENATE($A1," ",G203," ",N203,", ",O203,", ",P203,", ",Q203,", ",R203)</f>
        <v xml:space="preserve">0 had room for improvement with the skills that made up the area(s) of , , , , </v>
      </c>
      <c r="B49" s="63"/>
      <c r="C49" s="63"/>
      <c r="D49" s="63"/>
      <c r="E49" s="63"/>
      <c r="F49" s="63"/>
      <c r="G49" s="63"/>
      <c r="H49" s="63"/>
      <c r="I49" s="63"/>
      <c r="J49" s="63"/>
      <c r="K49" s="63"/>
      <c r="L49" s="63"/>
      <c r="M49" s="63"/>
      <c r="N49" s="63"/>
      <c r="O49" s="63"/>
      <c r="P49" s="63"/>
      <c r="Q49" s="63"/>
      <c r="R49" s="63"/>
      <c r="S49" s="63"/>
      <c r="T49" s="63"/>
      <c r="U49" s="63"/>
      <c r="V49" s="63"/>
      <c r="W49" s="63"/>
      <c r="X49" s="63"/>
      <c r="Y49" s="63"/>
      <c r="Z49" s="63"/>
      <c r="AA49" s="63"/>
      <c r="AB49" s="63"/>
      <c r="AC49" s="63"/>
      <c r="AD49" s="63"/>
      <c r="AE49" s="63"/>
      <c r="AF49" s="63"/>
    </row>
    <row r="50" spans="1:32" ht="15.75" x14ac:dyDescent="0.25">
      <c r="A50" s="67" t="str">
        <f>CONCATENATE($A1," ",G204," ",N204,", ",O204,", ",P204,", ",Q204,", ",R204)</f>
        <v xml:space="preserve">0 hadn't had the opportunity to work on the skills in the area(s) of , , , , </v>
      </c>
      <c r="B50" s="63"/>
      <c r="C50" s="63"/>
      <c r="D50" s="63"/>
      <c r="E50" s="63"/>
      <c r="F50" s="63"/>
      <c r="G50" s="63"/>
      <c r="H50" s="63"/>
      <c r="I50" s="63"/>
      <c r="J50" s="63"/>
      <c r="K50" s="63"/>
      <c r="L50" s="63"/>
      <c r="M50" s="63"/>
      <c r="N50" s="63"/>
      <c r="O50" s="63"/>
      <c r="P50" s="63"/>
      <c r="Q50" s="63"/>
      <c r="R50" s="63"/>
      <c r="S50" s="63"/>
      <c r="T50" s="63"/>
      <c r="U50" s="63"/>
      <c r="V50" s="63"/>
      <c r="W50" s="63"/>
      <c r="X50" s="63"/>
      <c r="Y50" s="63"/>
      <c r="Z50" s="63"/>
      <c r="AA50" s="63"/>
      <c r="AB50" s="63"/>
      <c r="AC50" s="63"/>
      <c r="AD50" s="63"/>
      <c r="AE50" s="63"/>
      <c r="AF50" s="63"/>
    </row>
    <row r="51" spans="1:32" ht="15.75" x14ac:dyDescent="0.25">
      <c r="A51" s="67" t="str">
        <f>CONCATENATE($A1," ",G205," ",N205,", ",O205,", ",P205,", ",Q205,", ",R205)</f>
        <v>0 didn't need the skills in the area(s) of Travel On Sidewalks, Travel On Irregular Sidewalks, Negotiating Curb Ramps, Negotiating Building Ramps, Correcting for Veering On Sidewalks</v>
      </c>
      <c r="B51" s="63"/>
      <c r="C51" s="63"/>
      <c r="D51" s="63"/>
      <c r="E51" s="63"/>
      <c r="F51" s="63"/>
      <c r="G51" s="63"/>
      <c r="H51" s="63"/>
      <c r="I51" s="63"/>
      <c r="J51" s="63"/>
      <c r="K51" s="63"/>
      <c r="L51" s="63"/>
      <c r="M51" s="63"/>
      <c r="N51" s="63"/>
      <c r="O51" s="63"/>
      <c r="P51" s="63"/>
      <c r="Q51" s="63"/>
      <c r="R51" s="63"/>
      <c r="S51" s="63"/>
      <c r="T51" s="63"/>
      <c r="U51" s="63"/>
      <c r="V51" s="63"/>
      <c r="W51" s="63"/>
      <c r="X51" s="63"/>
      <c r="Y51" s="63"/>
      <c r="Z51" s="63"/>
      <c r="AA51" s="63"/>
      <c r="AB51" s="63"/>
      <c r="AC51" s="63"/>
      <c r="AD51" s="63"/>
      <c r="AE51" s="63"/>
      <c r="AF51" s="63"/>
    </row>
    <row r="52" spans="1:32" ht="15.75" x14ac:dyDescent="0.25">
      <c r="A52" s="67"/>
      <c r="B52" s="63"/>
      <c r="C52" s="63"/>
      <c r="D52" s="63"/>
      <c r="E52" s="63"/>
      <c r="F52" s="63"/>
      <c r="G52" s="63"/>
      <c r="H52" s="63"/>
      <c r="I52" s="63"/>
      <c r="J52" s="63"/>
      <c r="K52" s="63"/>
      <c r="L52" s="63"/>
      <c r="M52" s="63"/>
      <c r="N52" s="63"/>
      <c r="O52" s="63"/>
      <c r="P52" s="63"/>
      <c r="Q52" s="63"/>
      <c r="R52" s="63"/>
      <c r="S52" s="63"/>
      <c r="T52" s="63"/>
      <c r="U52" s="63"/>
      <c r="V52" s="63"/>
      <c r="W52" s="63"/>
      <c r="X52" s="63"/>
      <c r="Y52" s="63"/>
      <c r="Z52" s="63"/>
      <c r="AA52" s="63"/>
      <c r="AB52" s="63"/>
      <c r="AC52" s="63"/>
      <c r="AD52" s="63"/>
      <c r="AE52" s="63"/>
      <c r="AF52" s="63"/>
    </row>
    <row r="53" spans="1:32" ht="15.75" x14ac:dyDescent="0.25">
      <c r="A53" s="65" t="str">
        <f>CONCATENATE(A208," ",H53,"%")</f>
        <v>Street Crossings Score: 0%</v>
      </c>
      <c r="B53" s="63"/>
      <c r="C53" s="63"/>
      <c r="D53" s="63"/>
      <c r="E53" s="63"/>
      <c r="F53" s="63"/>
      <c r="G53" s="66">
        <f>Front!J11</f>
        <v>0</v>
      </c>
      <c r="H53" s="69">
        <f>ROUND(G53,1)</f>
        <v>0</v>
      </c>
      <c r="I53" s="63"/>
      <c r="J53" s="63"/>
      <c r="K53" s="63"/>
      <c r="L53" s="63"/>
      <c r="M53" s="63"/>
      <c r="N53" s="63"/>
      <c r="O53" s="63"/>
      <c r="P53" s="63"/>
      <c r="Q53" s="63"/>
      <c r="R53" s="63"/>
      <c r="S53" s="63"/>
      <c r="T53" s="63"/>
      <c r="U53" s="63"/>
      <c r="V53" s="63"/>
      <c r="W53" s="63"/>
      <c r="X53" s="63"/>
      <c r="Y53" s="63"/>
      <c r="Z53" s="63"/>
      <c r="AA53" s="63"/>
      <c r="AB53" s="63"/>
      <c r="AC53" s="63"/>
      <c r="AD53" s="63"/>
      <c r="AE53" s="63"/>
      <c r="AF53" s="63"/>
    </row>
    <row r="54" spans="1:32" ht="15.75" x14ac:dyDescent="0.25">
      <c r="A54" s="67" t="str">
        <f>CONCATENATE($A1," ",G209," ",N209,", ",O209,", ",P209,", ",Q209,", ",R209,", ",S209,", ",T209,", ",U209,", ",V209,", ",W209,", ",X209,", ",Y209,", ",Z209,", ",AA209,", ",AB209,", ",AC209,", ",AD209)</f>
        <v xml:space="preserve">0 did well with the skills that made up the area(s) of , , , , , , , , , , , , , , , , </v>
      </c>
      <c r="B54" s="63"/>
      <c r="C54" s="63"/>
      <c r="D54" s="63"/>
      <c r="E54" s="63"/>
      <c r="F54" s="63"/>
      <c r="G54" s="63"/>
      <c r="H54" s="63"/>
      <c r="I54" s="63"/>
      <c r="J54" s="63"/>
      <c r="K54" s="63"/>
      <c r="L54" s="63"/>
      <c r="M54" s="63"/>
      <c r="N54" s="63"/>
      <c r="O54" s="63"/>
      <c r="P54" s="63"/>
      <c r="Q54" s="63"/>
      <c r="R54" s="63"/>
      <c r="S54" s="63"/>
      <c r="T54" s="63"/>
      <c r="U54" s="63"/>
      <c r="V54" s="63"/>
      <c r="W54" s="63"/>
      <c r="X54" s="63"/>
      <c r="Y54" s="63"/>
      <c r="Z54" s="63"/>
      <c r="AA54" s="63"/>
      <c r="AB54" s="63"/>
      <c r="AC54" s="63"/>
      <c r="AD54" s="63"/>
      <c r="AE54" s="63"/>
      <c r="AF54" s="63"/>
    </row>
    <row r="55" spans="1:32" ht="15.75" x14ac:dyDescent="0.25">
      <c r="A55" s="67" t="str">
        <f>CONCATENATE($A1," ",G210," ",N210,", ",O210,", ",P210,", ",Q210,", ",R210,", ",S210,", ",T210,", ",U210,", ",V210,", ",W210,", ",X210,", ",Y210,", ",Z210,", ",AA210,", ",AB210,", ",AC210,", ",AD210)</f>
        <v xml:space="preserve">0 had room for improvement with the skills that made up the area(s) of , , , , , , , , , , , , , , , , </v>
      </c>
      <c r="B55" s="63"/>
      <c r="C55" s="63"/>
      <c r="D55" s="63"/>
      <c r="E55" s="63"/>
      <c r="F55" s="63"/>
      <c r="G55" s="63"/>
      <c r="H55" s="63"/>
      <c r="I55" s="63"/>
      <c r="J55" s="63"/>
      <c r="K55" s="63"/>
      <c r="L55" s="63"/>
      <c r="M55" s="63"/>
      <c r="N55" s="63"/>
      <c r="O55" s="63"/>
      <c r="P55" s="63"/>
      <c r="Q55" s="63"/>
      <c r="R55" s="63"/>
      <c r="S55" s="63"/>
      <c r="T55" s="63"/>
      <c r="U55" s="63"/>
      <c r="V55" s="63"/>
      <c r="W55" s="63"/>
      <c r="X55" s="63"/>
      <c r="Y55" s="63"/>
      <c r="Z55" s="63"/>
      <c r="AA55" s="63"/>
      <c r="AB55" s="63"/>
      <c r="AC55" s="63"/>
      <c r="AD55" s="63"/>
      <c r="AE55" s="63"/>
      <c r="AF55" s="63"/>
    </row>
    <row r="56" spans="1:32" ht="15.75" x14ac:dyDescent="0.25">
      <c r="A56" s="67" t="str">
        <f>CONCATENATE($A1," ",G211," ",N211,", ",O211,", ",P211,", ",Q211,", ",R211,", ",S211,", ",T211,", ",U211,", ",V211,", ",W211,", ",X211,", ",Y211,", ",Z211,", ",AA211,", ",AB211,", ",AC211,", ",AD211)</f>
        <v xml:space="preserve">0 hadn't had the opportunity to work on the skills in the area(s) of , , , , , , , , , , , , , , , , </v>
      </c>
      <c r="B56" s="63"/>
      <c r="C56" s="63"/>
      <c r="D56" s="63"/>
      <c r="E56" s="63"/>
      <c r="F56" s="63"/>
      <c r="G56" s="63"/>
      <c r="H56" s="63"/>
      <c r="I56" s="63"/>
      <c r="J56" s="63"/>
      <c r="K56" s="63"/>
      <c r="L56" s="63"/>
      <c r="M56" s="63"/>
      <c r="N56" s="63"/>
      <c r="O56" s="63"/>
      <c r="P56" s="63"/>
      <c r="Q56" s="63"/>
      <c r="R56" s="63"/>
      <c r="S56" s="63"/>
      <c r="T56" s="63"/>
      <c r="U56" s="63"/>
      <c r="V56" s="63"/>
      <c r="W56" s="63"/>
      <c r="X56" s="63"/>
      <c r="Y56" s="63"/>
      <c r="Z56" s="63"/>
      <c r="AA56" s="63"/>
      <c r="AB56" s="63"/>
      <c r="AC56" s="63"/>
      <c r="AD56" s="63"/>
      <c r="AE56" s="63"/>
      <c r="AF56" s="63"/>
    </row>
    <row r="57" spans="1:32" ht="15.75" x14ac:dyDescent="0.25">
      <c r="A57" s="67" t="str">
        <f>CONCATENATE($A1," ",G212," ",N212,", ",O212,", ",P212,", ",Q212,", ",R212,", ",S212,", ",T212,", ",U212,", ",V212,", ",W212,", ",X212,", ",Y212,", ",Z212,", ",AA212,", ",AB212,", ",AC212,", ",AD212)</f>
        <v xml:space="preserve">0 didn't need the skills in the area(s) of Anticipating Street Crossings, Wheelchair Specific Street Crossing Skills, Maintaining Line Of Travel &amp; Body Alignment, Re-establishing Body Alignment, Analyzing Intersections, Plus Intersections, T Intersections, Y Intersections, Roundabouts, Significantly Offset Intersections, Atypical Intersections, Newly Developed Intersections, Channelized Right Turn Lanes, Veering, Understanding Drivers’ Perspectives, Pedestrian Signals, </v>
      </c>
      <c r="B57" s="63"/>
      <c r="C57" s="63"/>
      <c r="D57" s="63"/>
      <c r="E57" s="63"/>
      <c r="F57" s="63"/>
      <c r="G57" s="63"/>
      <c r="H57" s="63"/>
      <c r="I57" s="63"/>
      <c r="J57" s="63"/>
      <c r="K57" s="63"/>
      <c r="L57" s="63"/>
      <c r="M57" s="63"/>
      <c r="N57" s="63"/>
      <c r="O57" s="63"/>
      <c r="P57" s="63"/>
      <c r="Q57" s="63"/>
      <c r="R57" s="63"/>
      <c r="S57" s="63"/>
      <c r="T57" s="63"/>
      <c r="U57" s="63"/>
      <c r="V57" s="63"/>
      <c r="W57" s="63"/>
      <c r="X57" s="63"/>
      <c r="Y57" s="63"/>
      <c r="Z57" s="63"/>
      <c r="AA57" s="63"/>
      <c r="AB57" s="63"/>
      <c r="AC57" s="63"/>
      <c r="AD57" s="63"/>
      <c r="AE57" s="63"/>
      <c r="AF57" s="63"/>
    </row>
    <row r="58" spans="1:32" ht="15.75" x14ac:dyDescent="0.25">
      <c r="A58" s="67"/>
      <c r="B58" s="63"/>
      <c r="C58" s="63"/>
      <c r="D58" s="63"/>
      <c r="E58" s="63"/>
      <c r="F58" s="63"/>
      <c r="G58" s="63"/>
      <c r="H58" s="63"/>
      <c r="I58" s="63"/>
      <c r="J58" s="63"/>
      <c r="K58" s="63"/>
      <c r="L58" s="63"/>
      <c r="M58" s="63"/>
      <c r="N58" s="63"/>
      <c r="O58" s="63"/>
      <c r="P58" s="63"/>
      <c r="Q58" s="63"/>
      <c r="R58" s="63"/>
      <c r="S58" s="63"/>
      <c r="T58" s="63"/>
      <c r="U58" s="63"/>
      <c r="V58" s="63"/>
      <c r="W58" s="63"/>
      <c r="X58" s="63"/>
      <c r="Y58" s="63"/>
      <c r="Z58" s="63"/>
      <c r="AA58" s="63"/>
      <c r="AB58" s="63"/>
      <c r="AC58" s="63"/>
      <c r="AD58" s="63"/>
      <c r="AE58" s="63"/>
      <c r="AF58" s="63"/>
    </row>
    <row r="59" spans="1:32" ht="15.75" x14ac:dyDescent="0.25">
      <c r="A59" s="65" t="str">
        <f>CONCATENATE(A226," ",H59,"%")</f>
        <v>Orientation Skills and GPS Score: 0%</v>
      </c>
      <c r="B59" s="63"/>
      <c r="C59" s="63"/>
      <c r="D59" s="63"/>
      <c r="E59" s="63"/>
      <c r="F59" s="63"/>
      <c r="G59" s="66">
        <f>Front!J12</f>
        <v>0</v>
      </c>
      <c r="H59" s="69">
        <f>ROUND(G59,1)</f>
        <v>0</v>
      </c>
      <c r="I59" s="63"/>
      <c r="J59" s="63"/>
      <c r="K59" s="63"/>
      <c r="L59" s="63"/>
      <c r="M59" s="63"/>
      <c r="N59" s="63"/>
      <c r="O59" s="63"/>
      <c r="P59" s="63"/>
      <c r="Q59" s="63"/>
      <c r="R59" s="63"/>
      <c r="S59" s="63"/>
      <c r="T59" s="63"/>
      <c r="U59" s="63"/>
      <c r="V59" s="63"/>
      <c r="W59" s="63"/>
      <c r="X59" s="63"/>
      <c r="Y59" s="63"/>
      <c r="Z59" s="63"/>
      <c r="AA59" s="63"/>
      <c r="AB59" s="63"/>
      <c r="AC59" s="63"/>
      <c r="AD59" s="63"/>
      <c r="AE59" s="63"/>
      <c r="AF59" s="63"/>
    </row>
    <row r="60" spans="1:32" ht="15.75" x14ac:dyDescent="0.25">
      <c r="A60" s="67" t="str">
        <f>CONCATENATE($A1," ",G227," ",N227,", ",O227,", ",P227,", ",Q227,", ",R227,", ",S227,", ",T227,", ",U227,", ",V227,", ",W227,", ",X227)</f>
        <v xml:space="preserve">0 did well with the skills that made up the area(s) of , , , , , , , , , , </v>
      </c>
      <c r="B60" s="63"/>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row>
    <row r="61" spans="1:32" ht="15.75" x14ac:dyDescent="0.25">
      <c r="A61" s="67" t="str">
        <f>CONCATENATE($A1," ",G228," ",N228,", ",O228,", ",P228,", ",Q228,", ",R228,", ",S228,", ",T228,", ",U228,", ",V228,", ",W228,", ",X228)</f>
        <v xml:space="preserve">0 had room for improvement with the skills that made up the area(s) of , , , , , , , , , , </v>
      </c>
      <c r="B61" s="63"/>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row>
    <row r="62" spans="1:32" ht="15.75" x14ac:dyDescent="0.25">
      <c r="A62" s="67" t="str">
        <f>CONCATENATE($A1," ",G229," ",N229,", ",O229,", ",P229,", ",Q229,", ",R229,", ",S229,", ",T229,", ",U229,", ",V229,", ",W229,", ",X229)</f>
        <v xml:space="preserve">0 hadn't had the opportunity to work on the skills in the area(s) of , , , , , , , , , , </v>
      </c>
      <c r="B62" s="63"/>
      <c r="C62" s="63"/>
      <c r="D62" s="63"/>
      <c r="E62" s="63"/>
      <c r="F62" s="63"/>
      <c r="G62" s="63"/>
      <c r="H62" s="63"/>
      <c r="I62" s="63"/>
      <c r="J62" s="63"/>
      <c r="K62" s="63"/>
      <c r="L62" s="63"/>
      <c r="M62" s="63"/>
      <c r="N62" s="63"/>
      <c r="O62" s="63"/>
      <c r="P62" s="63"/>
      <c r="Q62" s="63"/>
      <c r="R62" s="63"/>
      <c r="S62" s="63"/>
      <c r="T62" s="63"/>
      <c r="U62" s="63"/>
      <c r="V62" s="63"/>
      <c r="W62" s="63"/>
      <c r="X62" s="63"/>
      <c r="Y62" s="63"/>
      <c r="Z62" s="63"/>
      <c r="AA62" s="63"/>
      <c r="AB62" s="63"/>
      <c r="AC62" s="63"/>
      <c r="AD62" s="63"/>
      <c r="AE62" s="63"/>
      <c r="AF62" s="63"/>
    </row>
    <row r="63" spans="1:32" ht="15.75" x14ac:dyDescent="0.25">
      <c r="A63" s="67" t="str">
        <f>CONCATENATE($A1," ",G230," ",N230,", ",O230,", ",P230,", ",Q230,", ",R230,", ",S230,", ",T230,", ",U230,", ",V230,", ",W230,", ",X230)</f>
        <v>0 didn't need the skills in the area(s) of Cardinality, Landmarks, Clues, Indoor Numbering Systems, Outdoor Numbering Systems, Route Creation, Grid System, Divisors And Block Numbering, Transferability, GPS, Maps</v>
      </c>
      <c r="B63" s="63"/>
      <c r="C63" s="63"/>
      <c r="D63" s="63"/>
      <c r="E63" s="63"/>
      <c r="F63" s="63"/>
      <c r="G63" s="63"/>
      <c r="H63" s="63"/>
      <c r="I63" s="63"/>
      <c r="J63" s="63"/>
      <c r="K63" s="63"/>
      <c r="L63" s="63"/>
      <c r="M63" s="63"/>
      <c r="N63" s="63"/>
      <c r="O63" s="63"/>
      <c r="P63" s="63"/>
      <c r="Q63" s="63"/>
      <c r="R63" s="63"/>
      <c r="S63" s="63"/>
      <c r="T63" s="63"/>
      <c r="U63" s="63"/>
      <c r="V63" s="63"/>
      <c r="W63" s="63"/>
      <c r="X63" s="63"/>
      <c r="Y63" s="63"/>
      <c r="Z63" s="63"/>
      <c r="AA63" s="63"/>
      <c r="AB63" s="63"/>
      <c r="AC63" s="63"/>
      <c r="AD63" s="63"/>
      <c r="AE63" s="63"/>
      <c r="AF63" s="63"/>
    </row>
    <row r="64" spans="1:32" ht="15.75" x14ac:dyDescent="0.25">
      <c r="A64" s="67"/>
      <c r="B64" s="63"/>
      <c r="C64" s="63"/>
      <c r="D64" s="63"/>
      <c r="E64" s="63"/>
      <c r="F64" s="63"/>
      <c r="G64" s="63"/>
      <c r="H64" s="63"/>
      <c r="I64" s="63"/>
      <c r="J64" s="63"/>
      <c r="K64" s="63"/>
      <c r="L64" s="63"/>
      <c r="M64" s="63"/>
      <c r="N64" s="63"/>
      <c r="O64" s="63"/>
      <c r="P64" s="63"/>
      <c r="Q64" s="63"/>
      <c r="R64" s="63"/>
      <c r="S64" s="63"/>
      <c r="T64" s="63"/>
      <c r="U64" s="63"/>
      <c r="V64" s="63"/>
      <c r="W64" s="63"/>
      <c r="X64" s="63"/>
      <c r="Y64" s="63"/>
      <c r="Z64" s="63"/>
      <c r="AA64" s="63"/>
      <c r="AB64" s="63"/>
      <c r="AC64" s="63"/>
      <c r="AD64" s="63"/>
      <c r="AE64" s="63"/>
      <c r="AF64" s="63"/>
    </row>
    <row r="65" spans="1:32" ht="15.75" x14ac:dyDescent="0.25">
      <c r="A65" s="65" t="str">
        <f>CONCATENATE(A238," ",H65,"%")</f>
        <v>Public Transportation Score: 0%</v>
      </c>
      <c r="B65" s="63"/>
      <c r="C65" s="63"/>
      <c r="D65" s="63"/>
      <c r="E65" s="63"/>
      <c r="F65" s="63"/>
      <c r="G65" s="66">
        <f>Front!J13</f>
        <v>0</v>
      </c>
      <c r="H65" s="69">
        <f>ROUND(G65,1)</f>
        <v>0</v>
      </c>
      <c r="I65" s="63"/>
      <c r="J65" s="63"/>
      <c r="K65" s="63"/>
      <c r="L65" s="63"/>
      <c r="M65" s="63"/>
      <c r="N65" s="63"/>
      <c r="O65" s="63"/>
      <c r="P65" s="63"/>
      <c r="Q65" s="63"/>
      <c r="R65" s="63"/>
      <c r="S65" s="63"/>
      <c r="T65" s="63"/>
      <c r="U65" s="63"/>
      <c r="V65" s="63"/>
      <c r="W65" s="63"/>
      <c r="X65" s="63"/>
      <c r="Y65" s="63"/>
      <c r="Z65" s="63"/>
      <c r="AA65" s="63"/>
      <c r="AB65" s="63"/>
      <c r="AC65" s="63"/>
      <c r="AD65" s="63"/>
      <c r="AE65" s="63"/>
      <c r="AF65" s="63"/>
    </row>
    <row r="66" spans="1:32" ht="15.75" x14ac:dyDescent="0.25">
      <c r="A66" s="67" t="str">
        <f>CONCATENATE($A1," ",G239," ",N239,", ",O239,", ",P239,", ",Q239,", ",R239,", ",S239,", ",T239,", ",U239)</f>
        <v xml:space="preserve">0 did well with the skills that made up the area(s) of , , , , , , , </v>
      </c>
      <c r="B66" s="63"/>
      <c r="C66" s="63"/>
      <c r="D66" s="63"/>
      <c r="E66" s="63"/>
      <c r="F66" s="63"/>
      <c r="G66" s="63"/>
      <c r="H66" s="63"/>
      <c r="I66" s="63"/>
      <c r="J66" s="63"/>
      <c r="K66" s="63"/>
      <c r="L66" s="63"/>
      <c r="M66" s="63"/>
      <c r="N66" s="63"/>
      <c r="O66" s="63"/>
      <c r="P66" s="63"/>
      <c r="Q66" s="63"/>
      <c r="R66" s="63"/>
      <c r="S66" s="63"/>
      <c r="T66" s="63"/>
      <c r="U66" s="63"/>
      <c r="V66" s="63"/>
      <c r="W66" s="63"/>
      <c r="X66" s="63"/>
      <c r="Y66" s="63"/>
      <c r="Z66" s="63"/>
      <c r="AA66" s="63"/>
      <c r="AB66" s="63"/>
      <c r="AC66" s="63"/>
      <c r="AD66" s="63"/>
      <c r="AE66" s="63"/>
      <c r="AF66" s="63"/>
    </row>
    <row r="67" spans="1:32" ht="15.75" x14ac:dyDescent="0.25">
      <c r="A67" s="67" t="str">
        <f>CONCATENATE($A1," ",G240," ",N240,", ",O240,", ",P240,", ",Q240,", ",R240,", ",S240,", ",T240,", ",U240)</f>
        <v xml:space="preserve">0 had room for improvement with the skills that made up the area(s) of , , , , , , , </v>
      </c>
      <c r="B67" s="63"/>
      <c r="C67" s="63"/>
      <c r="D67" s="63"/>
      <c r="E67" s="63"/>
      <c r="F67" s="63"/>
      <c r="G67" s="63"/>
      <c r="H67" s="63"/>
      <c r="I67" s="63"/>
      <c r="J67" s="63"/>
      <c r="K67" s="63"/>
      <c r="L67" s="63"/>
      <c r="M67" s="63"/>
      <c r="N67" s="63"/>
      <c r="O67" s="63"/>
      <c r="P67" s="63"/>
      <c r="Q67" s="63"/>
      <c r="R67" s="63"/>
      <c r="S67" s="63"/>
      <c r="T67" s="63"/>
      <c r="U67" s="63"/>
      <c r="V67" s="63"/>
      <c r="W67" s="63"/>
      <c r="X67" s="63"/>
      <c r="Y67" s="63"/>
      <c r="Z67" s="63"/>
      <c r="AA67" s="63"/>
      <c r="AB67" s="63"/>
      <c r="AC67" s="63"/>
      <c r="AD67" s="63"/>
      <c r="AE67" s="63"/>
      <c r="AF67" s="63"/>
    </row>
    <row r="68" spans="1:32" ht="15.75" x14ac:dyDescent="0.25">
      <c r="A68" s="67" t="str">
        <f>CONCATENATE($A1," ",G241," ",N241,", ",O241,", ",P241,", ",Q241,", ",R241,", ",S241,", ",T241,", ",U241)</f>
        <v xml:space="preserve">0 hadn't had the opportunity to work on the skills in the area(s) of , , , , , , , </v>
      </c>
      <c r="B68" s="63"/>
      <c r="C68" s="63"/>
      <c r="D68" s="63"/>
      <c r="E68" s="63"/>
      <c r="F68" s="63"/>
      <c r="G68" s="63"/>
      <c r="H68" s="63"/>
      <c r="I68" s="63"/>
      <c r="J68" s="63"/>
      <c r="K68" s="63"/>
      <c r="L68" s="63"/>
      <c r="M68" s="63"/>
      <c r="N68" s="63"/>
      <c r="O68" s="63"/>
      <c r="P68" s="63"/>
      <c r="Q68" s="63"/>
      <c r="R68" s="63"/>
      <c r="S68" s="63"/>
      <c r="T68" s="63"/>
      <c r="U68" s="63"/>
      <c r="V68" s="63"/>
      <c r="W68" s="63"/>
      <c r="X68" s="63"/>
      <c r="Y68" s="63"/>
      <c r="Z68" s="63"/>
      <c r="AA68" s="63"/>
      <c r="AB68" s="63"/>
      <c r="AC68" s="63"/>
      <c r="AD68" s="63"/>
      <c r="AE68" s="63"/>
      <c r="AF68" s="63"/>
    </row>
    <row r="69" spans="1:32" ht="15.75" x14ac:dyDescent="0.25">
      <c r="A69" s="67" t="str">
        <f>CONCATENATE($A1," ",G242," ",N242,", ",O242,", ",P242,", ",Q242,", ",R242,", ",S242,", ",T242,", ",U242)</f>
        <v>0 didn't need the skills in the area(s) of Identifying Common Public Transportation Options, Lifts (vehicle, stage/porch), Intra-City Bus Travel, Inter-City Bus Travel, Taxi/Ride Service, Para Transit, Air Travel, Subway/Light Rail</v>
      </c>
      <c r="B69" s="63"/>
      <c r="C69" s="63"/>
      <c r="D69" s="63"/>
      <c r="E69" s="63"/>
      <c r="F69" s="63"/>
      <c r="G69" s="63"/>
      <c r="H69" s="63"/>
      <c r="I69" s="63"/>
      <c r="J69" s="63"/>
      <c r="K69" s="63"/>
      <c r="L69" s="63"/>
      <c r="M69" s="63"/>
      <c r="N69" s="63"/>
      <c r="O69" s="63"/>
      <c r="P69" s="63"/>
      <c r="Q69" s="63"/>
      <c r="R69" s="63"/>
      <c r="S69" s="63"/>
      <c r="T69" s="63"/>
      <c r="U69" s="63"/>
      <c r="V69" s="63"/>
      <c r="W69" s="63"/>
      <c r="X69" s="63"/>
      <c r="Y69" s="63"/>
      <c r="Z69" s="63"/>
      <c r="AA69" s="63"/>
      <c r="AB69" s="63"/>
      <c r="AC69" s="63"/>
      <c r="AD69" s="63"/>
      <c r="AE69" s="63"/>
      <c r="AF69" s="63"/>
    </row>
    <row r="70" spans="1:32" ht="15.75" x14ac:dyDescent="0.25">
      <c r="A70" s="67"/>
      <c r="B70" s="63"/>
      <c r="C70" s="63"/>
      <c r="D70" s="63"/>
      <c r="E70" s="63"/>
      <c r="F70" s="63"/>
      <c r="G70" s="63"/>
      <c r="H70" s="63"/>
      <c r="I70" s="63"/>
      <c r="J70" s="63"/>
      <c r="K70" s="63"/>
      <c r="L70" s="63"/>
      <c r="M70" s="63"/>
      <c r="N70" s="63"/>
      <c r="O70" s="63"/>
      <c r="P70" s="63"/>
      <c r="Q70" s="63"/>
      <c r="R70" s="63"/>
      <c r="S70" s="63"/>
      <c r="T70" s="63"/>
      <c r="U70" s="63"/>
      <c r="V70" s="63"/>
      <c r="W70" s="63"/>
      <c r="X70" s="63"/>
      <c r="Y70" s="63"/>
      <c r="Z70" s="63"/>
      <c r="AA70" s="63"/>
      <c r="AB70" s="63"/>
      <c r="AC70" s="63"/>
      <c r="AD70" s="63"/>
      <c r="AE70" s="63"/>
      <c r="AF70" s="63"/>
    </row>
    <row r="71" spans="1:32" ht="15.75" x14ac:dyDescent="0.25">
      <c r="A71" s="65" t="str">
        <f>CONCATENATE(A247," ",H71,"%")</f>
        <v>Atypical O&amp;M Score: 0%</v>
      </c>
      <c r="B71" s="63"/>
      <c r="C71" s="63"/>
      <c r="D71" s="63"/>
      <c r="E71" s="63"/>
      <c r="F71" s="63"/>
      <c r="G71" s="66">
        <f>Front!J14</f>
        <v>0</v>
      </c>
      <c r="H71" s="69">
        <f>ROUND(G71,1)</f>
        <v>0</v>
      </c>
      <c r="I71" s="63"/>
      <c r="J71" s="63"/>
      <c r="K71" s="63"/>
      <c r="L71" s="63"/>
      <c r="M71" s="63"/>
      <c r="N71" s="63"/>
      <c r="O71" s="63"/>
      <c r="P71" s="63"/>
      <c r="Q71" s="63"/>
      <c r="R71" s="63"/>
      <c r="S71" s="63"/>
      <c r="T71" s="63"/>
      <c r="U71" s="63"/>
      <c r="V71" s="63"/>
      <c r="W71" s="63"/>
      <c r="X71" s="63"/>
      <c r="Y71" s="63"/>
      <c r="Z71" s="63"/>
      <c r="AA71" s="63"/>
      <c r="AB71" s="63"/>
      <c r="AC71" s="63"/>
      <c r="AD71" s="63"/>
      <c r="AE71" s="63"/>
      <c r="AF71" s="63"/>
    </row>
    <row r="72" spans="1:32" ht="15.75" x14ac:dyDescent="0.25">
      <c r="A72" s="67" t="str">
        <f>CONCATENATE($A1," ",G248," ",N248,", ",O248,", ",P248,", ",Q248,", ",R248)</f>
        <v xml:space="preserve">0 did well with the skills that made up the area(s) of , , , , </v>
      </c>
      <c r="B72" s="63"/>
      <c r="C72" s="63"/>
      <c r="D72" s="63"/>
      <c r="E72" s="63"/>
      <c r="F72" s="63"/>
      <c r="G72" s="63"/>
      <c r="H72" s="63"/>
      <c r="I72" s="63"/>
      <c r="J72" s="63"/>
      <c r="K72" s="63"/>
      <c r="L72" s="63"/>
      <c r="M72" s="63"/>
      <c r="N72" s="63"/>
      <c r="O72" s="63"/>
      <c r="P72" s="63"/>
      <c r="Q72" s="63"/>
      <c r="R72" s="63"/>
      <c r="S72" s="63"/>
      <c r="T72" s="63"/>
      <c r="U72" s="63"/>
      <c r="V72" s="63"/>
      <c r="W72" s="63"/>
      <c r="X72" s="63"/>
      <c r="Y72" s="63"/>
      <c r="Z72" s="63"/>
      <c r="AA72" s="63"/>
      <c r="AB72" s="63"/>
      <c r="AC72" s="63"/>
      <c r="AD72" s="63"/>
      <c r="AE72" s="63"/>
      <c r="AF72" s="63"/>
    </row>
    <row r="73" spans="1:32" ht="15.75" x14ac:dyDescent="0.25">
      <c r="A73" s="67" t="str">
        <f>CONCATENATE($A1," ",G249," ",N249,", ",O249,", ",P249,", ",Q249,", ",R249)</f>
        <v xml:space="preserve">0 had room for improvement with the skills that made up the area(s) of , , , , </v>
      </c>
      <c r="B73" s="63"/>
      <c r="C73" s="63"/>
      <c r="D73" s="63"/>
      <c r="E73" s="63"/>
      <c r="F73" s="63"/>
      <c r="G73" s="63"/>
      <c r="H73" s="63"/>
      <c r="I73" s="63"/>
      <c r="J73" s="63"/>
      <c r="K73" s="63"/>
      <c r="L73" s="63"/>
      <c r="M73" s="63"/>
      <c r="N73" s="63"/>
      <c r="O73" s="63"/>
      <c r="P73" s="63"/>
      <c r="Q73" s="63"/>
      <c r="R73" s="63"/>
      <c r="S73" s="63"/>
      <c r="T73" s="63"/>
      <c r="U73" s="63"/>
      <c r="V73" s="63"/>
      <c r="W73" s="63"/>
      <c r="X73" s="63"/>
      <c r="Y73" s="63"/>
      <c r="Z73" s="63"/>
      <c r="AA73" s="63"/>
      <c r="AB73" s="63"/>
      <c r="AC73" s="63"/>
      <c r="AD73" s="63"/>
      <c r="AE73" s="63"/>
      <c r="AF73" s="63"/>
    </row>
    <row r="74" spans="1:32" ht="15.75" x14ac:dyDescent="0.25">
      <c r="A74" s="67" t="str">
        <f>CONCATENATE($A1," ",G250," ",N250,", ",O250,", ",P250,", ",Q250,", ",R250)</f>
        <v xml:space="preserve">0 hadn't had the opportunity to work on the skills in the area(s) of , , , , </v>
      </c>
      <c r="B74" s="63"/>
      <c r="C74" s="63"/>
      <c r="D74" s="63"/>
      <c r="E74" s="63"/>
      <c r="F74" s="63"/>
      <c r="G74" s="63"/>
      <c r="H74" s="63"/>
      <c r="I74" s="63"/>
      <c r="J74" s="63"/>
      <c r="K74" s="63"/>
      <c r="L74" s="63"/>
      <c r="M74" s="63"/>
      <c r="N74" s="63"/>
      <c r="O74" s="63"/>
      <c r="P74" s="63"/>
      <c r="Q74" s="63"/>
      <c r="R74" s="63"/>
      <c r="S74" s="63"/>
      <c r="T74" s="63"/>
      <c r="U74" s="63"/>
      <c r="V74" s="63"/>
      <c r="W74" s="63"/>
      <c r="X74" s="63"/>
      <c r="Y74" s="63"/>
      <c r="Z74" s="63"/>
      <c r="AA74" s="63"/>
      <c r="AB74" s="63"/>
      <c r="AC74" s="63"/>
      <c r="AD74" s="63"/>
      <c r="AE74" s="63"/>
      <c r="AF74" s="63"/>
    </row>
    <row r="75" spans="1:32" ht="15.75" x14ac:dyDescent="0.25">
      <c r="A75" s="67" t="str">
        <f>CONCATENATE($A1," ",G251," ",N251,", ",O251,", ",P251,", ",Q251,", ",R251)</f>
        <v>0 didn't need the skills in the area(s) of Fences, Fields (Urban), Parks/Playgrounds, Outdoor Recreation, Inclement Weather</v>
      </c>
      <c r="B75" s="63"/>
      <c r="C75" s="63"/>
      <c r="D75" s="63"/>
      <c r="E75" s="63"/>
      <c r="F75" s="63"/>
      <c r="G75" s="63"/>
      <c r="H75" s="63"/>
      <c r="I75" s="63"/>
      <c r="J75" s="63"/>
      <c r="K75" s="63"/>
      <c r="L75" s="63"/>
      <c r="M75" s="63"/>
      <c r="N75" s="63"/>
      <c r="O75" s="63"/>
      <c r="P75" s="63"/>
      <c r="Q75" s="63"/>
      <c r="R75" s="63"/>
      <c r="S75" s="63"/>
      <c r="T75" s="63"/>
      <c r="U75" s="63"/>
      <c r="V75" s="63"/>
      <c r="W75" s="63"/>
      <c r="X75" s="63"/>
      <c r="Y75" s="63"/>
      <c r="Z75" s="63"/>
      <c r="AA75" s="63"/>
      <c r="AB75" s="63"/>
      <c r="AC75" s="63"/>
      <c r="AD75" s="63"/>
      <c r="AE75" s="63"/>
      <c r="AF75" s="63"/>
    </row>
    <row r="76" spans="1:32" ht="15.75" x14ac:dyDescent="0.25">
      <c r="A76" s="67"/>
      <c r="B76" s="63"/>
      <c r="C76" s="63"/>
      <c r="D76" s="63"/>
      <c r="E76" s="63"/>
      <c r="F76" s="63"/>
      <c r="G76" s="63"/>
      <c r="H76" s="63"/>
      <c r="I76" s="63"/>
      <c r="J76" s="63"/>
      <c r="K76" s="63"/>
      <c r="L76" s="63"/>
      <c r="M76" s="63"/>
      <c r="N76" s="63"/>
      <c r="O76" s="63"/>
      <c r="P76" s="63"/>
      <c r="Q76" s="63"/>
      <c r="R76" s="63"/>
      <c r="S76" s="63"/>
      <c r="T76" s="63"/>
      <c r="U76" s="63"/>
      <c r="V76" s="63"/>
      <c r="W76" s="63"/>
      <c r="X76" s="63"/>
      <c r="Y76" s="63"/>
      <c r="Z76" s="63"/>
      <c r="AA76" s="63"/>
      <c r="AB76" s="63"/>
      <c r="AC76" s="63"/>
      <c r="AD76" s="63"/>
      <c r="AE76" s="63"/>
      <c r="AF76" s="63"/>
    </row>
    <row r="77" spans="1:32" ht="15.75" x14ac:dyDescent="0.25">
      <c r="A77" s="65" t="str">
        <f>CONCATENATE(A253," ",H77,"%")</f>
        <v>Rural Travel Score: 0%</v>
      </c>
      <c r="B77" s="63"/>
      <c r="C77" s="63"/>
      <c r="D77" s="63"/>
      <c r="E77" s="63"/>
      <c r="F77" s="63"/>
      <c r="G77" s="66">
        <f>Front!J15</f>
        <v>0</v>
      </c>
      <c r="H77" s="69">
        <f>ROUND(G77,1)</f>
        <v>0</v>
      </c>
      <c r="I77" s="63"/>
      <c r="J77" s="63"/>
      <c r="K77" s="63"/>
      <c r="L77" s="63"/>
      <c r="M77" s="63"/>
      <c r="N77" s="63"/>
      <c r="O77" s="63"/>
      <c r="P77" s="63"/>
      <c r="Q77" s="63"/>
      <c r="R77" s="63"/>
      <c r="S77" s="63"/>
      <c r="T77" s="63"/>
      <c r="U77" s="63"/>
      <c r="V77" s="63"/>
      <c r="W77" s="63"/>
      <c r="X77" s="63"/>
      <c r="Y77" s="63"/>
      <c r="Z77" s="63"/>
      <c r="AA77" s="63"/>
      <c r="AB77" s="63"/>
      <c r="AC77" s="63"/>
      <c r="AD77" s="63"/>
      <c r="AE77" s="63"/>
      <c r="AF77" s="63"/>
    </row>
    <row r="78" spans="1:32" ht="15.75" x14ac:dyDescent="0.25">
      <c r="A78" s="67" t="str">
        <f>CONCATENATE($A1," ",G254," ",N254,", ",O254,", ",P254,", ",Q254,", ",R254)</f>
        <v xml:space="preserve">0 did well with the skills that made up the area(s) of , , , , </v>
      </c>
      <c r="B78" s="63"/>
      <c r="C78" s="63"/>
      <c r="D78" s="63"/>
      <c r="E78" s="63"/>
      <c r="F78" s="63"/>
      <c r="G78" s="63"/>
      <c r="H78" s="63"/>
      <c r="I78" s="63"/>
      <c r="J78" s="63"/>
      <c r="K78" s="63"/>
      <c r="L78" s="63"/>
      <c r="M78" s="63"/>
      <c r="N78" s="63"/>
      <c r="O78" s="63"/>
      <c r="P78" s="63"/>
      <c r="Q78" s="63"/>
      <c r="R78" s="63"/>
      <c r="S78" s="63"/>
      <c r="T78" s="63"/>
      <c r="U78" s="63"/>
      <c r="V78" s="63"/>
      <c r="W78" s="63"/>
      <c r="X78" s="63"/>
      <c r="Y78" s="63"/>
      <c r="Z78" s="63"/>
      <c r="AA78" s="63"/>
      <c r="AB78" s="63"/>
      <c r="AC78" s="63"/>
      <c r="AD78" s="63"/>
      <c r="AE78" s="63"/>
      <c r="AF78" s="63"/>
    </row>
    <row r="79" spans="1:32" ht="15.75" x14ac:dyDescent="0.25">
      <c r="A79" s="67" t="str">
        <f>CONCATENATE($A1," ",G255," ",N255,", ",O255,", ",P255,", ",Q255,", ",R255)</f>
        <v xml:space="preserve">0 had room for improvement with the skills that made up the area(s) of , , , , </v>
      </c>
      <c r="B79" s="63"/>
      <c r="C79" s="63"/>
      <c r="D79" s="63"/>
      <c r="E79" s="63"/>
      <c r="F79" s="63"/>
      <c r="G79" s="63"/>
      <c r="H79" s="63"/>
      <c r="I79" s="63"/>
      <c r="J79" s="63"/>
      <c r="K79" s="63"/>
      <c r="L79" s="63"/>
      <c r="M79" s="63"/>
      <c r="N79" s="63"/>
      <c r="O79" s="63"/>
      <c r="P79" s="63"/>
      <c r="Q79" s="63"/>
      <c r="R79" s="63"/>
      <c r="S79" s="63"/>
      <c r="T79" s="63"/>
      <c r="U79" s="63"/>
      <c r="V79" s="63"/>
      <c r="W79" s="63"/>
      <c r="X79" s="63"/>
      <c r="Y79" s="63"/>
      <c r="Z79" s="63"/>
      <c r="AA79" s="63"/>
      <c r="AB79" s="63"/>
      <c r="AC79" s="63"/>
      <c r="AD79" s="63"/>
      <c r="AE79" s="63"/>
      <c r="AF79" s="63"/>
    </row>
    <row r="80" spans="1:32" ht="15.75" x14ac:dyDescent="0.25">
      <c r="A80" s="67" t="str">
        <f>CONCATENATE($A1," ",G256," ",N256,", ",O256,", ",P256,", ",Q256,", ",R256)</f>
        <v xml:space="preserve">0 hadn't had the opportunity to work on the skills in the area(s) of , , , , </v>
      </c>
      <c r="B80" s="63"/>
      <c r="C80" s="63"/>
      <c r="D80" s="63"/>
      <c r="E80" s="63"/>
      <c r="F80" s="63"/>
      <c r="G80" s="63"/>
      <c r="H80" s="63"/>
      <c r="I80" s="63"/>
      <c r="J80" s="63"/>
      <c r="K80" s="63"/>
      <c r="L80" s="63"/>
      <c r="M80" s="63"/>
      <c r="N80" s="63"/>
      <c r="O80" s="63"/>
      <c r="P80" s="63"/>
      <c r="Q80" s="63"/>
      <c r="R80" s="63"/>
      <c r="S80" s="63"/>
      <c r="T80" s="63"/>
      <c r="U80" s="63"/>
      <c r="V80" s="63"/>
      <c r="W80" s="63"/>
      <c r="X80" s="63"/>
      <c r="Y80" s="63"/>
      <c r="Z80" s="63"/>
      <c r="AA80" s="63"/>
      <c r="AB80" s="63"/>
      <c r="AC80" s="63"/>
      <c r="AD80" s="63"/>
      <c r="AE80" s="63"/>
      <c r="AF80" s="63"/>
    </row>
    <row r="81" spans="1:32" ht="15.75" x14ac:dyDescent="0.25">
      <c r="A81" s="67" t="str">
        <f>CONCATENATE($A1," ",G257," ",N257,", ",O257,", ",P257,", ",Q257,", ",R257)</f>
        <v>0 didn't need the skills in the area(s) of Understanding Unique Dangers Related To Rural Travel, Travel Along Rural Roads, Environmental Factors, Identifying And Going Around Items In Rural Areas, Rural Street Crossings</v>
      </c>
      <c r="B81" s="63"/>
      <c r="C81" s="63"/>
      <c r="D81" s="63"/>
      <c r="E81" s="63"/>
      <c r="F81" s="63"/>
      <c r="G81" s="63"/>
      <c r="H81" s="63"/>
      <c r="I81" s="63"/>
      <c r="J81" s="63"/>
      <c r="K81" s="63"/>
      <c r="L81" s="63"/>
      <c r="M81" s="63"/>
      <c r="N81" s="63"/>
      <c r="O81" s="63"/>
      <c r="P81" s="63"/>
      <c r="Q81" s="63"/>
      <c r="R81" s="63"/>
      <c r="S81" s="63"/>
      <c r="T81" s="63"/>
      <c r="U81" s="63"/>
      <c r="V81" s="63"/>
      <c r="W81" s="63"/>
      <c r="X81" s="63"/>
      <c r="Y81" s="63"/>
      <c r="Z81" s="63"/>
      <c r="AA81" s="63"/>
      <c r="AB81" s="63"/>
      <c r="AC81" s="63"/>
      <c r="AD81" s="63"/>
      <c r="AE81" s="63"/>
      <c r="AF81" s="63"/>
    </row>
    <row r="82" spans="1:32" ht="15.75" x14ac:dyDescent="0.25">
      <c r="A82" s="67"/>
      <c r="B82" s="63"/>
      <c r="C82" s="63"/>
      <c r="D82" s="63"/>
      <c r="E82" s="63"/>
      <c r="F82" s="63"/>
      <c r="G82" s="63"/>
      <c r="H82" s="63"/>
      <c r="I82" s="63"/>
      <c r="J82" s="63"/>
      <c r="K82" s="63"/>
      <c r="L82" s="63"/>
      <c r="M82" s="63"/>
      <c r="N82" s="63"/>
      <c r="O82" s="63"/>
      <c r="P82" s="63"/>
      <c r="Q82" s="63"/>
      <c r="R82" s="63"/>
      <c r="S82" s="63"/>
      <c r="T82" s="63"/>
      <c r="U82" s="63"/>
      <c r="V82" s="63"/>
      <c r="W82" s="63"/>
      <c r="X82" s="63"/>
      <c r="Y82" s="63"/>
      <c r="Z82" s="63"/>
      <c r="AA82" s="63"/>
      <c r="AB82" s="63"/>
      <c r="AC82" s="63"/>
      <c r="AD82" s="63"/>
      <c r="AE82" s="63"/>
      <c r="AF82" s="63"/>
    </row>
    <row r="83" spans="1:32" ht="15.75" x14ac:dyDescent="0.25">
      <c r="A83" s="65" t="str">
        <f>CONCATENATE(A259," ",H83,"%")</f>
        <v>Vision Specific O&amp;M Skills Score: 0%</v>
      </c>
      <c r="B83" s="63"/>
      <c r="C83" s="63"/>
      <c r="D83" s="63"/>
      <c r="E83" s="63"/>
      <c r="F83" s="63"/>
      <c r="G83" s="66">
        <f>Front!J16</f>
        <v>0</v>
      </c>
      <c r="H83" s="69">
        <f>ROUND(G83,1)</f>
        <v>0</v>
      </c>
      <c r="I83" s="63"/>
      <c r="J83" s="63"/>
      <c r="K83" s="63"/>
      <c r="L83" s="63"/>
      <c r="M83" s="63"/>
      <c r="N83" s="63"/>
      <c r="O83" s="63"/>
      <c r="P83" s="63"/>
      <c r="Q83" s="63"/>
      <c r="R83" s="63"/>
      <c r="S83" s="63"/>
      <c r="T83" s="63"/>
      <c r="U83" s="63"/>
      <c r="V83" s="63"/>
      <c r="W83" s="63"/>
      <c r="X83" s="63"/>
      <c r="Y83" s="63"/>
      <c r="Z83" s="63"/>
      <c r="AA83" s="63"/>
      <c r="AB83" s="63"/>
      <c r="AC83" s="63"/>
      <c r="AD83" s="63"/>
      <c r="AE83" s="63"/>
      <c r="AF83" s="63"/>
    </row>
    <row r="84" spans="1:32" ht="15.75" x14ac:dyDescent="0.25">
      <c r="A84" s="67" t="str">
        <f>CONCATENATE($A1," ",G260," ",N260,", ",O260,", ",P260,", ",Q260,", ",R260)</f>
        <v xml:space="preserve">0 did well with the skills that made up the area(s) of , , , , </v>
      </c>
      <c r="B84" s="63"/>
      <c r="C84" s="63"/>
      <c r="D84" s="63"/>
      <c r="E84" s="63"/>
      <c r="F84" s="63"/>
      <c r="G84" s="63"/>
      <c r="H84" s="63"/>
      <c r="I84" s="63"/>
      <c r="J84" s="63"/>
      <c r="K84" s="63"/>
      <c r="L84" s="63"/>
      <c r="M84" s="63"/>
      <c r="N84" s="63"/>
      <c r="O84" s="63"/>
      <c r="P84" s="63"/>
      <c r="Q84" s="63"/>
      <c r="R84" s="63"/>
      <c r="S84" s="63"/>
      <c r="T84" s="63"/>
      <c r="U84" s="63"/>
      <c r="V84" s="63"/>
      <c r="W84" s="63"/>
      <c r="X84" s="63"/>
      <c r="Y84" s="63"/>
      <c r="Z84" s="63"/>
      <c r="AA84" s="63"/>
      <c r="AB84" s="63"/>
      <c r="AC84" s="63"/>
      <c r="AD84" s="63"/>
      <c r="AE84" s="63"/>
      <c r="AF84" s="63"/>
    </row>
    <row r="85" spans="1:32" ht="15.75" x14ac:dyDescent="0.25">
      <c r="A85" s="67" t="str">
        <f>CONCATENATE($A1," ",G261," ",N261,", ",O261,", ",P261,", ",Q261,", ",R261)</f>
        <v xml:space="preserve">0 had room for improvement with the skills that made up the area(s) of , , , , </v>
      </c>
      <c r="B85" s="63"/>
      <c r="C85" s="63"/>
      <c r="D85" s="63"/>
      <c r="E85" s="63"/>
      <c r="F85" s="63"/>
      <c r="G85" s="63"/>
      <c r="H85" s="63"/>
      <c r="I85" s="63"/>
      <c r="J85" s="63"/>
      <c r="K85" s="63"/>
      <c r="L85" s="63"/>
      <c r="M85" s="63"/>
      <c r="N85" s="63"/>
      <c r="O85" s="63"/>
      <c r="P85" s="63"/>
      <c r="Q85" s="63"/>
      <c r="R85" s="63"/>
      <c r="S85" s="63"/>
      <c r="T85" s="63"/>
      <c r="U85" s="63"/>
      <c r="V85" s="63"/>
      <c r="W85" s="63"/>
      <c r="X85" s="63"/>
      <c r="Y85" s="63"/>
      <c r="Z85" s="63"/>
      <c r="AA85" s="63"/>
      <c r="AB85" s="63"/>
      <c r="AC85" s="63"/>
      <c r="AD85" s="63"/>
      <c r="AE85" s="63"/>
      <c r="AF85" s="63"/>
    </row>
    <row r="86" spans="1:32" ht="15.75" x14ac:dyDescent="0.25">
      <c r="A86" s="67" t="str">
        <f>CONCATENATE($A1," ",G262," ",N262,", ",O262,", ",P262,", ",Q262,", ",R262)</f>
        <v xml:space="preserve">0 hadn't had the opportunity to work on the skills in the area(s) of , , , , </v>
      </c>
      <c r="B86" s="63"/>
      <c r="C86" s="63"/>
      <c r="D86" s="63"/>
      <c r="E86" s="63"/>
      <c r="F86" s="63"/>
      <c r="G86" s="63"/>
      <c r="H86" s="63"/>
      <c r="I86" s="63"/>
      <c r="J86" s="63"/>
      <c r="K86" s="63"/>
      <c r="L86" s="63"/>
      <c r="M86" s="63"/>
      <c r="N86" s="63"/>
      <c r="O86" s="63"/>
      <c r="P86" s="63"/>
      <c r="Q86" s="63"/>
      <c r="R86" s="63"/>
      <c r="S86" s="63"/>
      <c r="T86" s="63"/>
      <c r="U86" s="63"/>
      <c r="V86" s="63"/>
      <c r="W86" s="63"/>
      <c r="X86" s="63"/>
      <c r="Y86" s="63"/>
      <c r="Z86" s="63"/>
      <c r="AA86" s="63"/>
      <c r="AB86" s="63"/>
      <c r="AC86" s="63"/>
      <c r="AD86" s="63"/>
      <c r="AE86" s="63"/>
      <c r="AF86" s="63"/>
    </row>
    <row r="87" spans="1:32" ht="15.75" x14ac:dyDescent="0.25">
      <c r="A87" s="67" t="str">
        <f>CONCATENATE($A1," ",G263," ",N263,", ",O263,", ",P263,", ",Q263,", ",R263)</f>
        <v>0 didn't need the skills in the area(s) of Scanning Materials, Scanning Environments, Near Point Magnification, Distance Magnification, Visual Traveling</v>
      </c>
      <c r="B87" s="63"/>
      <c r="C87" s="63"/>
      <c r="D87" s="63"/>
      <c r="E87" s="63"/>
      <c r="F87" s="63"/>
      <c r="G87" s="63"/>
      <c r="H87" s="63"/>
      <c r="I87" s="63"/>
      <c r="J87" s="63"/>
      <c r="K87" s="63"/>
      <c r="L87" s="63"/>
      <c r="M87" s="63"/>
      <c r="N87" s="63"/>
      <c r="O87" s="63"/>
      <c r="P87" s="63"/>
      <c r="Q87" s="63"/>
      <c r="R87" s="63"/>
      <c r="S87" s="63"/>
      <c r="T87" s="63"/>
      <c r="U87" s="63"/>
      <c r="V87" s="63"/>
      <c r="W87" s="63"/>
      <c r="X87" s="63"/>
      <c r="Y87" s="63"/>
      <c r="Z87" s="63"/>
      <c r="AA87" s="63"/>
      <c r="AB87" s="63"/>
      <c r="AC87" s="63"/>
      <c r="AD87" s="63"/>
      <c r="AE87" s="63"/>
      <c r="AF87" s="63"/>
    </row>
    <row r="88" spans="1:32" ht="15.75" x14ac:dyDescent="0.25">
      <c r="A88" s="67"/>
      <c r="B88" s="63"/>
      <c r="C88" s="63"/>
      <c r="D88" s="63"/>
      <c r="E88" s="63"/>
      <c r="F88" s="63"/>
      <c r="G88" s="63"/>
      <c r="H88" s="63"/>
      <c r="I88" s="63"/>
      <c r="J88" s="63"/>
      <c r="K88" s="63"/>
      <c r="L88" s="63"/>
      <c r="M88" s="63"/>
      <c r="N88" s="63"/>
      <c r="O88" s="63"/>
      <c r="P88" s="63"/>
      <c r="Q88" s="63"/>
      <c r="R88" s="63"/>
      <c r="S88" s="63"/>
      <c r="T88" s="63"/>
      <c r="U88" s="63"/>
      <c r="V88" s="63"/>
      <c r="W88" s="63"/>
      <c r="X88" s="63"/>
      <c r="Y88" s="63"/>
      <c r="Z88" s="63"/>
      <c r="AA88" s="63"/>
      <c r="AB88" s="63"/>
      <c r="AC88" s="63"/>
      <c r="AD88" s="63"/>
      <c r="AE88" s="63"/>
      <c r="AF88" s="63"/>
    </row>
    <row r="89" spans="1:32" ht="15.75" x14ac:dyDescent="0.25">
      <c r="A89" s="65" t="str">
        <f>CONCATENATE(A265," ",H89,"%")</f>
        <v>Community Score: 0%</v>
      </c>
      <c r="B89" s="63"/>
      <c r="C89" s="63"/>
      <c r="D89" s="63"/>
      <c r="E89" s="63"/>
      <c r="F89" s="63"/>
      <c r="G89" s="66">
        <f>Front!J17</f>
        <v>0</v>
      </c>
      <c r="H89" s="69">
        <f>ROUND(G89,1)</f>
        <v>0</v>
      </c>
      <c r="I89" s="63"/>
      <c r="J89" s="63"/>
      <c r="K89" s="63"/>
      <c r="L89" s="63"/>
      <c r="M89" s="63"/>
      <c r="N89" s="63"/>
      <c r="O89" s="63"/>
      <c r="P89" s="63"/>
      <c r="Q89" s="63"/>
      <c r="R89" s="63"/>
      <c r="S89" s="63"/>
      <c r="T89" s="63"/>
      <c r="U89" s="63"/>
      <c r="V89" s="63"/>
      <c r="W89" s="63"/>
      <c r="X89" s="63"/>
      <c r="Y89" s="63"/>
      <c r="Z89" s="63"/>
      <c r="AA89" s="63"/>
      <c r="AB89" s="63"/>
      <c r="AC89" s="63"/>
      <c r="AD89" s="63"/>
      <c r="AE89" s="63"/>
      <c r="AF89" s="63"/>
    </row>
    <row r="90" spans="1:32" ht="15.75" x14ac:dyDescent="0.25">
      <c r="A90" s="67" t="str">
        <f>CONCATENATE($A1," ",G266," ",N266,", ",O266,", ",P266,", ",Q266,", ",R266,", ",S266)</f>
        <v xml:space="preserve">0 did well with the skills that made up the area(s) of , , , , , </v>
      </c>
      <c r="B90" s="63"/>
      <c r="C90" s="63"/>
      <c r="D90" s="63"/>
      <c r="E90" s="63"/>
      <c r="F90" s="63"/>
      <c r="G90" s="63"/>
      <c r="H90" s="63"/>
      <c r="I90" s="63"/>
      <c r="J90" s="63"/>
      <c r="K90" s="63"/>
      <c r="L90" s="63"/>
      <c r="M90" s="63"/>
      <c r="N90" s="63"/>
      <c r="O90" s="63"/>
      <c r="P90" s="63"/>
      <c r="Q90" s="63"/>
      <c r="R90" s="63"/>
      <c r="S90" s="63"/>
      <c r="T90" s="63"/>
      <c r="U90" s="63"/>
      <c r="V90" s="63"/>
      <c r="W90" s="63"/>
      <c r="X90" s="63"/>
      <c r="Y90" s="63"/>
      <c r="Z90" s="63"/>
      <c r="AA90" s="63"/>
      <c r="AB90" s="63"/>
      <c r="AC90" s="63"/>
      <c r="AD90" s="63"/>
      <c r="AE90" s="63"/>
      <c r="AF90" s="63"/>
    </row>
    <row r="91" spans="1:32" ht="15.75" x14ac:dyDescent="0.25">
      <c r="A91" s="67" t="str">
        <f>CONCATENATE($A1," ",G267," ",N267,", ",O267,", ",P267,", ",Q267,", ",R267,", ",S267)</f>
        <v xml:space="preserve">0 had room for improvement with the skills that made up the area(s) of , , , , , </v>
      </c>
      <c r="B91" s="63"/>
      <c r="C91" s="63"/>
      <c r="D91" s="63"/>
      <c r="E91" s="63"/>
      <c r="F91" s="63"/>
      <c r="G91" s="63"/>
      <c r="H91" s="63"/>
      <c r="I91" s="63"/>
      <c r="J91" s="63"/>
      <c r="K91" s="63"/>
      <c r="L91" s="63"/>
      <c r="M91" s="63"/>
      <c r="N91" s="63"/>
      <c r="O91" s="63"/>
      <c r="P91" s="63"/>
      <c r="Q91" s="63"/>
      <c r="R91" s="63"/>
      <c r="S91" s="63"/>
      <c r="T91" s="63"/>
      <c r="U91" s="63"/>
      <c r="V91" s="63"/>
      <c r="W91" s="63"/>
      <c r="X91" s="63"/>
      <c r="Y91" s="63"/>
      <c r="Z91" s="63"/>
      <c r="AA91" s="63"/>
      <c r="AB91" s="63"/>
      <c r="AC91" s="63"/>
      <c r="AD91" s="63"/>
      <c r="AE91" s="63"/>
      <c r="AF91" s="63"/>
    </row>
    <row r="92" spans="1:32" ht="15.75" x14ac:dyDescent="0.25">
      <c r="A92" s="67" t="str">
        <f>CONCATENATE($A1," ",G268," ",N268,", ",O268,", ",P268,", ",Q268,", ",R268,", ",S268)</f>
        <v xml:space="preserve">0 hadn't had the opportunity to work on the skills in the area(s) of , , , , , </v>
      </c>
      <c r="B92" s="63"/>
      <c r="C92" s="63"/>
      <c r="D92" s="63"/>
      <c r="E92" s="63"/>
      <c r="F92" s="63"/>
      <c r="G92" s="63"/>
      <c r="H92" s="63"/>
      <c r="I92" s="63"/>
      <c r="J92" s="63"/>
      <c r="K92" s="63"/>
      <c r="L92" s="63"/>
      <c r="M92" s="63"/>
      <c r="N92" s="63"/>
      <c r="O92" s="63"/>
      <c r="P92" s="63"/>
      <c r="Q92" s="63"/>
      <c r="R92" s="63"/>
      <c r="S92" s="63"/>
      <c r="T92" s="63"/>
      <c r="U92" s="63"/>
      <c r="V92" s="63"/>
      <c r="W92" s="63"/>
      <c r="X92" s="63"/>
      <c r="Y92" s="63"/>
      <c r="Z92" s="63"/>
      <c r="AA92" s="63"/>
      <c r="AB92" s="63"/>
      <c r="AC92" s="63"/>
      <c r="AD92" s="63"/>
      <c r="AE92" s="63"/>
      <c r="AF92" s="63"/>
    </row>
    <row r="93" spans="1:32" ht="15.75" x14ac:dyDescent="0.25">
      <c r="A93" s="67" t="str">
        <f>CONCATENATE($A1," ",G269," ",N269,", ",O269,", ",P269,", ",Q269,", ",R269,", ",S269)</f>
        <v>0 didn't need the skills in the area(s) of Comparison Shopping From Home, Stores, Fast Food Restaurants, Cafeteria Restaurants, Sit Down Restaurants, Public Toilets</v>
      </c>
      <c r="B93" s="63"/>
      <c r="C93" s="63"/>
      <c r="D93" s="63"/>
      <c r="E93" s="63"/>
      <c r="F93" s="63"/>
      <c r="G93" s="63"/>
      <c r="H93" s="63"/>
      <c r="I93" s="63"/>
      <c r="J93" s="63"/>
      <c r="K93" s="63"/>
      <c r="L93" s="63"/>
      <c r="M93" s="63"/>
      <c r="N93" s="63"/>
      <c r="O93" s="63"/>
      <c r="P93" s="63"/>
      <c r="Q93" s="63"/>
      <c r="R93" s="63"/>
      <c r="S93" s="63"/>
      <c r="T93" s="63"/>
      <c r="U93" s="63"/>
      <c r="V93" s="63"/>
      <c r="W93" s="63"/>
      <c r="X93" s="63"/>
      <c r="Y93" s="63"/>
      <c r="Z93" s="63"/>
      <c r="AA93" s="63"/>
      <c r="AB93" s="63"/>
      <c r="AC93" s="63"/>
      <c r="AD93" s="63"/>
      <c r="AE93" s="63"/>
      <c r="AF93" s="63"/>
    </row>
    <row r="94" spans="1:32" ht="15.75" x14ac:dyDescent="0.25">
      <c r="A94" s="67"/>
      <c r="B94" s="63"/>
      <c r="C94" s="63"/>
      <c r="D94" s="63"/>
      <c r="E94" s="63"/>
      <c r="F94" s="63"/>
      <c r="G94" s="63"/>
      <c r="H94" s="63"/>
      <c r="I94" s="63"/>
      <c r="J94" s="63"/>
      <c r="K94" s="63"/>
      <c r="L94" s="63"/>
      <c r="M94" s="63"/>
      <c r="N94" s="63"/>
      <c r="O94" s="63"/>
      <c r="P94" s="63"/>
      <c r="Q94" s="63"/>
      <c r="R94" s="63"/>
      <c r="S94" s="63"/>
      <c r="T94" s="63"/>
      <c r="U94" s="63"/>
      <c r="V94" s="63"/>
      <c r="W94" s="63"/>
      <c r="X94" s="63"/>
      <c r="Y94" s="63"/>
      <c r="Z94" s="63"/>
      <c r="AA94" s="63"/>
      <c r="AB94" s="63"/>
      <c r="AC94" s="63"/>
      <c r="AD94" s="63"/>
      <c r="AE94" s="63"/>
      <c r="AF94" s="63"/>
    </row>
    <row r="95" spans="1:32" ht="15.75" x14ac:dyDescent="0.25">
      <c r="A95" s="65" t="s">
        <v>493</v>
      </c>
      <c r="B95" s="63"/>
      <c r="C95" s="63"/>
      <c r="D95" s="63"/>
      <c r="E95" s="63"/>
      <c r="F95" s="63"/>
      <c r="G95" s="63"/>
      <c r="H95" s="63"/>
      <c r="I95" s="63"/>
      <c r="J95" s="63"/>
      <c r="K95" s="63"/>
      <c r="L95" s="63"/>
      <c r="M95" s="63"/>
      <c r="N95" s="63"/>
      <c r="O95" s="63"/>
      <c r="P95" s="63"/>
      <c r="Q95" s="63"/>
      <c r="R95" s="63"/>
      <c r="S95" s="63"/>
      <c r="T95" s="63"/>
      <c r="U95" s="63"/>
      <c r="V95" s="63"/>
      <c r="W95" s="63"/>
      <c r="X95" s="63"/>
      <c r="Y95" s="63"/>
      <c r="Z95" s="63"/>
      <c r="AA95" s="63"/>
      <c r="AB95" s="63"/>
      <c r="AC95" s="63"/>
      <c r="AD95" s="63"/>
      <c r="AE95" s="63"/>
      <c r="AF95" s="63"/>
    </row>
    <row r="96" spans="1:32" ht="15.75" x14ac:dyDescent="0.25">
      <c r="A96" s="67" t="str">
        <f>CONCATENATE(A1," ",G276," ",K3,"% ",H276)</f>
        <v>0 demonstrated 0% of the skills needed to travel independently as an adult.</v>
      </c>
      <c r="B96" s="63"/>
      <c r="C96" s="63"/>
      <c r="D96" s="63"/>
      <c r="E96" s="63"/>
      <c r="F96" s="63"/>
      <c r="G96" s="63"/>
      <c r="H96" s="63"/>
      <c r="I96" s="63"/>
      <c r="J96" s="63"/>
      <c r="K96" s="63"/>
      <c r="L96" s="63"/>
      <c r="M96" s="63"/>
      <c r="N96" s="63"/>
      <c r="O96" s="63"/>
      <c r="P96" s="63"/>
      <c r="Q96" s="63"/>
      <c r="R96" s="63"/>
      <c r="S96" s="63"/>
      <c r="T96" s="63"/>
      <c r="U96" s="63"/>
      <c r="V96" s="63"/>
      <c r="W96" s="63"/>
      <c r="X96" s="63"/>
      <c r="Y96" s="63"/>
      <c r="Z96" s="63"/>
      <c r="AA96" s="63"/>
      <c r="AB96" s="63"/>
      <c r="AC96" s="63"/>
      <c r="AD96" s="63"/>
      <c r="AE96" s="63"/>
      <c r="AF96" s="63"/>
    </row>
    <row r="97" spans="1:32" ht="15.75" x14ac:dyDescent="0.25">
      <c r="A97" s="67" t="str">
        <f>CONCATENATE($A1," ",G277," ",N277,", ",O277,", ",P277,", ",Q277,", ",R277,", ",S277,", ",T277,", ",U277,", ",V277,", ",W277,", ",X277,", ",Y277,", ",Z277,", ",AA277,", ",AB277)</f>
        <v xml:space="preserve">0 did well with the skills that made up the domain(s) of , , , , , , , , , , , , , , </v>
      </c>
      <c r="B97" s="63"/>
      <c r="C97" s="63"/>
      <c r="D97" s="63"/>
      <c r="E97" s="63"/>
      <c r="F97" s="63"/>
      <c r="G97" s="63"/>
      <c r="H97" s="63"/>
      <c r="I97" s="63"/>
      <c r="J97" s="63"/>
      <c r="K97" s="63"/>
      <c r="L97" s="63"/>
      <c r="M97" s="63"/>
      <c r="N97" s="63"/>
      <c r="O97" s="63"/>
      <c r="P97" s="63"/>
      <c r="Q97" s="63"/>
      <c r="R97" s="63"/>
      <c r="S97" s="63"/>
      <c r="T97" s="63"/>
      <c r="U97" s="63"/>
      <c r="V97" s="63"/>
      <c r="W97" s="63"/>
      <c r="X97" s="63"/>
      <c r="Y97" s="63"/>
      <c r="Z97" s="63"/>
      <c r="AA97" s="63"/>
      <c r="AB97" s="63"/>
      <c r="AC97" s="63"/>
      <c r="AD97" s="63"/>
      <c r="AE97" s="63"/>
      <c r="AF97" s="63"/>
    </row>
    <row r="98" spans="1:32" ht="15.75" x14ac:dyDescent="0.25">
      <c r="A98" s="67" t="str">
        <f>CONCATENATE($A1," ",G278," ",N278,", ",O278,", ",P278,", ",Q278,", ",R278,", ",S278,", ",T278,", ",U278,", ",V278,", ",W278,", ",X278,", ",Y278,", ",Z278,", ",AA278,", ",AB278)</f>
        <v xml:space="preserve">0 had room for improvement with the skills that made up the domain(s) of , , , , , , , , , , , , , , </v>
      </c>
      <c r="B98" s="63"/>
      <c r="C98" s="63"/>
      <c r="D98" s="63"/>
      <c r="E98" s="63"/>
      <c r="F98" s="63"/>
      <c r="G98" s="63"/>
      <c r="H98" s="63"/>
      <c r="I98" s="63"/>
      <c r="J98" s="63"/>
      <c r="K98" s="63"/>
      <c r="L98" s="63"/>
      <c r="M98" s="63"/>
      <c r="N98" s="63"/>
      <c r="O98" s="63"/>
      <c r="P98" s="63"/>
      <c r="Q98" s="63"/>
      <c r="R98" s="63"/>
      <c r="S98" s="63"/>
      <c r="T98" s="63"/>
      <c r="U98" s="63"/>
      <c r="V98" s="63"/>
      <c r="W98" s="63"/>
      <c r="X98" s="63"/>
      <c r="Y98" s="63"/>
      <c r="Z98" s="63"/>
      <c r="AA98" s="63"/>
      <c r="AB98" s="63"/>
      <c r="AC98" s="63"/>
      <c r="AD98" s="63"/>
      <c r="AE98" s="63"/>
      <c r="AF98" s="63"/>
    </row>
    <row r="99" spans="1:32" ht="15.75" x14ac:dyDescent="0.25">
      <c r="A99" s="67" t="str">
        <f>CONCATENATE($A1," ",G279," ",N279,", ",O279,", ",P279,", ",Q279,", ",R279,", ",S279,", ",T279,", ",U279,", ",V279,", ",W279,", ",X279,", ",Y279,", ",Z279,", ",AA279,", ",AB279)</f>
        <v xml:space="preserve">0 hadn't had the opportunity to work on the skills that made up the domain(s) of , , , , , , , , , , , , , , </v>
      </c>
      <c r="B99" s="63"/>
      <c r="C99" s="63"/>
      <c r="D99" s="63"/>
      <c r="E99" s="63"/>
      <c r="F99" s="63"/>
      <c r="G99" s="63"/>
      <c r="H99" s="63"/>
      <c r="I99" s="63"/>
      <c r="J99" s="63"/>
      <c r="K99" s="63"/>
      <c r="L99" s="63"/>
      <c r="M99" s="63"/>
      <c r="N99" s="63"/>
      <c r="O99" s="63"/>
      <c r="P99" s="63"/>
      <c r="Q99" s="63"/>
      <c r="R99" s="63"/>
      <c r="S99" s="63"/>
      <c r="T99" s="63"/>
      <c r="U99" s="63"/>
      <c r="V99" s="63"/>
      <c r="W99" s="63"/>
      <c r="X99" s="63"/>
      <c r="Y99" s="63"/>
      <c r="Z99" s="63"/>
      <c r="AA99" s="63"/>
      <c r="AB99" s="63"/>
      <c r="AC99" s="63"/>
      <c r="AD99" s="63"/>
      <c r="AE99" s="63"/>
      <c r="AF99" s="63"/>
    </row>
    <row r="100" spans="1:32" ht="15.75" x14ac:dyDescent="0.25">
      <c r="A100" s="67" t="str">
        <f>CONCATENATE($A1," ",G280," ",N280,", ",O280,", ",P280,", ",Q280,", ",R280,", ",S280,", ",T280,", ",U280,", ",V280,", ",W280,", ",X280,", ",Y280,", ",Z280,", ",AA280,", ",AB280)</f>
        <v xml:space="preserve">0 had no need for the skills that made up the domain(s) of Concepts, Movement, Single Room O&amp;M, Indoor O&amp;M, Self Protection, Guided Travel, Cane Skills, Sidewalk Travel, Street Crossings, Orientation Skills &amp; GPS, Public Transportation, Atypical O&amp;M, Rural Travel, Vision Specific O&amp;M Skills, Community </v>
      </c>
      <c r="B100" s="63"/>
      <c r="C100" s="63"/>
      <c r="D100" s="63"/>
      <c r="E100" s="63"/>
      <c r="F100" s="63"/>
      <c r="G100" s="63"/>
      <c r="H100" s="63"/>
      <c r="I100" s="63"/>
      <c r="J100" s="63"/>
      <c r="K100" s="63"/>
      <c r="L100" s="63"/>
      <c r="M100" s="63"/>
      <c r="N100" s="63"/>
      <c r="O100" s="63"/>
      <c r="P100" s="63"/>
      <c r="Q100" s="63"/>
      <c r="R100" s="63"/>
      <c r="S100" s="63"/>
      <c r="T100" s="63"/>
      <c r="U100" s="63"/>
      <c r="V100" s="63"/>
      <c r="W100" s="63"/>
      <c r="X100" s="63"/>
      <c r="Y100" s="63"/>
      <c r="Z100" s="63"/>
      <c r="AA100" s="63"/>
      <c r="AB100" s="63"/>
      <c r="AC100" s="63"/>
      <c r="AD100" s="63"/>
      <c r="AE100" s="63"/>
      <c r="AF100" s="63"/>
    </row>
    <row r="101" spans="1:32" ht="15.75" x14ac:dyDescent="0.25">
      <c r="A101" s="63"/>
      <c r="B101" s="63"/>
      <c r="C101" s="63"/>
      <c r="D101" s="63"/>
      <c r="E101" s="63"/>
      <c r="F101" s="63"/>
      <c r="G101" s="63"/>
      <c r="H101" s="63"/>
      <c r="I101" s="63"/>
      <c r="J101" s="63"/>
      <c r="K101" s="63"/>
      <c r="L101" s="63"/>
      <c r="M101" s="63"/>
      <c r="N101" s="63"/>
      <c r="O101" s="63"/>
      <c r="P101" s="63"/>
      <c r="Q101" s="63"/>
      <c r="R101" s="63"/>
      <c r="S101" s="63"/>
      <c r="T101" s="63"/>
      <c r="U101" s="63"/>
      <c r="V101" s="63"/>
      <c r="W101" s="63"/>
      <c r="X101" s="63"/>
      <c r="Y101" s="63"/>
      <c r="Z101" s="63"/>
      <c r="AA101" s="63"/>
      <c r="AB101" s="63"/>
      <c r="AC101" s="63"/>
      <c r="AD101" s="63"/>
      <c r="AE101" s="63"/>
      <c r="AF101" s="63"/>
    </row>
    <row r="102" spans="1:32" ht="15.75" x14ac:dyDescent="0.25">
      <c r="A102" s="63"/>
      <c r="B102" s="63"/>
      <c r="C102" s="63"/>
      <c r="D102" s="63"/>
      <c r="E102" s="63"/>
      <c r="F102" s="63"/>
      <c r="G102" s="63"/>
      <c r="H102" s="63"/>
      <c r="I102" s="63"/>
      <c r="J102" s="63"/>
      <c r="K102" s="63"/>
      <c r="L102" s="63"/>
      <c r="M102" s="63"/>
      <c r="N102" s="63"/>
      <c r="O102" s="63"/>
      <c r="P102" s="63"/>
      <c r="Q102" s="63"/>
      <c r="R102" s="63"/>
      <c r="S102" s="63"/>
      <c r="T102" s="63"/>
      <c r="U102" s="63"/>
      <c r="V102" s="63"/>
      <c r="W102" s="63"/>
      <c r="X102" s="63"/>
      <c r="Y102" s="63"/>
      <c r="Z102" s="63"/>
      <c r="AA102" s="63"/>
      <c r="AB102" s="63"/>
      <c r="AC102" s="63"/>
      <c r="AD102" s="63"/>
      <c r="AE102" s="63"/>
      <c r="AF102" s="63"/>
    </row>
    <row r="103" spans="1:32" ht="15.75" x14ac:dyDescent="0.25">
      <c r="A103" s="63"/>
      <c r="B103" s="63"/>
      <c r="C103" s="63"/>
      <c r="D103" s="63"/>
      <c r="E103" s="63"/>
      <c r="F103" s="63"/>
      <c r="G103" s="63"/>
      <c r="H103" s="63"/>
      <c r="I103" s="63"/>
      <c r="J103" s="63"/>
      <c r="K103" s="63"/>
      <c r="L103" s="63"/>
      <c r="M103" s="63"/>
      <c r="N103" s="63"/>
      <c r="O103" s="63"/>
      <c r="P103" s="63"/>
      <c r="Q103" s="63"/>
      <c r="R103" s="63"/>
      <c r="S103" s="63"/>
      <c r="T103" s="63"/>
      <c r="U103" s="63"/>
      <c r="V103" s="63"/>
      <c r="W103" s="63"/>
      <c r="X103" s="63"/>
      <c r="Y103" s="63"/>
      <c r="Z103" s="63"/>
      <c r="AA103" s="63"/>
      <c r="AB103" s="63"/>
      <c r="AC103" s="63"/>
      <c r="AD103" s="63"/>
      <c r="AE103" s="63"/>
      <c r="AF103" s="63"/>
    </row>
    <row r="104" spans="1:32" ht="15.75" x14ac:dyDescent="0.25">
      <c r="A104" s="63"/>
      <c r="B104" s="63"/>
      <c r="C104" s="63"/>
      <c r="D104" s="63"/>
      <c r="E104" s="63"/>
      <c r="F104" s="63"/>
      <c r="G104" s="63"/>
      <c r="H104" s="63"/>
      <c r="I104" s="63"/>
      <c r="J104" s="63"/>
      <c r="K104" s="63"/>
      <c r="L104" s="63"/>
      <c r="M104" s="63"/>
      <c r="N104" s="63"/>
      <c r="O104" s="63"/>
      <c r="P104" s="63"/>
      <c r="Q104" s="63"/>
      <c r="R104" s="63"/>
      <c r="S104" s="63"/>
      <c r="T104" s="63"/>
      <c r="U104" s="63"/>
      <c r="V104" s="63"/>
      <c r="W104" s="63"/>
      <c r="X104" s="63"/>
      <c r="Y104" s="63"/>
      <c r="Z104" s="63"/>
      <c r="AA104" s="63"/>
      <c r="AB104" s="63"/>
      <c r="AC104" s="63"/>
      <c r="AD104" s="63"/>
      <c r="AE104" s="63"/>
      <c r="AF104" s="63"/>
    </row>
    <row r="105" spans="1:32" ht="15.75" x14ac:dyDescent="0.25">
      <c r="A105" s="63"/>
      <c r="B105" s="63"/>
      <c r="C105" s="63"/>
      <c r="D105" s="63"/>
      <c r="E105" s="63"/>
      <c r="F105" s="63"/>
      <c r="G105" s="63"/>
      <c r="H105" s="63"/>
      <c r="I105" s="63"/>
      <c r="J105" s="63"/>
      <c r="K105" s="63"/>
      <c r="L105" s="63"/>
      <c r="M105" s="63"/>
      <c r="N105" s="63"/>
      <c r="O105" s="63"/>
      <c r="P105" s="63"/>
      <c r="Q105" s="63"/>
      <c r="R105" s="63"/>
      <c r="S105" s="63"/>
      <c r="T105" s="63"/>
      <c r="U105" s="63"/>
      <c r="V105" s="63"/>
      <c r="W105" s="63"/>
      <c r="X105" s="63"/>
      <c r="Y105" s="63"/>
      <c r="Z105" s="63"/>
      <c r="AA105" s="63"/>
      <c r="AB105" s="63"/>
      <c r="AC105" s="63"/>
      <c r="AD105" s="63"/>
      <c r="AE105" s="63"/>
      <c r="AF105" s="63"/>
    </row>
    <row r="106" spans="1:32" ht="15.75" x14ac:dyDescent="0.25">
      <c r="A106" s="63"/>
      <c r="B106" s="63"/>
      <c r="C106" s="63"/>
      <c r="D106" s="63"/>
      <c r="E106" s="63"/>
      <c r="F106" s="63"/>
      <c r="G106" s="63"/>
      <c r="H106" s="63"/>
      <c r="I106" s="63"/>
      <c r="J106" s="63"/>
      <c r="K106" s="63"/>
      <c r="L106" s="63"/>
      <c r="M106" s="63"/>
      <c r="N106" s="63"/>
      <c r="O106" s="63"/>
      <c r="P106" s="63"/>
      <c r="Q106" s="63"/>
      <c r="R106" s="63"/>
      <c r="S106" s="63"/>
      <c r="T106" s="63"/>
      <c r="U106" s="63"/>
      <c r="V106" s="63"/>
      <c r="W106" s="63"/>
      <c r="X106" s="63"/>
      <c r="Y106" s="63"/>
      <c r="Z106" s="63"/>
      <c r="AA106" s="63"/>
      <c r="AB106" s="63"/>
      <c r="AC106" s="63"/>
      <c r="AD106" s="63"/>
      <c r="AE106" s="63"/>
      <c r="AF106" s="63"/>
    </row>
    <row r="107" spans="1:32" ht="15.75" x14ac:dyDescent="0.25">
      <c r="A107" s="63"/>
      <c r="B107" s="63"/>
      <c r="C107" s="63"/>
      <c r="D107" s="63"/>
      <c r="E107" s="63"/>
      <c r="F107" s="63"/>
      <c r="G107" s="63"/>
      <c r="H107" s="63"/>
      <c r="I107" s="63"/>
      <c r="J107" s="63"/>
      <c r="K107" s="63"/>
      <c r="L107" s="63"/>
      <c r="M107" s="63"/>
      <c r="N107" s="63"/>
      <c r="O107" s="63"/>
      <c r="P107" s="63"/>
      <c r="Q107" s="63"/>
      <c r="R107" s="63"/>
      <c r="S107" s="63"/>
      <c r="T107" s="63"/>
      <c r="U107" s="63"/>
      <c r="V107" s="63"/>
      <c r="W107" s="63"/>
      <c r="X107" s="63"/>
      <c r="Y107" s="63"/>
      <c r="Z107" s="63"/>
      <c r="AA107" s="63"/>
      <c r="AB107" s="63"/>
      <c r="AC107" s="63"/>
      <c r="AD107" s="63"/>
      <c r="AE107" s="63"/>
      <c r="AF107" s="63"/>
    </row>
    <row r="108" spans="1:32" ht="15.75" x14ac:dyDescent="0.25">
      <c r="A108" s="63"/>
      <c r="B108" s="63"/>
      <c r="C108" s="63"/>
      <c r="D108" s="63"/>
      <c r="E108" s="63"/>
      <c r="F108" s="63"/>
      <c r="G108" s="63"/>
      <c r="H108" s="63"/>
      <c r="I108" s="63"/>
      <c r="J108" s="63"/>
      <c r="K108" s="63"/>
      <c r="L108" s="63"/>
      <c r="M108" s="63"/>
      <c r="N108" s="63"/>
      <c r="O108" s="63"/>
      <c r="P108" s="63"/>
      <c r="Q108" s="63"/>
      <c r="R108" s="63"/>
      <c r="S108" s="63"/>
      <c r="T108" s="63"/>
      <c r="U108" s="63"/>
      <c r="V108" s="63"/>
      <c r="W108" s="63"/>
      <c r="X108" s="63"/>
      <c r="Y108" s="63"/>
      <c r="Z108" s="63"/>
      <c r="AA108" s="63"/>
      <c r="AB108" s="63"/>
      <c r="AC108" s="63"/>
      <c r="AD108" s="63"/>
      <c r="AE108" s="63"/>
      <c r="AF108" s="63"/>
    </row>
    <row r="109" spans="1:32" ht="15.75" x14ac:dyDescent="0.25">
      <c r="A109" s="63"/>
      <c r="B109" s="63"/>
      <c r="C109" s="63"/>
      <c r="D109" s="63"/>
      <c r="E109" s="63"/>
      <c r="F109" s="63"/>
      <c r="G109" s="63"/>
      <c r="H109" s="63"/>
      <c r="I109" s="63"/>
      <c r="J109" s="63"/>
      <c r="K109" s="63"/>
      <c r="L109" s="63"/>
      <c r="M109" s="63"/>
      <c r="N109" s="63"/>
      <c r="O109" s="63"/>
      <c r="P109" s="63"/>
      <c r="Q109" s="63"/>
      <c r="R109" s="63"/>
      <c r="S109" s="63"/>
      <c r="T109" s="63"/>
      <c r="U109" s="63"/>
      <c r="V109" s="63"/>
      <c r="W109" s="63"/>
      <c r="X109" s="63"/>
      <c r="Y109" s="63"/>
      <c r="Z109" s="63"/>
      <c r="AA109" s="63"/>
      <c r="AB109" s="63"/>
      <c r="AC109" s="63"/>
      <c r="AD109" s="63"/>
      <c r="AE109" s="63"/>
      <c r="AF109" s="63"/>
    </row>
    <row r="110" spans="1:32" ht="15.75" x14ac:dyDescent="0.25">
      <c r="A110" s="66" t="s">
        <v>496</v>
      </c>
      <c r="B110" s="63"/>
      <c r="C110" s="63"/>
      <c r="D110" s="63"/>
      <c r="E110" s="63"/>
      <c r="F110" s="63"/>
      <c r="G110" s="63"/>
      <c r="H110" s="63"/>
      <c r="I110" s="63"/>
      <c r="J110" s="63"/>
      <c r="K110" s="63"/>
      <c r="L110" s="63"/>
      <c r="M110" s="63"/>
      <c r="N110" s="63"/>
      <c r="O110" s="63"/>
      <c r="P110" s="63"/>
      <c r="Q110" s="63"/>
      <c r="R110" s="63"/>
      <c r="S110" s="63"/>
      <c r="T110" s="63"/>
      <c r="U110" s="63"/>
      <c r="V110" s="63"/>
      <c r="W110" s="63"/>
      <c r="X110" s="63"/>
      <c r="Y110" s="63"/>
      <c r="Z110" s="63"/>
      <c r="AA110" s="63"/>
      <c r="AB110" s="63"/>
      <c r="AC110" s="63"/>
      <c r="AD110" s="63"/>
      <c r="AE110" s="63"/>
      <c r="AF110" s="63"/>
    </row>
    <row r="111" spans="1:32" ht="15.75" x14ac:dyDescent="0.25">
      <c r="A111" s="67" t="str">
        <f>CONCATENATE($A97," ",A98," ",A99,", ",A100)</f>
        <v xml:space="preserve">0 did well with the skills that made up the domain(s) of , , , , , , , , , , , , , ,  0 had room for improvement with the skills that made up the domain(s) of , , , , , , , , , , , , , ,  0 hadn't had the opportunity to work on the skills that made up the domain(s) of , , , , , , , , , , , , , , , 0 had no need for the skills that made up the domain(s) of Concepts, Movement, Single Room O&amp;M, Indoor O&amp;M, Self Protection, Guided Travel, Cane Skills, Sidewalk Travel, Street Crossings, Orientation Skills &amp; GPS, Public Transportation, Atypical O&amp;M, Rural Travel, Vision Specific O&amp;M Skills, Community </v>
      </c>
      <c r="B111" s="63"/>
      <c r="C111" s="63"/>
      <c r="D111" s="63"/>
      <c r="E111" s="63"/>
      <c r="F111" s="63"/>
      <c r="G111" s="63"/>
      <c r="H111" s="63"/>
      <c r="I111" s="63"/>
      <c r="J111" s="63"/>
      <c r="K111" s="63"/>
      <c r="L111" s="63"/>
      <c r="M111" s="63"/>
      <c r="N111" s="63"/>
      <c r="O111" s="63"/>
      <c r="P111" s="63"/>
      <c r="Q111" s="63"/>
      <c r="R111" s="63"/>
      <c r="S111" s="63"/>
      <c r="T111" s="63"/>
      <c r="U111" s="63"/>
      <c r="V111" s="63"/>
      <c r="W111" s="63"/>
      <c r="X111" s="63"/>
      <c r="Y111" s="63"/>
      <c r="Z111" s="63"/>
      <c r="AA111" s="63"/>
      <c r="AB111" s="63"/>
      <c r="AC111" s="63"/>
      <c r="AD111" s="63"/>
      <c r="AE111" s="63"/>
      <c r="AF111" s="63"/>
    </row>
    <row r="112" spans="1:32" ht="15.75" x14ac:dyDescent="0.25">
      <c r="A112" s="63"/>
      <c r="B112" s="63"/>
      <c r="C112" s="63"/>
      <c r="D112" s="63"/>
      <c r="E112" s="63"/>
      <c r="F112" s="63"/>
      <c r="G112" s="63"/>
      <c r="H112" s="63"/>
      <c r="I112" s="63"/>
      <c r="J112" s="63"/>
      <c r="K112" s="63"/>
      <c r="L112" s="63"/>
      <c r="M112" s="63"/>
      <c r="N112" s="63"/>
      <c r="O112" s="63"/>
      <c r="P112" s="63"/>
      <c r="Q112" s="63"/>
      <c r="R112" s="63"/>
      <c r="S112" s="63"/>
      <c r="T112" s="63"/>
      <c r="U112" s="63"/>
      <c r="V112" s="63"/>
      <c r="W112" s="63"/>
      <c r="X112" s="63"/>
      <c r="Y112" s="63"/>
      <c r="Z112" s="63"/>
      <c r="AA112" s="63"/>
      <c r="AB112" s="63"/>
      <c r="AC112" s="63"/>
      <c r="AD112" s="63"/>
      <c r="AE112" s="63"/>
      <c r="AF112" s="63"/>
    </row>
    <row r="113" spans="1:32" ht="15.75" x14ac:dyDescent="0.25">
      <c r="A113" s="66" t="s">
        <v>497</v>
      </c>
      <c r="B113" s="63"/>
      <c r="C113" s="63"/>
      <c r="D113" s="63"/>
      <c r="E113" s="63"/>
      <c r="F113" s="63"/>
      <c r="G113" s="63"/>
      <c r="H113" s="63"/>
      <c r="I113" s="63"/>
      <c r="J113" s="63"/>
      <c r="K113" s="63"/>
      <c r="L113" s="63"/>
      <c r="M113" s="63"/>
      <c r="N113" s="63"/>
      <c r="O113" s="63"/>
      <c r="P113" s="63"/>
      <c r="Q113" s="63"/>
      <c r="R113" s="63"/>
      <c r="S113" s="63"/>
      <c r="T113" s="63"/>
      <c r="U113" s="63"/>
      <c r="V113" s="63"/>
      <c r="W113" s="63"/>
      <c r="X113" s="63"/>
      <c r="Y113" s="63"/>
      <c r="Z113" s="63"/>
      <c r="AA113" s="63"/>
      <c r="AB113" s="63"/>
      <c r="AC113" s="63"/>
      <c r="AD113" s="63"/>
      <c r="AE113" s="63"/>
      <c r="AF113" s="63"/>
    </row>
    <row r="114" spans="1:32" ht="15.75" x14ac:dyDescent="0.25">
      <c r="A114" s="67" t="str">
        <f>A97</f>
        <v xml:space="preserve">0 did well with the skills that made up the domain(s) of , , , , , , , , , , , , , , </v>
      </c>
      <c r="B114" s="63"/>
      <c r="C114" s="63"/>
      <c r="D114" s="63"/>
      <c r="E114" s="63"/>
      <c r="F114" s="63"/>
      <c r="G114" s="63"/>
      <c r="H114" s="63"/>
      <c r="I114" s="63"/>
      <c r="J114" s="63"/>
      <c r="K114" s="63"/>
      <c r="L114" s="63"/>
      <c r="M114" s="63"/>
      <c r="N114" s="63"/>
      <c r="O114" s="63"/>
      <c r="P114" s="63"/>
      <c r="Q114" s="63"/>
      <c r="R114" s="63"/>
      <c r="S114" s="63"/>
      <c r="T114" s="63"/>
      <c r="U114" s="63"/>
      <c r="V114" s="63"/>
      <c r="W114" s="63"/>
      <c r="X114" s="63"/>
      <c r="Y114" s="63"/>
      <c r="Z114" s="63"/>
      <c r="AA114" s="63"/>
      <c r="AB114" s="63"/>
      <c r="AC114" s="63"/>
      <c r="AD114" s="63"/>
      <c r="AE114" s="63"/>
      <c r="AF114" s="63"/>
    </row>
    <row r="115" spans="1:32" ht="15.75" x14ac:dyDescent="0.25">
      <c r="A115" s="63"/>
      <c r="B115" s="63"/>
      <c r="C115" s="63"/>
      <c r="D115" s="63"/>
      <c r="E115" s="63"/>
      <c r="F115" s="63"/>
      <c r="G115" s="63"/>
      <c r="H115" s="63"/>
      <c r="I115" s="63"/>
      <c r="J115" s="63"/>
      <c r="K115" s="63"/>
      <c r="L115" s="63"/>
      <c r="M115" s="63"/>
      <c r="N115" s="63"/>
      <c r="O115" s="63"/>
      <c r="P115" s="63"/>
      <c r="Q115" s="63"/>
      <c r="R115" s="63"/>
      <c r="S115" s="63"/>
      <c r="T115" s="63"/>
      <c r="U115" s="63"/>
      <c r="V115" s="63"/>
      <c r="W115" s="63"/>
      <c r="X115" s="63"/>
      <c r="Y115" s="63"/>
      <c r="Z115" s="63"/>
      <c r="AA115" s="63"/>
      <c r="AB115" s="63"/>
      <c r="AC115" s="63"/>
      <c r="AD115" s="63"/>
      <c r="AE115" s="63"/>
      <c r="AF115" s="63"/>
    </row>
    <row r="116" spans="1:32" ht="15.75" x14ac:dyDescent="0.25">
      <c r="A116" s="66" t="s">
        <v>498</v>
      </c>
      <c r="B116" s="63"/>
      <c r="C116" s="63"/>
      <c r="D116" s="63"/>
      <c r="E116" s="63"/>
      <c r="F116" s="63"/>
      <c r="G116" s="63"/>
      <c r="H116" s="63"/>
      <c r="I116" s="63"/>
      <c r="J116" s="63"/>
      <c r="K116" s="63"/>
      <c r="L116" s="63"/>
      <c r="M116" s="63"/>
      <c r="N116" s="63"/>
      <c r="O116" s="63"/>
      <c r="P116" s="63"/>
      <c r="Q116" s="63"/>
      <c r="R116" s="63"/>
      <c r="S116" s="63"/>
      <c r="T116" s="63"/>
      <c r="U116" s="63"/>
      <c r="V116" s="63"/>
      <c r="W116" s="63"/>
      <c r="X116" s="63"/>
      <c r="Y116" s="63"/>
      <c r="Z116" s="63"/>
      <c r="AA116" s="63"/>
      <c r="AB116" s="63"/>
      <c r="AC116" s="63"/>
      <c r="AD116" s="63"/>
      <c r="AE116" s="63"/>
      <c r="AF116" s="63"/>
    </row>
    <row r="117" spans="1:32" ht="15.75" x14ac:dyDescent="0.25">
      <c r="A117" s="67" t="str">
        <f>A98</f>
        <v xml:space="preserve">0 had room for improvement with the skills that made up the domain(s) of , , , , , , , , , , , , , , </v>
      </c>
      <c r="B117" s="63"/>
      <c r="C117" s="63"/>
      <c r="D117" s="63"/>
      <c r="E117" s="63"/>
      <c r="F117" s="63"/>
      <c r="G117" s="63"/>
      <c r="H117" s="63"/>
      <c r="I117" s="63"/>
      <c r="J117" s="63"/>
      <c r="K117" s="63"/>
      <c r="L117" s="63"/>
      <c r="M117" s="63"/>
      <c r="N117" s="63"/>
      <c r="O117" s="63"/>
      <c r="P117" s="63"/>
      <c r="Q117" s="63"/>
      <c r="R117" s="63"/>
      <c r="S117" s="63"/>
      <c r="T117" s="63"/>
      <c r="U117" s="63"/>
      <c r="V117" s="63"/>
      <c r="W117" s="63"/>
      <c r="X117" s="63"/>
      <c r="Y117" s="63"/>
      <c r="Z117" s="63"/>
      <c r="AA117" s="63"/>
      <c r="AB117" s="63"/>
      <c r="AC117" s="63"/>
      <c r="AD117" s="63"/>
      <c r="AE117" s="63"/>
      <c r="AF117" s="63"/>
    </row>
    <row r="118" spans="1:32" ht="15.75" x14ac:dyDescent="0.25">
      <c r="A118" s="63"/>
      <c r="B118" s="63"/>
      <c r="C118" s="63"/>
      <c r="D118" s="63"/>
      <c r="E118" s="63"/>
      <c r="F118" s="63"/>
      <c r="G118" s="63"/>
      <c r="H118" s="63"/>
      <c r="I118" s="63"/>
      <c r="J118" s="63"/>
      <c r="K118" s="63"/>
      <c r="L118" s="63"/>
      <c r="M118" s="63"/>
      <c r="N118" s="63"/>
      <c r="O118" s="63"/>
      <c r="P118" s="63"/>
      <c r="Q118" s="63"/>
      <c r="R118" s="63"/>
      <c r="S118" s="63"/>
      <c r="T118" s="63"/>
      <c r="U118" s="63"/>
      <c r="V118" s="63"/>
      <c r="W118" s="63"/>
      <c r="X118" s="63"/>
      <c r="Y118" s="63"/>
      <c r="Z118" s="63"/>
      <c r="AA118" s="63"/>
      <c r="AB118" s="63"/>
      <c r="AC118" s="63"/>
      <c r="AD118" s="63"/>
      <c r="AE118" s="63"/>
      <c r="AF118" s="63"/>
    </row>
    <row r="119" spans="1:32" ht="15.75" x14ac:dyDescent="0.25">
      <c r="A119" s="66" t="s">
        <v>69</v>
      </c>
      <c r="B119" s="63"/>
      <c r="C119" s="63"/>
      <c r="D119" s="63"/>
      <c r="E119" s="63"/>
      <c r="F119" s="63"/>
      <c r="G119" s="63"/>
      <c r="H119" s="63"/>
      <c r="I119" s="63"/>
      <c r="J119" s="63"/>
      <c r="K119" s="63"/>
      <c r="L119" s="63"/>
      <c r="M119" s="63"/>
      <c r="N119" s="63"/>
      <c r="O119" s="63"/>
      <c r="P119" s="63"/>
      <c r="Q119" s="63"/>
      <c r="R119" s="63"/>
      <c r="S119" s="63"/>
      <c r="T119" s="63"/>
      <c r="U119" s="63"/>
      <c r="V119" s="63"/>
      <c r="W119" s="63"/>
      <c r="X119" s="63"/>
      <c r="Y119" s="63"/>
      <c r="Z119" s="63"/>
      <c r="AA119" s="63"/>
      <c r="AB119" s="63"/>
      <c r="AC119" s="63"/>
      <c r="AD119" s="63"/>
      <c r="AE119" s="63"/>
      <c r="AF119" s="63"/>
    </row>
    <row r="120" spans="1:32" ht="15.75" x14ac:dyDescent="0.25">
      <c r="A120" s="67" t="str">
        <f>CONCATENATE($A1," ",A293," ",K3,"% ",A294," ",(ROUNDUP(K3+5,0)),"% ",A295)</f>
        <v>0 will demonstrate improved skills in Orientation &amp; Mobility by increasing the score on the O&amp;M Inventory from 0% to a minimum of 5% by the next annual IEP date.</v>
      </c>
      <c r="B120" s="63"/>
      <c r="C120" s="63"/>
      <c r="D120" s="63"/>
      <c r="E120" s="63"/>
      <c r="F120" s="63"/>
      <c r="G120" s="63"/>
      <c r="H120" s="63"/>
      <c r="I120" s="63"/>
      <c r="J120" s="63"/>
      <c r="K120" s="63"/>
      <c r="L120" s="63"/>
      <c r="M120" s="63"/>
      <c r="N120" s="63"/>
      <c r="O120" s="63"/>
      <c r="P120" s="63"/>
      <c r="Q120" s="63"/>
      <c r="R120" s="63"/>
      <c r="S120" s="63"/>
      <c r="T120" s="63"/>
      <c r="U120" s="63"/>
      <c r="V120" s="63"/>
      <c r="W120" s="63"/>
      <c r="X120" s="63"/>
      <c r="Y120" s="63"/>
      <c r="Z120" s="63"/>
      <c r="AA120" s="63"/>
      <c r="AB120" s="63"/>
      <c r="AC120" s="63"/>
      <c r="AD120" s="63"/>
      <c r="AE120" s="63"/>
      <c r="AF120" s="63"/>
    </row>
    <row r="121" spans="1:32" ht="15.75" x14ac:dyDescent="0.25">
      <c r="A121" s="63"/>
      <c r="B121" s="63"/>
      <c r="C121" s="63"/>
      <c r="D121" s="63"/>
      <c r="E121" s="63"/>
      <c r="F121" s="63"/>
      <c r="G121" s="63"/>
      <c r="H121" s="63"/>
      <c r="I121" s="63"/>
      <c r="J121" s="63"/>
      <c r="K121" s="63"/>
      <c r="L121" s="63"/>
      <c r="M121" s="63"/>
      <c r="N121" s="63"/>
      <c r="O121" s="63"/>
      <c r="P121" s="63"/>
      <c r="Q121" s="63"/>
      <c r="R121" s="63"/>
      <c r="S121" s="63"/>
      <c r="T121" s="63"/>
      <c r="U121" s="63"/>
      <c r="V121" s="63"/>
      <c r="W121" s="63"/>
      <c r="X121" s="63"/>
      <c r="Y121" s="63"/>
      <c r="Z121" s="63"/>
      <c r="AA121" s="63"/>
      <c r="AB121" s="63"/>
      <c r="AC121" s="63"/>
      <c r="AD121" s="63"/>
      <c r="AE121" s="63"/>
      <c r="AF121" s="63"/>
    </row>
    <row r="122" spans="1:32" ht="15.75" x14ac:dyDescent="0.25">
      <c r="A122" s="63"/>
      <c r="B122" s="63"/>
      <c r="C122" s="63"/>
      <c r="D122" s="63"/>
      <c r="E122" s="63"/>
      <c r="F122" s="63"/>
      <c r="G122" s="63"/>
      <c r="H122" s="63"/>
      <c r="I122" s="63"/>
      <c r="J122" s="63"/>
      <c r="K122" s="63"/>
      <c r="L122" s="63"/>
      <c r="M122" s="63"/>
      <c r="N122" s="63"/>
      <c r="O122" s="63"/>
      <c r="P122" s="63"/>
      <c r="Q122" s="63"/>
      <c r="R122" s="63"/>
      <c r="S122" s="63"/>
      <c r="T122" s="63"/>
      <c r="U122" s="63"/>
      <c r="V122" s="63"/>
      <c r="W122" s="63"/>
      <c r="X122" s="63"/>
      <c r="Y122" s="63"/>
      <c r="Z122" s="63"/>
      <c r="AA122" s="63"/>
      <c r="AB122" s="63"/>
      <c r="AC122" s="63"/>
      <c r="AD122" s="63"/>
      <c r="AE122" s="63"/>
      <c r="AF122" s="63"/>
    </row>
    <row r="123" spans="1:32" ht="15.75" x14ac:dyDescent="0.25">
      <c r="A123" s="63"/>
      <c r="B123" s="63"/>
      <c r="C123" s="63"/>
      <c r="D123" s="63"/>
      <c r="E123" s="63"/>
      <c r="F123" s="63"/>
      <c r="G123" s="63"/>
      <c r="H123" s="63"/>
      <c r="I123" s="63"/>
      <c r="J123" s="63"/>
      <c r="K123" s="63"/>
      <c r="L123" s="63"/>
      <c r="M123" s="63"/>
      <c r="N123" s="63"/>
      <c r="O123" s="63"/>
      <c r="P123" s="63"/>
      <c r="Q123" s="63"/>
      <c r="R123" s="63"/>
      <c r="S123" s="63"/>
      <c r="T123" s="63"/>
      <c r="U123" s="63"/>
      <c r="V123" s="63"/>
      <c r="W123" s="63"/>
      <c r="X123" s="63"/>
      <c r="Y123" s="63"/>
      <c r="Z123" s="63"/>
      <c r="AA123" s="63"/>
      <c r="AB123" s="63"/>
      <c r="AC123" s="63"/>
      <c r="AD123" s="63"/>
      <c r="AE123" s="63"/>
      <c r="AF123" s="63"/>
    </row>
    <row r="124" spans="1:32" ht="15.75" x14ac:dyDescent="0.25">
      <c r="A124" s="63"/>
      <c r="B124" s="63"/>
      <c r="C124" s="63"/>
      <c r="D124" s="63"/>
      <c r="E124" s="63"/>
      <c r="F124" s="63"/>
      <c r="G124" s="63"/>
      <c r="H124" s="63"/>
      <c r="I124" s="63"/>
      <c r="J124" s="63"/>
      <c r="K124" s="63"/>
      <c r="L124" s="63"/>
      <c r="M124" s="63"/>
      <c r="N124" s="63"/>
      <c r="O124" s="63"/>
      <c r="P124" s="63"/>
      <c r="Q124" s="63"/>
      <c r="R124" s="63"/>
      <c r="S124" s="63"/>
      <c r="T124" s="63"/>
      <c r="U124" s="63"/>
      <c r="V124" s="63"/>
      <c r="W124" s="63"/>
      <c r="X124" s="63"/>
      <c r="Y124" s="63"/>
      <c r="Z124" s="63"/>
      <c r="AA124" s="63"/>
      <c r="AB124" s="63"/>
      <c r="AC124" s="63"/>
      <c r="AD124" s="63"/>
      <c r="AE124" s="63"/>
      <c r="AF124" s="63"/>
    </row>
    <row r="125" spans="1:32" ht="15.75" x14ac:dyDescent="0.25">
      <c r="A125" s="66" t="s">
        <v>502</v>
      </c>
      <c r="B125" s="63"/>
      <c r="C125" s="63"/>
      <c r="D125" s="63"/>
      <c r="E125" s="63"/>
      <c r="F125" s="63"/>
      <c r="G125" s="63"/>
      <c r="H125" s="63"/>
      <c r="I125" s="63"/>
      <c r="J125" s="63"/>
      <c r="K125" s="63"/>
      <c r="L125" s="63"/>
      <c r="M125" s="63"/>
      <c r="N125" s="63"/>
      <c r="O125" s="63"/>
      <c r="P125" s="63"/>
      <c r="Q125" s="63"/>
      <c r="R125" s="63"/>
      <c r="S125" s="63"/>
      <c r="T125" s="63"/>
      <c r="U125" s="63"/>
      <c r="V125" s="63"/>
      <c r="W125" s="63"/>
      <c r="X125" s="63"/>
      <c r="Y125" s="63"/>
      <c r="Z125" s="63"/>
      <c r="AA125" s="63"/>
      <c r="AB125" s="63"/>
      <c r="AC125" s="63"/>
      <c r="AD125" s="63"/>
      <c r="AE125" s="63"/>
      <c r="AF125" s="63"/>
    </row>
    <row r="126" spans="1:32" ht="15.75" x14ac:dyDescent="0.25">
      <c r="A126" s="67" t="str">
        <f>CONCATENATE(A296,A297," ",$A1," ",A298," ",Q9,"% ",A299," ",Q10,"% ",A300," ",R10,"% ",A301," ",S10,"%. ",A1," ",A302," ",A303,", ",A304,", ",A305,", ",A306,", ",A307,", ",A308,", ",A309,", ",A310,", ",A311,", ",A312,", ",A313,", ",A314,", ",A315,", ",A316,", ",A317)</f>
        <v xml:space="preserve">Please see the attached chart. Over the previous grading period 0 increased the score on the O&amp;M Inventory from 0% to 0% and is now 0% of the way to the goal of 1%. 0 made gains in the domain(s) of , , , , , , , , , , , , , , </v>
      </c>
      <c r="B126" s="63"/>
      <c r="C126" s="63"/>
      <c r="D126" s="63"/>
      <c r="E126" s="63"/>
      <c r="F126" s="63"/>
      <c r="G126" s="63"/>
      <c r="H126" s="63"/>
      <c r="I126" s="63"/>
      <c r="J126" s="63"/>
      <c r="K126" s="63"/>
      <c r="L126" s="63"/>
      <c r="M126" s="63"/>
      <c r="N126" s="63"/>
      <c r="O126" s="63"/>
      <c r="P126" s="63"/>
      <c r="Q126" s="63"/>
      <c r="R126" s="63"/>
      <c r="S126" s="63"/>
      <c r="T126" s="63"/>
      <c r="U126" s="63"/>
      <c r="V126" s="63"/>
      <c r="W126" s="63"/>
      <c r="X126" s="63"/>
      <c r="Y126" s="63"/>
      <c r="Z126" s="63"/>
      <c r="AA126" s="63"/>
      <c r="AB126" s="63"/>
      <c r="AC126" s="63"/>
      <c r="AD126" s="63"/>
      <c r="AE126" s="63"/>
      <c r="AF126" s="63"/>
    </row>
    <row r="127" spans="1:32" ht="15.75" x14ac:dyDescent="0.25">
      <c r="A127" s="63"/>
      <c r="B127" s="63"/>
      <c r="C127" s="63"/>
      <c r="D127" s="63"/>
      <c r="E127" s="63"/>
      <c r="F127" s="63"/>
      <c r="G127" s="63"/>
      <c r="H127" s="63"/>
      <c r="I127" s="63"/>
      <c r="J127" s="63"/>
      <c r="K127" s="63"/>
      <c r="L127" s="63"/>
      <c r="M127" s="63"/>
      <c r="N127" s="63"/>
      <c r="O127" s="63"/>
      <c r="P127" s="63"/>
      <c r="Q127" s="63"/>
      <c r="R127" s="63"/>
      <c r="S127" s="63"/>
      <c r="T127" s="63"/>
      <c r="U127" s="63"/>
      <c r="V127" s="63"/>
      <c r="W127" s="63"/>
      <c r="X127" s="63"/>
      <c r="Y127" s="63"/>
      <c r="Z127" s="63"/>
      <c r="AA127" s="63"/>
      <c r="AB127" s="63"/>
      <c r="AC127" s="63"/>
      <c r="AD127" s="63"/>
      <c r="AE127" s="63"/>
      <c r="AF127" s="63"/>
    </row>
    <row r="128" spans="1:32" ht="15.75" x14ac:dyDescent="0.25">
      <c r="A128" s="76"/>
      <c r="B128" s="76"/>
      <c r="C128" s="76"/>
      <c r="D128" s="76"/>
      <c r="E128" s="76"/>
      <c r="F128" s="76"/>
      <c r="G128" s="76"/>
      <c r="H128" s="76"/>
      <c r="I128" s="76"/>
      <c r="J128" s="76"/>
      <c r="K128" s="76"/>
      <c r="L128" s="76"/>
      <c r="M128" s="76"/>
      <c r="N128" s="76"/>
      <c r="O128" s="76"/>
      <c r="P128" s="76"/>
      <c r="Q128" s="76"/>
      <c r="R128" s="76"/>
      <c r="S128" s="76"/>
      <c r="T128" s="76"/>
      <c r="U128" s="76"/>
      <c r="V128" s="76"/>
      <c r="W128" s="76"/>
      <c r="X128" s="76"/>
      <c r="Y128" s="76"/>
      <c r="Z128" s="76"/>
      <c r="AA128" s="76"/>
      <c r="AB128" s="63"/>
      <c r="AC128" s="63"/>
      <c r="AD128" s="63"/>
      <c r="AE128" s="63"/>
      <c r="AF128" s="63"/>
    </row>
    <row r="129" spans="1:32" ht="15.75" x14ac:dyDescent="0.25">
      <c r="A129" s="76"/>
      <c r="B129" s="76"/>
      <c r="C129" s="76"/>
      <c r="D129" s="76"/>
      <c r="E129" s="76"/>
      <c r="F129" s="76"/>
      <c r="G129" s="76"/>
      <c r="H129" s="76"/>
      <c r="I129" s="76"/>
      <c r="J129" s="76"/>
      <c r="K129" s="76"/>
      <c r="L129" s="76"/>
      <c r="M129" s="76"/>
      <c r="N129" s="76"/>
      <c r="O129" s="76"/>
      <c r="P129" s="76"/>
      <c r="Q129" s="76"/>
      <c r="R129" s="76"/>
      <c r="S129" s="76"/>
      <c r="T129" s="76"/>
      <c r="U129" s="76"/>
      <c r="V129" s="76"/>
      <c r="W129" s="76"/>
      <c r="X129" s="76"/>
      <c r="Y129" s="76"/>
      <c r="Z129" s="76"/>
      <c r="AA129" s="76"/>
      <c r="AB129" s="63"/>
      <c r="AC129" s="63"/>
      <c r="AD129" s="63"/>
      <c r="AE129" s="63"/>
      <c r="AF129" s="63"/>
    </row>
    <row r="130" spans="1:32" ht="15.75" x14ac:dyDescent="0.25">
      <c r="A130" s="76"/>
      <c r="B130" s="76"/>
      <c r="C130" s="76"/>
      <c r="D130" s="76"/>
      <c r="E130" s="76"/>
      <c r="F130" s="76"/>
      <c r="G130" s="76"/>
      <c r="H130" s="76"/>
      <c r="I130" s="76"/>
      <c r="J130" s="76"/>
      <c r="K130" s="76"/>
      <c r="L130" s="76"/>
      <c r="M130" s="76"/>
      <c r="N130" s="76"/>
      <c r="O130" s="76"/>
      <c r="P130" s="76"/>
      <c r="Q130" s="76"/>
      <c r="R130" s="76"/>
      <c r="S130" s="76"/>
      <c r="T130" s="76"/>
      <c r="U130" s="76"/>
      <c r="V130" s="76"/>
      <c r="W130" s="76"/>
      <c r="X130" s="76"/>
      <c r="Y130" s="76"/>
      <c r="Z130" s="76"/>
      <c r="AA130" s="76"/>
      <c r="AB130" s="63"/>
      <c r="AC130" s="63"/>
      <c r="AD130" s="63"/>
      <c r="AE130" s="63"/>
      <c r="AF130" s="63"/>
    </row>
    <row r="131" spans="1:32" ht="15.75" x14ac:dyDescent="0.25">
      <c r="A131" s="76"/>
      <c r="B131" s="76"/>
      <c r="C131" s="76"/>
      <c r="D131" s="76"/>
      <c r="E131" s="76"/>
      <c r="F131" s="76"/>
      <c r="G131" s="76"/>
      <c r="H131" s="76"/>
      <c r="I131" s="76"/>
      <c r="J131" s="76"/>
      <c r="K131" s="76"/>
      <c r="L131" s="76"/>
      <c r="M131" s="76"/>
      <c r="N131" s="76"/>
      <c r="O131" s="76"/>
      <c r="P131" s="76"/>
      <c r="Q131" s="76"/>
      <c r="R131" s="76"/>
      <c r="S131" s="76"/>
      <c r="T131" s="76"/>
      <c r="U131" s="76"/>
      <c r="V131" s="76"/>
      <c r="W131" s="76"/>
      <c r="X131" s="76"/>
      <c r="Y131" s="76"/>
      <c r="Z131" s="76"/>
      <c r="AA131" s="76"/>
      <c r="AB131" s="63"/>
      <c r="AC131" s="63"/>
      <c r="AD131" s="63"/>
      <c r="AE131" s="63"/>
      <c r="AF131" s="63"/>
    </row>
    <row r="132" spans="1:32" ht="15.75" x14ac:dyDescent="0.25">
      <c r="A132" s="76"/>
      <c r="B132" s="76"/>
      <c r="C132" s="76"/>
      <c r="D132" s="76"/>
      <c r="E132" s="76"/>
      <c r="F132" s="76"/>
      <c r="G132" s="76"/>
      <c r="H132" s="76"/>
      <c r="I132" s="76"/>
      <c r="J132" s="76"/>
      <c r="K132" s="76"/>
      <c r="L132" s="76"/>
      <c r="M132" s="76"/>
      <c r="N132" s="76"/>
      <c r="O132" s="76"/>
      <c r="P132" s="76"/>
      <c r="Q132" s="76"/>
      <c r="R132" s="76"/>
      <c r="S132" s="76"/>
      <c r="T132" s="76"/>
      <c r="U132" s="76"/>
      <c r="V132" s="76"/>
      <c r="W132" s="76"/>
      <c r="X132" s="76"/>
      <c r="Y132" s="76"/>
      <c r="Z132" s="76"/>
      <c r="AA132" s="76"/>
      <c r="AB132" s="63"/>
      <c r="AC132" s="63"/>
      <c r="AD132" s="63"/>
      <c r="AE132" s="63"/>
      <c r="AF132" s="63"/>
    </row>
    <row r="133" spans="1:32" ht="15.75" x14ac:dyDescent="0.25">
      <c r="A133" s="76"/>
      <c r="B133" s="76"/>
      <c r="C133" s="76"/>
      <c r="D133" s="76"/>
      <c r="E133" s="76"/>
      <c r="F133" s="76"/>
      <c r="G133" s="76"/>
      <c r="H133" s="76"/>
      <c r="I133" s="76"/>
      <c r="J133" s="76"/>
      <c r="K133" s="76"/>
      <c r="L133" s="76"/>
      <c r="M133" s="76"/>
      <c r="N133" s="76"/>
      <c r="O133" s="76"/>
      <c r="P133" s="76"/>
      <c r="Q133" s="76"/>
      <c r="R133" s="76"/>
      <c r="S133" s="76"/>
      <c r="T133" s="76"/>
      <c r="U133" s="76"/>
      <c r="V133" s="76"/>
      <c r="W133" s="76"/>
      <c r="X133" s="76"/>
      <c r="Y133" s="76"/>
      <c r="Z133" s="76"/>
      <c r="AA133" s="76"/>
      <c r="AB133" s="63"/>
      <c r="AC133" s="63"/>
      <c r="AD133" s="63"/>
      <c r="AE133" s="63"/>
      <c r="AF133" s="63"/>
    </row>
    <row r="134" spans="1:32" ht="15.75" x14ac:dyDescent="0.25">
      <c r="A134" s="76"/>
      <c r="B134" s="76"/>
      <c r="C134" s="76"/>
      <c r="D134" s="76"/>
      <c r="E134" s="76"/>
      <c r="F134" s="76"/>
      <c r="G134" s="76"/>
      <c r="H134" s="76"/>
      <c r="I134" s="76"/>
      <c r="J134" s="76"/>
      <c r="K134" s="76"/>
      <c r="L134" s="76"/>
      <c r="M134" s="76"/>
      <c r="N134" s="76"/>
      <c r="O134" s="76"/>
      <c r="P134" s="76"/>
      <c r="Q134" s="76"/>
      <c r="R134" s="76"/>
      <c r="S134" s="76"/>
      <c r="T134" s="76"/>
      <c r="U134" s="76"/>
      <c r="V134" s="76"/>
      <c r="W134" s="76"/>
      <c r="X134" s="76"/>
      <c r="Y134" s="76"/>
      <c r="Z134" s="76"/>
      <c r="AA134" s="76"/>
      <c r="AB134" s="63"/>
      <c r="AC134" s="63"/>
      <c r="AD134" s="63"/>
      <c r="AE134" s="63"/>
      <c r="AF134" s="63"/>
    </row>
    <row r="135" spans="1:32" ht="15.75" x14ac:dyDescent="0.25">
      <c r="A135" s="76"/>
      <c r="B135" s="76"/>
      <c r="C135" s="76"/>
      <c r="D135" s="76"/>
      <c r="E135" s="76"/>
      <c r="F135" s="76"/>
      <c r="G135" s="76"/>
      <c r="H135" s="76"/>
      <c r="I135" s="76"/>
      <c r="J135" s="76"/>
      <c r="K135" s="76"/>
      <c r="L135" s="76"/>
      <c r="M135" s="76"/>
      <c r="N135" s="76"/>
      <c r="O135" s="76"/>
      <c r="P135" s="76"/>
      <c r="Q135" s="76"/>
      <c r="R135" s="76"/>
      <c r="S135" s="76"/>
      <c r="T135" s="76"/>
      <c r="U135" s="76"/>
      <c r="V135" s="76"/>
      <c r="W135" s="76"/>
      <c r="X135" s="76"/>
      <c r="Y135" s="76"/>
      <c r="Z135" s="76"/>
      <c r="AA135" s="76"/>
      <c r="AB135" s="63"/>
      <c r="AC135" s="63"/>
      <c r="AD135" s="63"/>
      <c r="AE135" s="63"/>
      <c r="AF135" s="63"/>
    </row>
    <row r="136" spans="1:32" ht="15.75" x14ac:dyDescent="0.25">
      <c r="A136" s="76"/>
      <c r="B136" s="76"/>
      <c r="C136" s="76"/>
      <c r="D136" s="76"/>
      <c r="E136" s="76"/>
      <c r="F136" s="76"/>
      <c r="G136" s="76"/>
      <c r="H136" s="76"/>
      <c r="I136" s="76"/>
      <c r="J136" s="76"/>
      <c r="K136" s="76"/>
      <c r="L136" s="76"/>
      <c r="M136" s="76"/>
      <c r="N136" s="76"/>
      <c r="O136" s="76"/>
      <c r="P136" s="76"/>
      <c r="Q136" s="76"/>
      <c r="R136" s="76"/>
      <c r="S136" s="76"/>
      <c r="T136" s="76"/>
      <c r="U136" s="76"/>
      <c r="V136" s="76"/>
      <c r="W136" s="76"/>
      <c r="X136" s="76"/>
      <c r="Y136" s="76"/>
      <c r="Z136" s="76"/>
      <c r="AA136" s="76"/>
      <c r="AB136" s="63"/>
      <c r="AC136" s="63"/>
      <c r="AD136" s="63"/>
      <c r="AE136" s="63"/>
      <c r="AF136" s="63"/>
    </row>
    <row r="137" spans="1:32" ht="15.75" x14ac:dyDescent="0.25">
      <c r="A137" s="76"/>
      <c r="B137" s="76"/>
      <c r="C137" s="76"/>
      <c r="D137" s="76"/>
      <c r="E137" s="76"/>
      <c r="F137" s="76"/>
      <c r="G137" s="76"/>
      <c r="H137" s="76"/>
      <c r="I137" s="76"/>
      <c r="J137" s="76"/>
      <c r="K137" s="76"/>
      <c r="L137" s="76"/>
      <c r="M137" s="76"/>
      <c r="N137" s="76"/>
      <c r="O137" s="76"/>
      <c r="P137" s="76"/>
      <c r="Q137" s="76"/>
      <c r="R137" s="76"/>
      <c r="S137" s="76"/>
      <c r="T137" s="76"/>
      <c r="U137" s="76"/>
      <c r="V137" s="76"/>
      <c r="W137" s="76"/>
      <c r="X137" s="76"/>
      <c r="Y137" s="76"/>
      <c r="Z137" s="76"/>
      <c r="AA137" s="76"/>
      <c r="AB137" s="63"/>
      <c r="AC137" s="63"/>
      <c r="AD137" s="63"/>
      <c r="AE137" s="63"/>
      <c r="AF137" s="63"/>
    </row>
    <row r="138" spans="1:32" ht="15.75" x14ac:dyDescent="0.25">
      <c r="A138" s="76"/>
      <c r="B138" s="76"/>
      <c r="C138" s="76"/>
      <c r="D138" s="76"/>
      <c r="E138" s="76"/>
      <c r="F138" s="76"/>
      <c r="G138" s="76"/>
      <c r="H138" s="76"/>
      <c r="I138" s="76"/>
      <c r="J138" s="76"/>
      <c r="K138" s="76"/>
      <c r="L138" s="76"/>
      <c r="M138" s="76"/>
      <c r="N138" s="76"/>
      <c r="O138" s="76"/>
      <c r="P138" s="76"/>
      <c r="Q138" s="76"/>
      <c r="R138" s="76"/>
      <c r="S138" s="76"/>
      <c r="T138" s="76"/>
      <c r="U138" s="76"/>
      <c r="V138" s="76"/>
      <c r="W138" s="76"/>
      <c r="X138" s="76"/>
      <c r="Y138" s="76"/>
      <c r="Z138" s="76"/>
      <c r="AA138" s="76"/>
      <c r="AB138" s="63"/>
      <c r="AC138" s="63"/>
      <c r="AD138" s="63"/>
      <c r="AE138" s="63"/>
      <c r="AF138" s="63"/>
    </row>
    <row r="139" spans="1:32" ht="15.75" x14ac:dyDescent="0.25">
      <c r="A139" s="76"/>
      <c r="B139" s="76"/>
      <c r="C139" s="76"/>
      <c r="D139" s="76"/>
      <c r="E139" s="76"/>
      <c r="F139" s="76"/>
      <c r="G139" s="76"/>
      <c r="H139" s="76"/>
      <c r="I139" s="76"/>
      <c r="J139" s="76"/>
      <c r="K139" s="76"/>
      <c r="L139" s="76"/>
      <c r="M139" s="76"/>
      <c r="N139" s="76"/>
      <c r="O139" s="76"/>
      <c r="P139" s="76"/>
      <c r="Q139" s="76"/>
      <c r="R139" s="76"/>
      <c r="S139" s="76"/>
      <c r="T139" s="76"/>
      <c r="U139" s="76"/>
      <c r="V139" s="76"/>
      <c r="W139" s="76"/>
      <c r="X139" s="76"/>
      <c r="Y139" s="76"/>
      <c r="Z139" s="76"/>
      <c r="AA139" s="76"/>
      <c r="AB139" s="63"/>
      <c r="AC139" s="63"/>
      <c r="AD139" s="63"/>
      <c r="AE139" s="63"/>
      <c r="AF139" s="63"/>
    </row>
    <row r="140" spans="1:32" ht="15.75" x14ac:dyDescent="0.25">
      <c r="A140" s="76"/>
      <c r="B140" s="76"/>
      <c r="C140" s="76"/>
      <c r="D140" s="76"/>
      <c r="E140" s="76"/>
      <c r="F140" s="76"/>
      <c r="G140" s="76"/>
      <c r="H140" s="76"/>
      <c r="I140" s="76"/>
      <c r="J140" s="76"/>
      <c r="K140" s="76"/>
      <c r="L140" s="76"/>
      <c r="M140" s="76"/>
      <c r="N140" s="76"/>
      <c r="O140" s="76"/>
      <c r="P140" s="76"/>
      <c r="Q140" s="76"/>
      <c r="R140" s="76"/>
      <c r="S140" s="76"/>
      <c r="T140" s="76"/>
      <c r="U140" s="76"/>
      <c r="V140" s="76"/>
      <c r="W140" s="76"/>
      <c r="X140" s="76"/>
      <c r="Y140" s="76"/>
      <c r="Z140" s="76"/>
      <c r="AA140" s="76"/>
      <c r="AB140" s="63"/>
      <c r="AC140" s="63"/>
      <c r="AD140" s="63"/>
      <c r="AE140" s="63"/>
      <c r="AF140" s="63"/>
    </row>
    <row r="141" spans="1:32" ht="15.75" x14ac:dyDescent="0.25">
      <c r="A141" s="76"/>
      <c r="B141" s="76"/>
      <c r="C141" s="76"/>
      <c r="D141" s="76"/>
      <c r="E141" s="76"/>
      <c r="F141" s="76"/>
      <c r="G141" s="76"/>
      <c r="H141" s="76"/>
      <c r="I141" s="76"/>
      <c r="J141" s="76"/>
      <c r="K141" s="76"/>
      <c r="L141" s="76"/>
      <c r="M141" s="76"/>
      <c r="N141" s="76"/>
      <c r="O141" s="76"/>
      <c r="P141" s="76"/>
      <c r="Q141" s="76"/>
      <c r="R141" s="76"/>
      <c r="S141" s="76"/>
      <c r="T141" s="76"/>
      <c r="U141" s="76"/>
      <c r="V141" s="76"/>
      <c r="W141" s="76"/>
      <c r="X141" s="76"/>
      <c r="Y141" s="76"/>
      <c r="Z141" s="76"/>
      <c r="AA141" s="76"/>
      <c r="AB141" s="63"/>
      <c r="AC141" s="63"/>
      <c r="AD141" s="63"/>
      <c r="AE141" s="63"/>
      <c r="AF141" s="63"/>
    </row>
    <row r="142" spans="1:32" ht="15.75" x14ac:dyDescent="0.25">
      <c r="A142" s="76"/>
      <c r="B142" s="76"/>
      <c r="C142" s="76"/>
      <c r="D142" s="76"/>
      <c r="E142" s="76"/>
      <c r="F142" s="76"/>
      <c r="G142" s="76"/>
      <c r="H142" s="76"/>
      <c r="I142" s="76"/>
      <c r="J142" s="76"/>
      <c r="K142" s="76"/>
      <c r="L142" s="76"/>
      <c r="M142" s="76"/>
      <c r="N142" s="76"/>
      <c r="O142" s="76"/>
      <c r="P142" s="76"/>
      <c r="Q142" s="76"/>
      <c r="R142" s="76"/>
      <c r="S142" s="76"/>
      <c r="T142" s="76"/>
      <c r="U142" s="76"/>
      <c r="V142" s="76"/>
      <c r="W142" s="76"/>
      <c r="X142" s="76"/>
      <c r="Y142" s="76"/>
      <c r="Z142" s="76"/>
      <c r="AA142" s="76"/>
      <c r="AB142" s="63"/>
      <c r="AC142" s="63"/>
      <c r="AD142" s="63"/>
      <c r="AE142" s="63"/>
      <c r="AF142" s="63"/>
    </row>
    <row r="143" spans="1:32" ht="15.75" x14ac:dyDescent="0.25">
      <c r="A143" s="76"/>
      <c r="B143" s="76"/>
      <c r="C143" s="76"/>
      <c r="D143" s="76"/>
      <c r="E143" s="76"/>
      <c r="F143" s="76"/>
      <c r="G143" s="76"/>
      <c r="H143" s="76"/>
      <c r="I143" s="76"/>
      <c r="J143" s="76"/>
      <c r="K143" s="76"/>
      <c r="L143" s="76"/>
      <c r="M143" s="76"/>
      <c r="N143" s="76"/>
      <c r="O143" s="76"/>
      <c r="P143" s="76"/>
      <c r="Q143" s="76"/>
      <c r="R143" s="76"/>
      <c r="S143" s="76"/>
      <c r="T143" s="76"/>
      <c r="U143" s="76"/>
      <c r="V143" s="76"/>
      <c r="W143" s="76"/>
      <c r="X143" s="76"/>
      <c r="Y143" s="76"/>
      <c r="Z143" s="76"/>
      <c r="AA143" s="76"/>
      <c r="AB143" s="63"/>
      <c r="AC143" s="63"/>
      <c r="AD143" s="63"/>
      <c r="AE143" s="63"/>
      <c r="AF143" s="63"/>
    </row>
    <row r="144" spans="1:32" ht="15.75" x14ac:dyDescent="0.25">
      <c r="A144" s="76"/>
      <c r="B144" s="76"/>
      <c r="C144" s="76"/>
      <c r="D144" s="76"/>
      <c r="E144" s="76"/>
      <c r="F144" s="76"/>
      <c r="G144" s="76"/>
      <c r="H144" s="76"/>
      <c r="I144" s="76"/>
      <c r="J144" s="76"/>
      <c r="K144" s="76"/>
      <c r="L144" s="76"/>
      <c r="M144" s="76"/>
      <c r="N144" s="76"/>
      <c r="O144" s="76"/>
      <c r="P144" s="76"/>
      <c r="Q144" s="76"/>
      <c r="R144" s="76"/>
      <c r="S144" s="76"/>
      <c r="T144" s="76"/>
      <c r="U144" s="76"/>
      <c r="V144" s="76"/>
      <c r="W144" s="76"/>
      <c r="X144" s="76"/>
      <c r="Y144" s="76"/>
      <c r="Z144" s="76"/>
      <c r="AA144" s="76"/>
      <c r="AB144" s="63"/>
      <c r="AC144" s="63"/>
      <c r="AD144" s="63"/>
      <c r="AE144" s="63"/>
      <c r="AF144" s="63"/>
    </row>
    <row r="145" spans="1:32" ht="15.75" x14ac:dyDescent="0.25">
      <c r="A145" s="76"/>
      <c r="B145" s="76"/>
      <c r="C145" s="76"/>
      <c r="D145" s="76"/>
      <c r="E145" s="76"/>
      <c r="F145" s="76"/>
      <c r="G145" s="76"/>
      <c r="H145" s="76"/>
      <c r="I145" s="76"/>
      <c r="J145" s="76"/>
      <c r="K145" s="76"/>
      <c r="L145" s="76"/>
      <c r="M145" s="76"/>
      <c r="N145" s="76"/>
      <c r="O145" s="76"/>
      <c r="P145" s="76"/>
      <c r="Q145" s="76"/>
      <c r="R145" s="76"/>
      <c r="S145" s="76"/>
      <c r="T145" s="76"/>
      <c r="U145" s="76"/>
      <c r="V145" s="76"/>
      <c r="W145" s="76"/>
      <c r="X145" s="76"/>
      <c r="Y145" s="76"/>
      <c r="Z145" s="76"/>
      <c r="AA145" s="76"/>
      <c r="AB145" s="63"/>
      <c r="AC145" s="63"/>
      <c r="AD145" s="63"/>
      <c r="AE145" s="63"/>
      <c r="AF145" s="63"/>
    </row>
    <row r="146" spans="1:32" ht="15.75" x14ac:dyDescent="0.25">
      <c r="A146" s="76"/>
      <c r="B146" s="76"/>
      <c r="C146" s="76"/>
      <c r="D146" s="76"/>
      <c r="E146" s="76"/>
      <c r="F146" s="76"/>
      <c r="G146" s="76"/>
      <c r="H146" s="76"/>
      <c r="I146" s="76"/>
      <c r="J146" s="76"/>
      <c r="K146" s="76"/>
      <c r="L146" s="76"/>
      <c r="M146" s="76"/>
      <c r="N146" s="76"/>
      <c r="O146" s="76"/>
      <c r="P146" s="76"/>
      <c r="Q146" s="76"/>
      <c r="R146" s="76"/>
      <c r="S146" s="76"/>
      <c r="T146" s="76"/>
      <c r="U146" s="76"/>
      <c r="V146" s="76"/>
      <c r="W146" s="76"/>
      <c r="X146" s="76"/>
      <c r="Y146" s="76"/>
      <c r="Z146" s="76"/>
      <c r="AA146" s="76"/>
      <c r="AB146" s="63"/>
      <c r="AC146" s="63"/>
      <c r="AD146" s="63"/>
      <c r="AE146" s="63"/>
      <c r="AF146" s="63"/>
    </row>
    <row r="147" spans="1:32" ht="15.75" x14ac:dyDescent="0.25">
      <c r="A147" s="76"/>
      <c r="B147" s="76"/>
      <c r="C147" s="76"/>
      <c r="D147" s="76"/>
      <c r="E147" s="76"/>
      <c r="F147" s="76"/>
      <c r="G147" s="76"/>
      <c r="H147" s="76"/>
      <c r="I147" s="76"/>
      <c r="J147" s="76"/>
      <c r="K147" s="76"/>
      <c r="L147" s="76"/>
      <c r="M147" s="76"/>
      <c r="N147" s="76"/>
      <c r="O147" s="76"/>
      <c r="P147" s="76"/>
      <c r="Q147" s="76"/>
      <c r="R147" s="76"/>
      <c r="S147" s="76"/>
      <c r="T147" s="76"/>
      <c r="U147" s="76"/>
      <c r="V147" s="76"/>
      <c r="W147" s="76"/>
      <c r="X147" s="76"/>
      <c r="Y147" s="76"/>
      <c r="Z147" s="76"/>
      <c r="AA147" s="76"/>
      <c r="AB147" s="63"/>
      <c r="AC147" s="63"/>
      <c r="AD147" s="63"/>
      <c r="AE147" s="63"/>
      <c r="AF147" s="63"/>
    </row>
    <row r="148" spans="1:32" ht="15.75" x14ac:dyDescent="0.25">
      <c r="A148" s="63"/>
      <c r="B148" s="63"/>
      <c r="C148" s="63"/>
      <c r="D148" s="63"/>
      <c r="E148" s="63"/>
      <c r="F148" s="63"/>
      <c r="G148" s="63"/>
      <c r="H148" s="63"/>
      <c r="I148" s="63"/>
      <c r="J148" s="63"/>
      <c r="K148" s="63"/>
      <c r="L148" s="63"/>
      <c r="M148" s="63"/>
      <c r="N148" s="63"/>
      <c r="O148" s="63"/>
      <c r="P148" s="63"/>
      <c r="Q148" s="63"/>
      <c r="R148" s="63"/>
      <c r="S148" s="63"/>
      <c r="T148" s="63"/>
      <c r="U148" s="63"/>
      <c r="V148" s="63"/>
      <c r="W148" s="63"/>
      <c r="X148" s="63"/>
      <c r="Y148" s="63"/>
      <c r="Z148" s="63"/>
      <c r="AA148" s="63"/>
      <c r="AB148" s="63"/>
      <c r="AC148" s="63"/>
      <c r="AD148" s="63"/>
      <c r="AE148" s="63"/>
      <c r="AF148" s="63"/>
    </row>
    <row r="149" spans="1:32" ht="15.75" x14ac:dyDescent="0.25">
      <c r="A149" s="74" t="s">
        <v>518</v>
      </c>
      <c r="B149" s="74"/>
      <c r="C149" s="74"/>
      <c r="D149" s="74"/>
      <c r="E149" s="74"/>
      <c r="F149" s="74"/>
      <c r="G149" s="74"/>
      <c r="H149" s="74"/>
      <c r="I149" s="74"/>
      <c r="J149" s="63"/>
      <c r="K149" s="63"/>
      <c r="L149" s="63"/>
      <c r="M149" s="63"/>
      <c r="N149" s="63"/>
      <c r="O149" s="63"/>
      <c r="P149" s="63"/>
      <c r="Q149" s="63"/>
      <c r="R149" s="63"/>
      <c r="S149" s="63"/>
      <c r="T149" s="63"/>
      <c r="U149" s="63"/>
      <c r="V149" s="63"/>
      <c r="W149" s="63"/>
      <c r="X149" s="63"/>
      <c r="Y149" s="63"/>
      <c r="Z149" s="63"/>
      <c r="AA149" s="63"/>
      <c r="AB149" s="63"/>
      <c r="AC149" s="63"/>
      <c r="AD149" s="63"/>
      <c r="AE149" s="63"/>
      <c r="AF149" s="63"/>
    </row>
    <row r="150" spans="1:32" ht="15.75" x14ac:dyDescent="0.25">
      <c r="A150" s="66" t="s">
        <v>1038</v>
      </c>
      <c r="B150" s="63"/>
      <c r="C150" s="63"/>
      <c r="D150" s="63"/>
      <c r="E150" s="63"/>
      <c r="F150" s="63"/>
      <c r="G150" s="63"/>
      <c r="H150" s="63"/>
      <c r="I150" s="63"/>
      <c r="J150" s="63"/>
      <c r="K150" s="63"/>
      <c r="L150" s="63"/>
      <c r="M150" s="63"/>
      <c r="N150" s="63"/>
      <c r="O150" s="63"/>
      <c r="P150" s="63"/>
      <c r="Q150" s="63"/>
      <c r="R150" s="63"/>
      <c r="S150" s="63"/>
      <c r="T150" s="63"/>
      <c r="U150" s="63"/>
      <c r="V150" s="63"/>
      <c r="W150" s="63"/>
      <c r="X150" s="63"/>
      <c r="Y150" s="63"/>
      <c r="Z150" s="63"/>
      <c r="AA150" s="63"/>
      <c r="AB150" s="63"/>
      <c r="AC150" s="63"/>
      <c r="AD150" s="63"/>
      <c r="AE150" s="63"/>
      <c r="AF150" s="63"/>
    </row>
    <row r="151" spans="1:32" ht="15.75" x14ac:dyDescent="0.25">
      <c r="A151" s="66" t="s">
        <v>398</v>
      </c>
      <c r="B151" s="63"/>
      <c r="C151" s="63"/>
      <c r="D151" s="63"/>
      <c r="E151" s="63"/>
      <c r="F151" s="63"/>
      <c r="G151" s="63"/>
      <c r="H151" s="63"/>
      <c r="I151" s="63"/>
      <c r="J151" s="63"/>
      <c r="K151" s="63"/>
      <c r="L151" s="63"/>
      <c r="M151" s="63"/>
      <c r="N151" s="63"/>
      <c r="O151" s="63"/>
      <c r="P151" s="63"/>
      <c r="Q151" s="63"/>
      <c r="R151" s="63"/>
      <c r="S151" s="63"/>
      <c r="T151" s="63"/>
      <c r="U151" s="63"/>
      <c r="V151" s="63"/>
      <c r="W151" s="63"/>
      <c r="X151" s="63"/>
      <c r="Y151" s="63"/>
      <c r="Z151" s="63"/>
      <c r="AA151" s="63"/>
      <c r="AB151" s="63"/>
      <c r="AC151" s="63"/>
      <c r="AD151" s="63"/>
      <c r="AE151" s="63"/>
      <c r="AF151" s="63"/>
    </row>
    <row r="152" spans="1:32" ht="15.75" x14ac:dyDescent="0.25">
      <c r="A152" s="63" t="s">
        <v>399</v>
      </c>
      <c r="B152" s="63"/>
      <c r="C152" s="63"/>
      <c r="D152" s="63"/>
      <c r="E152" s="63"/>
      <c r="F152" s="63">
        <f>Concept!H46</f>
        <v>0</v>
      </c>
      <c r="G152" s="63" t="s">
        <v>489</v>
      </c>
      <c r="H152" s="63"/>
      <c r="I152" s="63"/>
      <c r="J152" s="63"/>
      <c r="K152" s="63"/>
      <c r="L152" s="63"/>
      <c r="M152" s="63"/>
      <c r="N152" s="63" t="str">
        <f>IF(F152&gt;3.99,A152,"")</f>
        <v/>
      </c>
      <c r="O152" s="63" t="str">
        <f>IF(F153&gt;3.99,A153,"")</f>
        <v/>
      </c>
      <c r="P152" s="63" t="str">
        <f>IF(F154&gt;3.99,A154,"")</f>
        <v/>
      </c>
      <c r="Q152" s="63" t="str">
        <f>IF(F155&gt;3.99,A155,"")</f>
        <v/>
      </c>
      <c r="R152" s="63" t="str">
        <f>IF(F156&gt;4,E156,"")</f>
        <v/>
      </c>
      <c r="S152" s="63"/>
      <c r="T152" s="63"/>
      <c r="U152" s="63"/>
      <c r="V152" s="63"/>
      <c r="W152" s="63"/>
      <c r="X152" s="63"/>
      <c r="Y152" s="63"/>
      <c r="Z152" s="63"/>
      <c r="AA152" s="63"/>
      <c r="AB152" s="63"/>
      <c r="AC152" s="63"/>
      <c r="AD152" s="63"/>
      <c r="AE152" s="63"/>
      <c r="AF152" s="63"/>
    </row>
    <row r="153" spans="1:32" ht="15.75" x14ac:dyDescent="0.25">
      <c r="A153" s="63" t="s">
        <v>400</v>
      </c>
      <c r="B153" s="63"/>
      <c r="C153" s="63"/>
      <c r="D153" s="63"/>
      <c r="E153" s="63"/>
      <c r="F153" s="63">
        <f>Concept!H52</f>
        <v>0</v>
      </c>
      <c r="G153" s="63" t="s">
        <v>486</v>
      </c>
      <c r="H153" s="63"/>
      <c r="I153" s="63"/>
      <c r="J153" s="63"/>
      <c r="K153" s="63"/>
      <c r="L153" s="63"/>
      <c r="M153" s="63"/>
      <c r="N153" s="63" t="str">
        <f>IF(AND($F152&gt;1.01,$F152&lt;3.99),$A152,"")</f>
        <v/>
      </c>
      <c r="O153" s="63" t="str">
        <f>IF(AND($F153&gt;1.01,$F153&lt;3.99),$A153,"")</f>
        <v/>
      </c>
      <c r="P153" s="63" t="str">
        <f>IF(AND($F154&gt;1.01,$F154&lt;3.99),$A154,"")</f>
        <v/>
      </c>
      <c r="Q153" s="63" t="str">
        <f>IF(AND($F155&gt;1.01,$F155&lt;3.99),$A155,"")</f>
        <v/>
      </c>
      <c r="R153" s="63"/>
      <c r="S153" s="63"/>
      <c r="T153" s="63"/>
      <c r="U153" s="63"/>
      <c r="V153" s="63"/>
      <c r="W153" s="63"/>
      <c r="X153" s="63"/>
      <c r="Y153" s="63"/>
      <c r="Z153" s="63"/>
      <c r="AA153" s="63"/>
      <c r="AB153" s="63"/>
      <c r="AC153" s="63"/>
      <c r="AD153" s="63"/>
      <c r="AE153" s="63"/>
      <c r="AF153" s="63"/>
    </row>
    <row r="154" spans="1:32" ht="15.75" x14ac:dyDescent="0.25">
      <c r="A154" s="63" t="s">
        <v>401</v>
      </c>
      <c r="B154" s="63"/>
      <c r="C154" s="63"/>
      <c r="D154" s="63"/>
      <c r="E154" s="63"/>
      <c r="F154" s="63">
        <f>Concept!H61</f>
        <v>0</v>
      </c>
      <c r="G154" s="63" t="s">
        <v>487</v>
      </c>
      <c r="H154" s="63"/>
      <c r="I154" s="63"/>
      <c r="J154" s="63"/>
      <c r="K154" s="63"/>
      <c r="L154" s="63"/>
      <c r="M154" s="63"/>
      <c r="N154" s="70" t="str">
        <f>IF(AND($F152&gt;0.99,$F152&lt;1.000001),$A152,"")</f>
        <v/>
      </c>
      <c r="O154" s="70" t="str">
        <f>IF(AND($F153&gt;0.99,$F153&lt;1.000001),$A153,"")</f>
        <v/>
      </c>
      <c r="P154" s="70" t="str">
        <f>IF(AND($F154&gt;0.99,$F154&lt;1.000001),$A154,"")</f>
        <v/>
      </c>
      <c r="Q154" s="70" t="str">
        <f>IF(AND($F155&gt;0.99,$F155&lt;1.000001),$A155,"")</f>
        <v/>
      </c>
      <c r="R154" s="70"/>
      <c r="S154" s="63"/>
      <c r="T154" s="63"/>
      <c r="U154" s="63"/>
      <c r="V154" s="63"/>
      <c r="W154" s="63"/>
      <c r="X154" s="63"/>
      <c r="Y154" s="63"/>
      <c r="Z154" s="63"/>
      <c r="AA154" s="63"/>
      <c r="AB154" s="63"/>
      <c r="AC154" s="63"/>
      <c r="AD154" s="63"/>
      <c r="AE154" s="63"/>
      <c r="AF154" s="63"/>
    </row>
    <row r="155" spans="1:32" ht="15.75" x14ac:dyDescent="0.25">
      <c r="A155" s="63" t="s">
        <v>402</v>
      </c>
      <c r="B155" s="63"/>
      <c r="C155" s="63"/>
      <c r="D155" s="63"/>
      <c r="E155" s="63"/>
      <c r="F155" s="63">
        <f>Concept!H68</f>
        <v>0</v>
      </c>
      <c r="G155" s="63" t="s">
        <v>488</v>
      </c>
      <c r="H155" s="63"/>
      <c r="I155" s="63"/>
      <c r="J155" s="63"/>
      <c r="K155" s="63"/>
      <c r="L155" s="63"/>
      <c r="M155" s="63"/>
      <c r="N155" s="63" t="str">
        <f>IF($F152=0,$A152,"")</f>
        <v>Vocabulary</v>
      </c>
      <c r="O155" s="63" t="str">
        <f>IF($F153=0,$A153,"")</f>
        <v>Laterality</v>
      </c>
      <c r="P155" s="63" t="str">
        <f>IF($F154=0,$A154,"")</f>
        <v>Parallel/Perpendicular</v>
      </c>
      <c r="Q155" s="63" t="str">
        <f>IF($F155=0,$A155,"")</f>
        <v>Time And Distance</v>
      </c>
      <c r="R155" s="63"/>
      <c r="S155" s="63"/>
      <c r="T155" s="63"/>
      <c r="U155" s="63"/>
      <c r="V155" s="63"/>
      <c r="W155" s="63"/>
      <c r="X155" s="63"/>
      <c r="Y155" s="63"/>
      <c r="Z155" s="63"/>
      <c r="AA155" s="63"/>
      <c r="AB155" s="63"/>
      <c r="AC155" s="63"/>
      <c r="AD155" s="63"/>
      <c r="AE155" s="63"/>
      <c r="AF155" s="63"/>
    </row>
    <row r="156" spans="1:32" ht="15.75" x14ac:dyDescent="0.25">
      <c r="A156" s="66" t="s">
        <v>405</v>
      </c>
      <c r="B156" s="63"/>
      <c r="C156" s="63"/>
      <c r="D156" s="63"/>
      <c r="E156" s="63"/>
      <c r="F156" s="63"/>
      <c r="G156" s="63"/>
      <c r="H156" s="63"/>
      <c r="I156" s="63"/>
      <c r="J156" s="63"/>
      <c r="K156" s="63"/>
      <c r="L156" s="63"/>
      <c r="M156" s="63"/>
      <c r="N156" s="63"/>
      <c r="O156" s="63"/>
      <c r="P156" s="63"/>
      <c r="Q156" s="63"/>
      <c r="R156" s="63"/>
      <c r="S156" s="63"/>
      <c r="T156" s="63"/>
      <c r="U156" s="63"/>
      <c r="V156" s="63"/>
      <c r="W156" s="63"/>
      <c r="X156" s="63"/>
      <c r="Y156" s="63"/>
      <c r="Z156" s="63"/>
      <c r="AA156" s="63"/>
      <c r="AB156" s="63"/>
      <c r="AC156" s="63"/>
      <c r="AD156" s="63"/>
      <c r="AE156" s="63"/>
      <c r="AF156" s="63"/>
    </row>
    <row r="157" spans="1:32" ht="15.75" x14ac:dyDescent="0.25">
      <c r="A157" s="63" t="s">
        <v>1011</v>
      </c>
      <c r="B157" s="63"/>
      <c r="C157" s="63"/>
      <c r="D157" s="63"/>
      <c r="E157" s="63"/>
      <c r="F157" s="63">
        <f>Move!H108</f>
        <v>0</v>
      </c>
      <c r="G157" s="63" t="s">
        <v>489</v>
      </c>
      <c r="H157" s="63"/>
      <c r="I157" s="63"/>
      <c r="J157" s="63"/>
      <c r="K157" s="63"/>
      <c r="L157" s="63"/>
      <c r="M157" s="63"/>
      <c r="N157" s="70" t="str">
        <f>IF(F157&gt;3.99,A157,"")</f>
        <v/>
      </c>
      <c r="O157" s="70" t="str">
        <f>IF(F158&gt;3.99,A158,"")</f>
        <v/>
      </c>
      <c r="P157" s="70" t="str">
        <f>IF(F159&gt;3.99,A159,"")</f>
        <v/>
      </c>
      <c r="Q157" s="70" t="str">
        <f>IF(F160&gt;3.99,A160,"")</f>
        <v/>
      </c>
      <c r="R157" s="70" t="str">
        <f>IF(F161&gt;3.99,A161,"")</f>
        <v/>
      </c>
      <c r="S157" s="70" t="str">
        <f>IF(F162&gt;3.99,A162,"")</f>
        <v/>
      </c>
      <c r="T157" s="70" t="str">
        <f>IF(F163&gt;3.99,A163,"")</f>
        <v/>
      </c>
      <c r="U157" s="70" t="str">
        <f>IF(F164&gt;3.99,A164,"")</f>
        <v/>
      </c>
      <c r="V157" s="70" t="str">
        <f>IF(F165&gt;3.99,A165,"")</f>
        <v/>
      </c>
      <c r="W157" s="70" t="str">
        <f>IF(F166&gt;3.99,A166,"")</f>
        <v/>
      </c>
      <c r="X157" s="70" t="str">
        <f>IF(F167&gt;3.99,A167,"")</f>
        <v/>
      </c>
      <c r="Y157" s="70"/>
      <c r="Z157" s="70"/>
      <c r="AA157" s="70"/>
      <c r="AB157" s="70"/>
      <c r="AC157" s="70"/>
      <c r="AD157" s="63"/>
      <c r="AE157" s="63"/>
      <c r="AF157" s="63"/>
    </row>
    <row r="158" spans="1:32" ht="15.75" x14ac:dyDescent="0.25">
      <c r="A158" s="63" t="s">
        <v>1010</v>
      </c>
      <c r="B158" s="63"/>
      <c r="C158" s="63"/>
      <c r="D158" s="63"/>
      <c r="E158" s="63"/>
      <c r="F158" s="63">
        <f>Move!H117</f>
        <v>0</v>
      </c>
      <c r="G158" s="63" t="s">
        <v>486</v>
      </c>
      <c r="H158" s="63"/>
      <c r="I158" s="63"/>
      <c r="J158" s="63"/>
      <c r="K158" s="63"/>
      <c r="L158" s="63"/>
      <c r="M158" s="63"/>
      <c r="N158" s="70" t="str">
        <f>IF(AND($F157&gt;1.01,$F157&lt;3.99),$A157,"")</f>
        <v/>
      </c>
      <c r="O158" s="70" t="str">
        <f>IF(AND($F158&gt;1.01,$F158&lt;3.99),$A158,"")</f>
        <v/>
      </c>
      <c r="P158" s="70" t="str">
        <f>IF(AND($F159&gt;1.01,$F159&lt;3.99),$A159,"")</f>
        <v/>
      </c>
      <c r="Q158" s="70" t="str">
        <f>IF(AND($F160&gt;1.01,$F160&lt;3.99),$A160,"")</f>
        <v/>
      </c>
      <c r="R158" s="70" t="str">
        <f>IF(AND($F161&gt;1.01,$F161&lt;3.99),$A161,"")</f>
        <v/>
      </c>
      <c r="S158" s="70" t="str">
        <f>IF(AND($F162&gt;1.01,$F162&lt;3.99),$A162,"")</f>
        <v/>
      </c>
      <c r="T158" s="70" t="str">
        <f>IF(AND($F163&gt;1.01,$F163&lt;3.99),$A163,"")</f>
        <v/>
      </c>
      <c r="U158" s="70" t="str">
        <f>IF(AND($F164&gt;1.01,$F164&lt;3.99),$A164,"")</f>
        <v/>
      </c>
      <c r="V158" s="70" t="str">
        <f>IF(AND($F165&gt;1.01,$F165&lt;3.99),$A165,"")</f>
        <v/>
      </c>
      <c r="W158" s="70" t="str">
        <f>IF(AND($F166&gt;1.01,$F166&lt;3.99),$A166,"")</f>
        <v/>
      </c>
      <c r="X158" s="70" t="str">
        <f>IF(AND($F167&gt;1.01,$F167&lt;3.99),$A167,"")</f>
        <v/>
      </c>
      <c r="Y158" s="70"/>
      <c r="Z158" s="70"/>
      <c r="AA158" s="70"/>
      <c r="AB158" s="70"/>
      <c r="AC158" s="70"/>
      <c r="AD158" s="63"/>
      <c r="AE158" s="63"/>
      <c r="AF158" s="63"/>
    </row>
    <row r="159" spans="1:32" ht="15.75" x14ac:dyDescent="0.25">
      <c r="A159" s="63" t="s">
        <v>1012</v>
      </c>
      <c r="B159" s="63"/>
      <c r="C159" s="63"/>
      <c r="D159" s="63"/>
      <c r="E159" s="63"/>
      <c r="F159" s="63">
        <f>Move!H126</f>
        <v>0</v>
      </c>
      <c r="G159" s="63" t="s">
        <v>487</v>
      </c>
      <c r="H159" s="63"/>
      <c r="I159" s="63"/>
      <c r="J159" s="63"/>
      <c r="K159" s="63"/>
      <c r="L159" s="63"/>
      <c r="M159" s="63"/>
      <c r="N159" s="70" t="str">
        <f>IF(AND($F157&gt;0.99,$F157&lt;1.000001),$A157,"")</f>
        <v/>
      </c>
      <c r="O159" s="70" t="str">
        <f>IF(AND($F158&gt;0.99,$F158&lt;1.000001),$A158,"")</f>
        <v/>
      </c>
      <c r="P159" s="70" t="str">
        <f>IF(AND($F159&gt;0.99,$F159&lt;1.000001),$A159,"")</f>
        <v/>
      </c>
      <c r="Q159" s="70" t="str">
        <f>IF(AND($F160&gt;0.99,$F160&lt;1.000001),$A160,"")</f>
        <v/>
      </c>
      <c r="R159" s="70" t="str">
        <f>IF(AND($F161&gt;0.99,$F161&lt;1.000001),$A161,"")</f>
        <v/>
      </c>
      <c r="S159" s="70" t="str">
        <f>IF(AND($F162&gt;0.99,$F162&lt;1.000001),$A162,"")</f>
        <v/>
      </c>
      <c r="T159" s="70" t="str">
        <f>IF(AND($F163&gt;0.99,$F163&lt;1.000001),$A163,"")</f>
        <v/>
      </c>
      <c r="U159" s="70" t="str">
        <f>IF(AND($F164&gt;0.99,$F164&lt;1.000001),$A164,"")</f>
        <v/>
      </c>
      <c r="V159" s="70" t="str">
        <f>IF(AND($F165&gt;0.99,$F165&lt;1.000001),$A165,"")</f>
        <v/>
      </c>
      <c r="W159" s="70" t="str">
        <f>IF(AND($F166&gt;0.99,$F166&lt;1.000001),$A166,"")</f>
        <v/>
      </c>
      <c r="X159" s="70" t="str">
        <f>IF(AND($F167&gt;0.99,$F167&lt;1.000001),$A167,"")</f>
        <v/>
      </c>
      <c r="Y159" s="70"/>
      <c r="Z159" s="70"/>
      <c r="AA159" s="70"/>
      <c r="AB159" s="70"/>
      <c r="AC159" s="70"/>
      <c r="AD159" s="63"/>
      <c r="AE159" s="63"/>
      <c r="AF159" s="63"/>
    </row>
    <row r="160" spans="1:32" ht="15.75" x14ac:dyDescent="0.25">
      <c r="A160" s="63" t="s">
        <v>403</v>
      </c>
      <c r="B160" s="63"/>
      <c r="C160" s="63"/>
      <c r="D160" s="63"/>
      <c r="E160" s="63"/>
      <c r="F160" s="63">
        <f>Move!H142</f>
        <v>0</v>
      </c>
      <c r="G160" s="63" t="s">
        <v>488</v>
      </c>
      <c r="H160" s="63"/>
      <c r="I160" s="63"/>
      <c r="J160" s="63"/>
      <c r="K160" s="63"/>
      <c r="L160" s="63"/>
      <c r="M160" s="63"/>
      <c r="N160" s="70" t="str">
        <f>IF($F157=0,$A157,"")</f>
        <v>Wheelchair Basics</v>
      </c>
      <c r="O160" s="70" t="str">
        <f>IF($F158=0,$A158,"")</f>
        <v>Maintaining Body Alignment While Propelling The Chair</v>
      </c>
      <c r="P160" s="70" t="str">
        <f>IF($F159=0,$A159,"")</f>
        <v>Wheelchair Movement</v>
      </c>
      <c r="Q160" s="70" t="str">
        <f>IF($F160=0,$A160,"")</f>
        <v>Balance</v>
      </c>
      <c r="R160" s="70" t="str">
        <f>IF($F161=0,$A161,"")</f>
        <v>Turns</v>
      </c>
      <c r="S160" s="71" t="str">
        <f>IF($F162=0,$A162,"")</f>
        <v>Navigating Tight Spaces</v>
      </c>
      <c r="T160" s="70" t="str">
        <f>IF($F163=0,$A163,"")</f>
        <v>Object Skills</v>
      </c>
      <c r="U160" s="70" t="str">
        <f>IF($F164=0,$A164,"")</f>
        <v>Manual Chair Specific Skills</v>
      </c>
      <c r="V160" s="70" t="str">
        <f>IF($F165=0,$A165,"")</f>
        <v>Scooter Specific Skills</v>
      </c>
      <c r="W160" s="70" t="str">
        <f>IF($F166=0,$A166,"")</f>
        <v>Power Chair Specific Skills</v>
      </c>
      <c r="X160" s="70" t="str">
        <f>IF($F167=0,$A167,"")</f>
        <v>Transferring</v>
      </c>
      <c r="Y160" s="70"/>
      <c r="Z160" s="70"/>
      <c r="AA160" s="70"/>
      <c r="AB160" s="70"/>
      <c r="AC160" s="70"/>
      <c r="AD160" s="63"/>
      <c r="AE160" s="63"/>
      <c r="AF160" s="63"/>
    </row>
    <row r="161" spans="1:32" ht="15.75" x14ac:dyDescent="0.25">
      <c r="A161" s="63" t="s">
        <v>404</v>
      </c>
      <c r="B161" s="63"/>
      <c r="C161" s="63"/>
      <c r="D161" s="63"/>
      <c r="E161" s="63"/>
      <c r="F161" s="63">
        <f>Move!H150</f>
        <v>0</v>
      </c>
      <c r="G161" s="63"/>
      <c r="H161" s="63"/>
      <c r="I161" s="63"/>
      <c r="J161" s="63"/>
      <c r="K161" s="63"/>
      <c r="L161" s="63"/>
      <c r="M161" s="63"/>
      <c r="N161" s="63"/>
      <c r="O161" s="63"/>
      <c r="P161" s="63"/>
      <c r="Q161" s="63"/>
      <c r="R161" s="63"/>
      <c r="S161" s="63"/>
      <c r="T161" s="63"/>
      <c r="U161" s="63"/>
      <c r="V161" s="63"/>
      <c r="W161" s="63"/>
      <c r="X161" s="63"/>
      <c r="Y161" s="63"/>
      <c r="Z161" s="63"/>
      <c r="AA161" s="63"/>
      <c r="AB161" s="63"/>
      <c r="AC161" s="63"/>
      <c r="AD161" s="63"/>
      <c r="AE161" s="63"/>
      <c r="AF161" s="63"/>
    </row>
    <row r="162" spans="1:32" ht="15.75" x14ac:dyDescent="0.25">
      <c r="A162" s="63" t="s">
        <v>1013</v>
      </c>
      <c r="B162" s="63"/>
      <c r="C162" s="63"/>
      <c r="D162" s="63"/>
      <c r="E162" s="63"/>
      <c r="F162" s="63">
        <f>Move!H162</f>
        <v>0</v>
      </c>
      <c r="G162" s="63"/>
      <c r="H162" s="63"/>
      <c r="I162" s="63"/>
      <c r="J162" s="63"/>
      <c r="K162" s="63"/>
      <c r="L162" s="63"/>
      <c r="M162" s="63"/>
      <c r="N162" s="63"/>
      <c r="O162" s="63"/>
      <c r="P162" s="63"/>
      <c r="Q162" s="63"/>
      <c r="R162" s="63"/>
      <c r="S162" s="63"/>
      <c r="T162" s="63"/>
      <c r="U162" s="63"/>
      <c r="V162" s="63"/>
      <c r="W162" s="63"/>
      <c r="X162" s="63"/>
      <c r="Y162" s="63"/>
      <c r="Z162" s="63"/>
      <c r="AA162" s="63"/>
      <c r="AB162" s="63"/>
      <c r="AC162" s="63"/>
      <c r="AD162" s="63"/>
      <c r="AE162" s="63"/>
      <c r="AF162" s="63"/>
    </row>
    <row r="163" spans="1:32" ht="15.75" x14ac:dyDescent="0.25">
      <c r="A163" s="63" t="s">
        <v>1014</v>
      </c>
      <c r="B163" s="63"/>
      <c r="C163" s="63"/>
      <c r="D163" s="63"/>
      <c r="E163" s="63"/>
      <c r="F163" s="63">
        <f>Move!H172</f>
        <v>0</v>
      </c>
      <c r="G163" s="63"/>
      <c r="H163" s="63"/>
      <c r="I163" s="63"/>
      <c r="J163" s="63"/>
      <c r="K163" s="63"/>
      <c r="L163" s="63"/>
      <c r="M163" s="63"/>
      <c r="N163" s="63"/>
      <c r="O163" s="63"/>
      <c r="P163" s="63"/>
      <c r="Q163" s="63"/>
      <c r="R163" s="63"/>
      <c r="S163" s="63"/>
      <c r="T163" s="63"/>
      <c r="U163" s="63"/>
      <c r="V163" s="63"/>
      <c r="W163" s="63"/>
      <c r="X163" s="63"/>
      <c r="Y163" s="63"/>
      <c r="Z163" s="63"/>
      <c r="AA163" s="63"/>
      <c r="AB163" s="63"/>
      <c r="AC163" s="63"/>
      <c r="AD163" s="63"/>
      <c r="AE163" s="63"/>
      <c r="AF163" s="63"/>
    </row>
    <row r="164" spans="1:32" ht="15.75" x14ac:dyDescent="0.25">
      <c r="A164" s="63" t="s">
        <v>1015</v>
      </c>
      <c r="B164" s="63"/>
      <c r="C164" s="63"/>
      <c r="D164" s="63"/>
      <c r="E164" s="63"/>
      <c r="F164" s="63">
        <f>Move!H177</f>
        <v>0</v>
      </c>
      <c r="G164" s="63"/>
      <c r="H164" s="63"/>
      <c r="I164" s="63"/>
      <c r="J164" s="63"/>
      <c r="K164" s="63"/>
      <c r="L164" s="63"/>
      <c r="M164" s="63"/>
      <c r="N164" s="63"/>
      <c r="O164" s="63"/>
      <c r="P164" s="63"/>
      <c r="Q164" s="63"/>
      <c r="R164" s="63"/>
      <c r="S164" s="63"/>
      <c r="T164" s="63"/>
      <c r="U164" s="63"/>
      <c r="V164" s="63"/>
      <c r="W164" s="63"/>
      <c r="X164" s="63"/>
      <c r="Y164" s="63"/>
      <c r="Z164" s="63"/>
      <c r="AA164" s="63"/>
      <c r="AB164" s="63"/>
      <c r="AC164" s="63"/>
      <c r="AD164" s="63"/>
      <c r="AE164" s="63"/>
      <c r="AF164" s="63"/>
    </row>
    <row r="165" spans="1:32" ht="15.75" x14ac:dyDescent="0.25">
      <c r="A165" s="63" t="s">
        <v>1016</v>
      </c>
      <c r="B165" s="63"/>
      <c r="C165" s="63"/>
      <c r="D165" s="63"/>
      <c r="E165" s="63"/>
      <c r="F165" s="63">
        <f>Move!H184</f>
        <v>0</v>
      </c>
      <c r="G165" s="63"/>
      <c r="H165" s="63"/>
      <c r="I165" s="63"/>
      <c r="J165" s="63"/>
      <c r="K165" s="63"/>
      <c r="L165" s="63"/>
      <c r="M165" s="63"/>
      <c r="N165" s="63"/>
      <c r="O165" s="63"/>
      <c r="P165" s="63"/>
      <c r="Q165" s="63"/>
      <c r="R165" s="63"/>
      <c r="S165" s="63"/>
      <c r="T165" s="63"/>
      <c r="U165" s="63"/>
      <c r="V165" s="63"/>
      <c r="W165" s="63"/>
      <c r="X165" s="63"/>
      <c r="Y165" s="63"/>
      <c r="Z165" s="63"/>
      <c r="AA165" s="63"/>
      <c r="AB165" s="63"/>
      <c r="AC165" s="63"/>
      <c r="AD165" s="63"/>
      <c r="AE165" s="63"/>
      <c r="AF165" s="63"/>
    </row>
    <row r="166" spans="1:32" ht="15.75" x14ac:dyDescent="0.25">
      <c r="A166" s="63" t="s">
        <v>1017</v>
      </c>
      <c r="B166" s="63"/>
      <c r="C166" s="63"/>
      <c r="D166" s="63"/>
      <c r="E166" s="63"/>
      <c r="F166" s="63">
        <f>Move!H189</f>
        <v>0</v>
      </c>
      <c r="G166" s="63"/>
      <c r="H166" s="63"/>
      <c r="I166" s="63"/>
      <c r="J166" s="63"/>
      <c r="K166" s="63"/>
      <c r="L166" s="63"/>
      <c r="M166" s="63"/>
      <c r="N166" s="63"/>
      <c r="O166" s="63"/>
      <c r="P166" s="63"/>
      <c r="Q166" s="63"/>
      <c r="R166" s="63"/>
      <c r="S166" s="63"/>
      <c r="T166" s="63"/>
      <c r="U166" s="63"/>
      <c r="V166" s="63"/>
      <c r="W166" s="63"/>
      <c r="X166" s="63"/>
      <c r="Y166" s="63"/>
      <c r="Z166" s="63"/>
      <c r="AA166" s="63"/>
      <c r="AB166" s="63"/>
      <c r="AC166" s="63"/>
      <c r="AD166" s="63"/>
      <c r="AE166" s="63"/>
      <c r="AF166" s="63"/>
    </row>
    <row r="167" spans="1:32" ht="15.75" x14ac:dyDescent="0.25">
      <c r="A167" s="63" t="s">
        <v>1018</v>
      </c>
      <c r="B167" s="63"/>
      <c r="C167" s="63"/>
      <c r="D167" s="63"/>
      <c r="E167" s="63"/>
      <c r="F167" s="63">
        <f>Move!H195</f>
        <v>0</v>
      </c>
      <c r="G167" s="63"/>
      <c r="H167" s="63"/>
      <c r="I167" s="63"/>
      <c r="J167" s="63"/>
      <c r="K167" s="63"/>
      <c r="L167" s="63"/>
      <c r="M167" s="63"/>
      <c r="N167" s="63"/>
      <c r="O167" s="63"/>
      <c r="P167" s="63"/>
      <c r="Q167" s="63"/>
      <c r="R167" s="63"/>
      <c r="S167" s="63"/>
      <c r="T167" s="63"/>
      <c r="U167" s="63"/>
      <c r="V167" s="63"/>
      <c r="W167" s="63"/>
      <c r="X167" s="63"/>
      <c r="Y167" s="63"/>
      <c r="Z167" s="63"/>
      <c r="AA167" s="63"/>
      <c r="AB167" s="63"/>
      <c r="AC167" s="63"/>
      <c r="AD167" s="63"/>
      <c r="AE167" s="63"/>
      <c r="AF167" s="63"/>
    </row>
    <row r="168" spans="1:32" ht="15.75" x14ac:dyDescent="0.25">
      <c r="A168" s="66" t="s">
        <v>473</v>
      </c>
      <c r="B168" s="63"/>
      <c r="C168" s="63"/>
      <c r="D168" s="63"/>
      <c r="E168" s="63"/>
      <c r="F168" s="63"/>
      <c r="G168" s="63"/>
      <c r="H168" s="63"/>
      <c r="I168" s="63"/>
      <c r="J168" s="63"/>
      <c r="K168" s="63"/>
      <c r="L168" s="63"/>
      <c r="M168" s="63"/>
      <c r="N168" s="63"/>
      <c r="O168" s="63"/>
      <c r="P168" s="63"/>
      <c r="Q168" s="63"/>
      <c r="R168" s="63"/>
      <c r="S168" s="63"/>
      <c r="T168" s="63"/>
      <c r="U168" s="63"/>
      <c r="V168" s="63"/>
      <c r="W168" s="63"/>
      <c r="X168" s="63"/>
      <c r="Y168" s="63"/>
      <c r="Z168" s="63"/>
      <c r="AA168" s="63"/>
      <c r="AB168" s="63"/>
      <c r="AC168" s="63"/>
      <c r="AD168" s="63"/>
      <c r="AE168" s="63"/>
      <c r="AF168" s="63"/>
    </row>
    <row r="169" spans="1:32" ht="15.75" x14ac:dyDescent="0.25">
      <c r="A169" s="63" t="s">
        <v>406</v>
      </c>
      <c r="B169" s="63"/>
      <c r="C169" s="63"/>
      <c r="D169" s="63"/>
      <c r="E169" s="63"/>
      <c r="F169" s="63">
        <f>SingRm!H45</f>
        <v>0</v>
      </c>
      <c r="G169" s="63" t="s">
        <v>489</v>
      </c>
      <c r="H169" s="63"/>
      <c r="I169" s="63"/>
      <c r="J169" s="63"/>
      <c r="K169" s="63"/>
      <c r="L169" s="63"/>
      <c r="M169" s="63"/>
      <c r="N169" s="63" t="str">
        <f>IF(F169&gt;3.99,A169,"")</f>
        <v/>
      </c>
      <c r="O169" s="63" t="str">
        <f>IF(F170&gt;3.99,A170,"")</f>
        <v/>
      </c>
      <c r="P169" s="63" t="str">
        <f>IF(F171&gt;3.99,A171,"")</f>
        <v/>
      </c>
      <c r="Q169" s="63" t="str">
        <f>IF(F172&gt;3.99,A172,"")</f>
        <v/>
      </c>
      <c r="R169" s="63" t="str">
        <f>IF(F173&gt;3.99,A173,"")</f>
        <v/>
      </c>
      <c r="S169" s="63"/>
      <c r="T169" s="63"/>
      <c r="U169" s="63"/>
      <c r="V169" s="63"/>
      <c r="W169" s="63"/>
      <c r="X169" s="63"/>
      <c r="Y169" s="63"/>
      <c r="Z169" s="63"/>
      <c r="AA169" s="63"/>
      <c r="AB169" s="63"/>
      <c r="AC169" s="63"/>
      <c r="AD169" s="63"/>
      <c r="AE169" s="63"/>
      <c r="AF169" s="63"/>
    </row>
    <row r="170" spans="1:32" ht="15.75" x14ac:dyDescent="0.25">
      <c r="A170" s="63" t="s">
        <v>407</v>
      </c>
      <c r="B170" s="63"/>
      <c r="C170" s="63"/>
      <c r="D170" s="63"/>
      <c r="E170" s="63"/>
      <c r="F170" s="63">
        <f>SingRm!H51</f>
        <v>0</v>
      </c>
      <c r="G170" s="63" t="s">
        <v>486</v>
      </c>
      <c r="H170" s="63"/>
      <c r="I170" s="63"/>
      <c r="J170" s="63"/>
      <c r="K170" s="63"/>
      <c r="L170" s="63"/>
      <c r="M170" s="63"/>
      <c r="N170" s="63" t="str">
        <f>IF(AND($F169&gt;1.01,$F169&lt;3.99),$A169,"")</f>
        <v/>
      </c>
      <c r="O170" s="63" t="str">
        <f>IF(AND($F170&gt;1.01,$F170&lt;3.99),$A170,"")</f>
        <v/>
      </c>
      <c r="P170" s="63" t="str">
        <f>IF(AND($F171&gt;1.01,$F171&lt;3.99),$A171,"")</f>
        <v/>
      </c>
      <c r="Q170" s="63" t="str">
        <f>IF(AND($F172&gt;1.01,$F172&lt;3.99),$A172,"")</f>
        <v/>
      </c>
      <c r="R170" s="63" t="str">
        <f>IF(AND($F173&gt;1.01,$F173&lt;3.99),$A173,"")</f>
        <v/>
      </c>
      <c r="S170" s="63"/>
      <c r="T170" s="63"/>
      <c r="U170" s="63"/>
      <c r="V170" s="63"/>
      <c r="W170" s="63"/>
      <c r="X170" s="63"/>
      <c r="Y170" s="63"/>
      <c r="Z170" s="63"/>
      <c r="AA170" s="63"/>
      <c r="AB170" s="63"/>
      <c r="AC170" s="63"/>
      <c r="AD170" s="63"/>
      <c r="AE170" s="63"/>
      <c r="AF170" s="63"/>
    </row>
    <row r="171" spans="1:32" ht="15.75" x14ac:dyDescent="0.25">
      <c r="A171" s="63" t="s">
        <v>491</v>
      </c>
      <c r="B171" s="63"/>
      <c r="C171" s="63"/>
      <c r="D171" s="63"/>
      <c r="E171" s="63"/>
      <c r="F171" s="63">
        <f>SingRm!H58</f>
        <v>0</v>
      </c>
      <c r="G171" s="63" t="s">
        <v>487</v>
      </c>
      <c r="H171" s="63"/>
      <c r="I171" s="63"/>
      <c r="J171" s="63"/>
      <c r="K171" s="63"/>
      <c r="L171" s="63"/>
      <c r="M171" s="63"/>
      <c r="N171" s="70" t="str">
        <f>IF(AND($F169&gt;0.99,$F169&lt;1.000001),$A169,"")</f>
        <v/>
      </c>
      <c r="O171" s="70" t="str">
        <f>IF(AND($F170&gt;0.99,$F170&lt;1.000001),$A170,"")</f>
        <v/>
      </c>
      <c r="P171" s="70" t="str">
        <f>IF(AND($F171&gt;0.99,$F171&lt;1.000001),$A171,"")</f>
        <v/>
      </c>
      <c r="Q171" s="70" t="str">
        <f>IF(AND($F172&gt;0.99,$F172&lt;1.000001),$A172,"")</f>
        <v/>
      </c>
      <c r="R171" s="70" t="str">
        <f>IF(AND($F173&gt;0.99,$F173&lt;1.000001),$A173,"")</f>
        <v/>
      </c>
      <c r="S171" s="63"/>
      <c r="T171" s="63"/>
      <c r="U171" s="63"/>
      <c r="V171" s="63"/>
      <c r="W171" s="63"/>
      <c r="X171" s="63"/>
      <c r="Y171" s="63"/>
      <c r="Z171" s="63"/>
      <c r="AA171" s="63"/>
      <c r="AB171" s="63"/>
      <c r="AC171" s="63"/>
      <c r="AD171" s="63"/>
      <c r="AE171" s="63"/>
      <c r="AF171" s="63"/>
    </row>
    <row r="172" spans="1:32" ht="15.75" x14ac:dyDescent="0.25">
      <c r="A172" s="63" t="s">
        <v>490</v>
      </c>
      <c r="B172" s="63"/>
      <c r="C172" s="63"/>
      <c r="D172" s="63"/>
      <c r="E172" s="63"/>
      <c r="F172" s="63">
        <f>SingRm!H65</f>
        <v>0</v>
      </c>
      <c r="G172" s="63" t="s">
        <v>488</v>
      </c>
      <c r="H172" s="63"/>
      <c r="I172" s="63"/>
      <c r="J172" s="63"/>
      <c r="K172" s="63"/>
      <c r="L172" s="63"/>
      <c r="M172" s="63"/>
      <c r="N172" s="63" t="str">
        <f>IF($F169=0,$A169,"")</f>
        <v>Familiar Rooms</v>
      </c>
      <c r="O172" s="63" t="str">
        <f>IF($F170=0,$A170,"")</f>
        <v>Unfamiliar Rooms</v>
      </c>
      <c r="P172" s="63" t="str">
        <f>IF($F171=0,$A171,"")</f>
        <v>Seating (Rows)</v>
      </c>
      <c r="Q172" s="63" t="str">
        <f>IF($F172=0,$A172,"")</f>
        <v>Seating (Tables)</v>
      </c>
      <c r="R172" s="63" t="str">
        <f>IF($F173=0,$A173,"")</f>
        <v>Locating Dropped Objects</v>
      </c>
      <c r="S172" s="63"/>
      <c r="T172" s="63"/>
      <c r="U172" s="63"/>
      <c r="V172" s="63"/>
      <c r="W172" s="63"/>
      <c r="X172" s="63"/>
      <c r="Y172" s="63"/>
      <c r="Z172" s="63"/>
      <c r="AA172" s="63"/>
      <c r="AB172" s="63"/>
      <c r="AC172" s="63"/>
      <c r="AD172" s="63"/>
      <c r="AE172" s="63"/>
      <c r="AF172" s="63"/>
    </row>
    <row r="173" spans="1:32" ht="15.75" x14ac:dyDescent="0.25">
      <c r="A173" s="63" t="s">
        <v>408</v>
      </c>
      <c r="B173" s="63"/>
      <c r="C173" s="63"/>
      <c r="D173" s="63"/>
      <c r="E173" s="63"/>
      <c r="F173" s="63">
        <f>SingRm!H70</f>
        <v>0</v>
      </c>
      <c r="G173" s="63"/>
      <c r="H173" s="63"/>
      <c r="I173" s="63"/>
      <c r="J173" s="63"/>
      <c r="K173" s="63"/>
      <c r="L173" s="63"/>
      <c r="M173" s="63"/>
      <c r="N173" s="63"/>
      <c r="O173" s="63"/>
      <c r="P173" s="63"/>
      <c r="Q173" s="63"/>
      <c r="R173" s="63"/>
      <c r="S173" s="63"/>
      <c r="T173" s="63"/>
      <c r="U173" s="63"/>
      <c r="V173" s="63"/>
      <c r="W173" s="63"/>
      <c r="X173" s="63"/>
      <c r="Y173" s="63"/>
      <c r="Z173" s="63"/>
      <c r="AA173" s="63"/>
      <c r="AB173" s="63"/>
      <c r="AC173" s="63"/>
      <c r="AD173" s="63"/>
      <c r="AE173" s="63"/>
      <c r="AF173" s="63"/>
    </row>
    <row r="174" spans="1:32" ht="15.75" x14ac:dyDescent="0.25">
      <c r="A174" s="66" t="s">
        <v>474</v>
      </c>
      <c r="B174" s="63"/>
      <c r="C174" s="63"/>
      <c r="D174" s="63"/>
      <c r="E174" s="63"/>
      <c r="F174" s="63"/>
      <c r="G174" s="63"/>
      <c r="H174" s="63"/>
      <c r="I174" s="63"/>
      <c r="J174" s="63"/>
      <c r="K174" s="63"/>
      <c r="L174" s="63"/>
      <c r="M174" s="63"/>
      <c r="N174" s="63"/>
      <c r="O174" s="63"/>
      <c r="P174" s="63"/>
      <c r="Q174" s="63"/>
      <c r="R174" s="63"/>
      <c r="S174" s="63"/>
      <c r="T174" s="63"/>
      <c r="U174" s="63"/>
      <c r="V174" s="63"/>
      <c r="W174" s="63"/>
      <c r="X174" s="63"/>
      <c r="Y174" s="63"/>
      <c r="Z174" s="63"/>
      <c r="AA174" s="63"/>
      <c r="AB174" s="63"/>
      <c r="AC174" s="63"/>
      <c r="AD174" s="63"/>
      <c r="AE174" s="63"/>
      <c r="AF174" s="63"/>
    </row>
    <row r="175" spans="1:32" ht="15.75" x14ac:dyDescent="0.25">
      <c r="A175" s="63" t="s">
        <v>409</v>
      </c>
      <c r="B175" s="63"/>
      <c r="C175" s="63"/>
      <c r="D175" s="63"/>
      <c r="E175" s="63"/>
      <c r="F175" s="63">
        <f>Indoor!H89</f>
        <v>0</v>
      </c>
      <c r="G175" s="63" t="s">
        <v>489</v>
      </c>
      <c r="H175" s="63"/>
      <c r="I175" s="63"/>
      <c r="J175" s="63"/>
      <c r="K175" s="63"/>
      <c r="L175" s="63"/>
      <c r="M175" s="63"/>
      <c r="N175" s="70" t="str">
        <f>IF(F175&gt;3.99,A175,"")</f>
        <v/>
      </c>
      <c r="O175" s="70" t="str">
        <f>IF(F176&gt;3.99,A176,"")</f>
        <v/>
      </c>
      <c r="P175" s="70" t="str">
        <f>IF(F177&gt;3.99,A177,"")</f>
        <v/>
      </c>
      <c r="Q175" s="70" t="str">
        <f>IF(F178&gt;3.99,A178,"")</f>
        <v/>
      </c>
      <c r="R175" s="70" t="str">
        <f>IF(F179&gt;3.99,A179,"")</f>
        <v/>
      </c>
      <c r="S175" s="70" t="str">
        <f>IF(F180&gt;3.99,A180,"")</f>
        <v/>
      </c>
      <c r="T175" s="70" t="str">
        <f>IF(F181&gt;3.99,A181,"")</f>
        <v/>
      </c>
      <c r="U175" s="70" t="str">
        <f>IF(F182&gt;3.99,A182,"")</f>
        <v/>
      </c>
      <c r="V175" s="63"/>
      <c r="W175" s="63"/>
      <c r="X175" s="63"/>
      <c r="Y175" s="63"/>
      <c r="Z175" s="63"/>
      <c r="AA175" s="63"/>
      <c r="AB175" s="63"/>
      <c r="AC175" s="63"/>
      <c r="AD175" s="63"/>
      <c r="AE175" s="63"/>
      <c r="AF175" s="63"/>
    </row>
    <row r="176" spans="1:32" ht="15.75" x14ac:dyDescent="0.25">
      <c r="A176" s="63" t="s">
        <v>410</v>
      </c>
      <c r="B176" s="63"/>
      <c r="C176" s="63"/>
      <c r="D176" s="63"/>
      <c r="E176" s="63"/>
      <c r="F176" s="63">
        <f>Indoor!H92</f>
        <v>0</v>
      </c>
      <c r="G176" s="63" t="s">
        <v>486</v>
      </c>
      <c r="H176" s="63"/>
      <c r="I176" s="63"/>
      <c r="J176" s="63"/>
      <c r="K176" s="63"/>
      <c r="L176" s="63"/>
      <c r="M176" s="63"/>
      <c r="N176" s="70" t="str">
        <f>IF(AND($F175&gt;1.01,$F175&lt;3.99),$A175,"")</f>
        <v/>
      </c>
      <c r="O176" s="70" t="str">
        <f>IF(AND($F176&gt;1.01,$F176&lt;3.99),$A176,"")</f>
        <v/>
      </c>
      <c r="P176" s="70" t="str">
        <f>IF(AND($F177&gt;1.01,$F177&lt;3.99),$A177,"")</f>
        <v/>
      </c>
      <c r="Q176" s="70" t="str">
        <f>IF(AND($F178&gt;1.01,$F178&lt;3.99),$A178,"")</f>
        <v/>
      </c>
      <c r="R176" s="70" t="str">
        <f>IF(AND($F179&gt;1.01,$F179&lt;3.99),$A179,"")</f>
        <v/>
      </c>
      <c r="S176" s="70" t="str">
        <f>IF(AND($F180&gt;1.01,$F180&lt;3.99),$A180,"")</f>
        <v/>
      </c>
      <c r="T176" s="70" t="str">
        <f>IF(AND($F181&gt;1.01,$F181&lt;3.99),$A181,"")</f>
        <v/>
      </c>
      <c r="U176" s="70" t="str">
        <f>IF(AND($F182&gt;1.01,$F182&lt;3.99),$A182,"")</f>
        <v/>
      </c>
      <c r="V176" s="63"/>
      <c r="W176" s="63"/>
      <c r="X176" s="63"/>
      <c r="Y176" s="63"/>
      <c r="Z176" s="63"/>
      <c r="AA176" s="63"/>
      <c r="AB176" s="63"/>
      <c r="AC176" s="63"/>
      <c r="AD176" s="63"/>
      <c r="AE176" s="63"/>
      <c r="AF176" s="63"/>
    </row>
    <row r="177" spans="1:32" ht="15.75" x14ac:dyDescent="0.25">
      <c r="A177" s="63" t="s">
        <v>411</v>
      </c>
      <c r="B177" s="63"/>
      <c r="C177" s="63"/>
      <c r="D177" s="63"/>
      <c r="E177" s="63"/>
      <c r="F177" s="63">
        <f>Indoor!H95</f>
        <v>0</v>
      </c>
      <c r="G177" s="63" t="s">
        <v>487</v>
      </c>
      <c r="H177" s="63"/>
      <c r="I177" s="63"/>
      <c r="J177" s="63"/>
      <c r="K177" s="63"/>
      <c r="L177" s="63"/>
      <c r="M177" s="63"/>
      <c r="N177" s="70" t="str">
        <f>IF(AND($F175&gt;0.99,$F175&lt;1.000001),$A175,"")</f>
        <v/>
      </c>
      <c r="O177" s="70" t="str">
        <f>IF(AND($F176&gt;0.99,$F176&lt;1.000001),$A176,"")</f>
        <v/>
      </c>
      <c r="P177" s="70" t="str">
        <f>IF(AND($F177&gt;0.99,$F177&lt;1.000001),$A177,"")</f>
        <v/>
      </c>
      <c r="Q177" s="70" t="str">
        <f>IF(AND($F178&gt;0.99,$F178&lt;1.000001),$A178,"")</f>
        <v/>
      </c>
      <c r="R177" s="70" t="str">
        <f>IF(AND($F179&gt;0.99,$F179&lt;1.000001),$A179,"")</f>
        <v/>
      </c>
      <c r="S177" s="70" t="str">
        <f>IF(AND($F180&gt;0.99,$F180&lt;1.000001),$A180,"")</f>
        <v/>
      </c>
      <c r="T177" s="70" t="str">
        <f>IF(AND($F181&gt;0.99,$F181&lt;1.000001),$A181,"")</f>
        <v/>
      </c>
      <c r="U177" s="70" t="str">
        <f>IF(AND($F182&gt;0.99,$F182&lt;1.000001),$A182,"")</f>
        <v/>
      </c>
      <c r="V177" s="70"/>
      <c r="W177" s="63"/>
      <c r="X177" s="63"/>
      <c r="Y177" s="63"/>
      <c r="Z177" s="63"/>
      <c r="AA177" s="63"/>
      <c r="AB177" s="63"/>
      <c r="AC177" s="63"/>
      <c r="AD177" s="63"/>
      <c r="AE177" s="63"/>
      <c r="AF177" s="63"/>
    </row>
    <row r="178" spans="1:32" ht="15.75" x14ac:dyDescent="0.25">
      <c r="A178" s="63" t="s">
        <v>1019</v>
      </c>
      <c r="B178" s="63"/>
      <c r="C178" s="63"/>
      <c r="D178" s="63"/>
      <c r="E178" s="63"/>
      <c r="F178" s="63">
        <f>Indoor!H117</f>
        <v>0</v>
      </c>
      <c r="G178" s="63" t="s">
        <v>488</v>
      </c>
      <c r="H178" s="63"/>
      <c r="I178" s="63"/>
      <c r="J178" s="63"/>
      <c r="K178" s="63"/>
      <c r="L178" s="63"/>
      <c r="M178" s="63"/>
      <c r="N178" s="70" t="str">
        <f>IF($F175=0,$A175,"")</f>
        <v>Hand Trailing</v>
      </c>
      <c r="O178" s="70" t="str">
        <f>IF($F176=0,$A176,"")</f>
        <v>Navigating Open Spaces</v>
      </c>
      <c r="P178" s="70" t="str">
        <f>IF($F177=0,$A177,"")</f>
        <v>Doors</v>
      </c>
      <c r="Q178" s="70" t="str">
        <f>IF($F178=0,$A178,"")</f>
        <v>Stairs (Emergency Use Only)</v>
      </c>
      <c r="R178" s="70" t="str">
        <f>IF($F179=0,$A179,"")</f>
        <v>Elevators</v>
      </c>
      <c r="S178" s="71" t="str">
        <f>IF($F180=0,$A180,"")</f>
        <v>Moving Sidewalks</v>
      </c>
      <c r="T178" s="70" t="str">
        <f>IF($F181=0,$A181,"")</f>
        <v>Turnstiles</v>
      </c>
      <c r="U178" s="70" t="str">
        <f>IF($F182=0,$A182,"")</f>
        <v>Emergency Drills/Situations</v>
      </c>
      <c r="V178" s="63"/>
      <c r="W178" s="63"/>
      <c r="X178" s="63"/>
      <c r="Y178" s="63"/>
      <c r="Z178" s="63"/>
      <c r="AA178" s="63"/>
      <c r="AB178" s="63"/>
      <c r="AC178" s="63"/>
      <c r="AD178" s="63"/>
      <c r="AE178" s="63"/>
      <c r="AF178" s="63"/>
    </row>
    <row r="179" spans="1:32" ht="15.75" x14ac:dyDescent="0.25">
      <c r="A179" s="63" t="s">
        <v>412</v>
      </c>
      <c r="B179" s="63"/>
      <c r="C179" s="63"/>
      <c r="D179" s="63"/>
      <c r="E179" s="63"/>
      <c r="F179" s="63">
        <f>Indoor!H122</f>
        <v>0</v>
      </c>
      <c r="G179" s="63"/>
      <c r="H179" s="63"/>
      <c r="I179" s="63"/>
      <c r="J179" s="63"/>
      <c r="K179" s="63"/>
      <c r="L179" s="63"/>
      <c r="M179" s="63"/>
      <c r="N179" s="63"/>
      <c r="O179" s="63"/>
      <c r="P179" s="63"/>
      <c r="Q179" s="63"/>
      <c r="R179" s="63"/>
      <c r="S179" s="63"/>
      <c r="T179" s="63"/>
      <c r="U179" s="63"/>
      <c r="V179" s="63"/>
      <c r="W179" s="63"/>
      <c r="X179" s="63"/>
      <c r="Y179" s="63"/>
      <c r="Z179" s="63"/>
      <c r="AA179" s="63"/>
      <c r="AB179" s="63"/>
      <c r="AC179" s="63"/>
      <c r="AD179" s="63"/>
      <c r="AE179" s="63"/>
      <c r="AF179" s="63"/>
    </row>
    <row r="180" spans="1:32" ht="15.75" x14ac:dyDescent="0.25">
      <c r="A180" s="63" t="s">
        <v>413</v>
      </c>
      <c r="B180" s="63"/>
      <c r="C180" s="63"/>
      <c r="D180" s="63"/>
      <c r="E180" s="63"/>
      <c r="F180" s="63">
        <f>Indoor!H138</f>
        <v>0</v>
      </c>
      <c r="G180" s="63"/>
      <c r="H180" s="63"/>
      <c r="I180" s="63"/>
      <c r="J180" s="63"/>
      <c r="K180" s="63"/>
      <c r="L180" s="63"/>
      <c r="M180" s="63"/>
      <c r="N180" s="63"/>
      <c r="O180" s="63"/>
      <c r="P180" s="63"/>
      <c r="Q180" s="63"/>
      <c r="R180" s="63"/>
      <c r="S180" s="63"/>
      <c r="T180" s="63"/>
      <c r="U180" s="63"/>
      <c r="V180" s="63"/>
      <c r="W180" s="63"/>
      <c r="X180" s="63"/>
      <c r="Y180" s="63"/>
      <c r="Z180" s="63"/>
      <c r="AA180" s="63"/>
      <c r="AB180" s="63"/>
      <c r="AC180" s="63"/>
      <c r="AD180" s="63"/>
      <c r="AE180" s="63"/>
      <c r="AF180" s="63"/>
    </row>
    <row r="181" spans="1:32" ht="15.75" x14ac:dyDescent="0.25">
      <c r="A181" s="63" t="s">
        <v>414</v>
      </c>
      <c r="B181" s="63"/>
      <c r="C181" s="63"/>
      <c r="D181" s="63"/>
      <c r="E181" s="63"/>
      <c r="F181" s="63">
        <f>Indoor!H148</f>
        <v>0</v>
      </c>
      <c r="G181" s="63"/>
      <c r="H181" s="63"/>
      <c r="I181" s="63"/>
      <c r="J181" s="63"/>
      <c r="K181" s="63"/>
      <c r="L181" s="63"/>
      <c r="M181" s="63"/>
      <c r="N181" s="63"/>
      <c r="O181" s="63"/>
      <c r="P181" s="63"/>
      <c r="Q181" s="63"/>
      <c r="R181" s="63"/>
      <c r="S181" s="63"/>
      <c r="T181" s="63"/>
      <c r="U181" s="63"/>
      <c r="V181" s="63"/>
      <c r="W181" s="63"/>
      <c r="X181" s="63"/>
      <c r="Y181" s="63"/>
      <c r="Z181" s="63"/>
      <c r="AA181" s="63"/>
      <c r="AB181" s="63"/>
      <c r="AC181" s="63"/>
      <c r="AD181" s="63"/>
      <c r="AE181" s="63"/>
      <c r="AF181" s="63"/>
    </row>
    <row r="182" spans="1:32" ht="15.75" x14ac:dyDescent="0.25">
      <c r="A182" s="63" t="s">
        <v>1020</v>
      </c>
      <c r="B182" s="63"/>
      <c r="C182" s="63"/>
      <c r="D182" s="63"/>
      <c r="E182" s="63"/>
      <c r="F182" s="63">
        <f>Indoor!H154</f>
        <v>0</v>
      </c>
      <c r="G182" s="63"/>
      <c r="H182" s="63"/>
      <c r="I182" s="63"/>
      <c r="J182" s="63"/>
      <c r="K182" s="63"/>
      <c r="L182" s="63"/>
      <c r="M182" s="63"/>
      <c r="N182" s="63"/>
      <c r="O182" s="63"/>
      <c r="P182" s="63"/>
      <c r="Q182" s="63"/>
      <c r="R182" s="63"/>
      <c r="S182" s="63"/>
      <c r="T182" s="63"/>
      <c r="U182" s="63"/>
      <c r="V182" s="63"/>
      <c r="W182" s="63"/>
      <c r="X182" s="63"/>
      <c r="Y182" s="63"/>
      <c r="Z182" s="63"/>
      <c r="AA182" s="63"/>
      <c r="AB182" s="63"/>
      <c r="AC182" s="63"/>
      <c r="AD182" s="63"/>
      <c r="AE182" s="63"/>
      <c r="AF182" s="63"/>
    </row>
    <row r="183" spans="1:32" ht="15.75" x14ac:dyDescent="0.25">
      <c r="A183" s="66" t="s">
        <v>475</v>
      </c>
      <c r="B183" s="63"/>
      <c r="C183" s="63"/>
      <c r="D183" s="63"/>
      <c r="E183" s="63"/>
      <c r="F183" s="63"/>
      <c r="G183" s="63" t="s">
        <v>489</v>
      </c>
      <c r="H183" s="63"/>
      <c r="I183" s="63"/>
      <c r="J183" s="63"/>
      <c r="K183" s="63"/>
      <c r="L183" s="63"/>
      <c r="M183" s="63"/>
      <c r="N183" s="63" t="str">
        <f>IF(F184&gt;3.99,A184,"")</f>
        <v/>
      </c>
      <c r="O183" s="63" t="str">
        <f>IF(F185&gt;3.99,A185,"")</f>
        <v/>
      </c>
      <c r="P183" s="63" t="str">
        <f>IF(F186&gt;3.99,A186,"")</f>
        <v/>
      </c>
      <c r="Q183" s="63"/>
      <c r="R183" s="63"/>
      <c r="S183" s="63"/>
      <c r="T183" s="63"/>
      <c r="U183" s="63"/>
      <c r="V183" s="63"/>
      <c r="W183" s="63"/>
      <c r="X183" s="63"/>
      <c r="Y183" s="63"/>
      <c r="Z183" s="63"/>
      <c r="AA183" s="63"/>
      <c r="AB183" s="63"/>
      <c r="AC183" s="63"/>
      <c r="AD183" s="63"/>
      <c r="AE183" s="63"/>
      <c r="AF183" s="63"/>
    </row>
    <row r="184" spans="1:32" ht="15.75" x14ac:dyDescent="0.25">
      <c r="A184" s="63" t="s">
        <v>415</v>
      </c>
      <c r="B184" s="63"/>
      <c r="C184" s="63"/>
      <c r="D184" s="63"/>
      <c r="E184" s="63"/>
      <c r="F184" s="63">
        <f>SelfPro!H34</f>
        <v>0</v>
      </c>
      <c r="G184" s="63" t="s">
        <v>486</v>
      </c>
      <c r="H184" s="63"/>
      <c r="I184" s="63"/>
      <c r="J184" s="63"/>
      <c r="K184" s="63"/>
      <c r="L184" s="63"/>
      <c r="M184" s="63"/>
      <c r="N184" s="63" t="str">
        <f>IF(AND($F184&gt;1.01,$F184&lt;3.99),$A184,"")</f>
        <v/>
      </c>
      <c r="O184" s="63" t="str">
        <f>IF(AND($F185&gt;1.01,$F185&lt;3.99),$A185,"")</f>
        <v/>
      </c>
      <c r="P184" s="63" t="str">
        <f>IF(AND($F186&gt;1.01,$F186&lt;3.99),$A186,"")</f>
        <v/>
      </c>
      <c r="Q184" s="63"/>
      <c r="R184" s="63"/>
      <c r="S184" s="63"/>
      <c r="T184" s="63"/>
      <c r="U184" s="63"/>
      <c r="V184" s="63"/>
      <c r="W184" s="63"/>
      <c r="X184" s="63"/>
      <c r="Y184" s="63"/>
      <c r="Z184" s="63"/>
      <c r="AA184" s="63"/>
      <c r="AB184" s="63"/>
      <c r="AC184" s="63"/>
      <c r="AD184" s="63"/>
      <c r="AE184" s="63"/>
      <c r="AF184" s="63"/>
    </row>
    <row r="185" spans="1:32" ht="15.75" x14ac:dyDescent="0.25">
      <c r="A185" s="63" t="s">
        <v>416</v>
      </c>
      <c r="B185" s="63"/>
      <c r="C185" s="63"/>
      <c r="D185" s="63"/>
      <c r="E185" s="63"/>
      <c r="F185" s="63">
        <f>SelfPro!H40</f>
        <v>0</v>
      </c>
      <c r="G185" s="63" t="s">
        <v>487</v>
      </c>
      <c r="H185" s="63"/>
      <c r="I185" s="63"/>
      <c r="J185" s="63"/>
      <c r="K185" s="63"/>
      <c r="L185" s="63"/>
      <c r="M185" s="63"/>
      <c r="N185" s="70" t="str">
        <f>IF(AND($F184&gt;0.99,$F184&lt;1.000001),$A184,"")</f>
        <v/>
      </c>
      <c r="O185" s="70" t="str">
        <f>IF(AND($F185&gt;0.99,$F185&lt;1.000001),$A185,"")</f>
        <v/>
      </c>
      <c r="P185" s="70" t="str">
        <f>IF(AND($F186&gt;0.99,$F186&lt;1.000001),$A186,"")</f>
        <v/>
      </c>
      <c r="Q185" s="63"/>
      <c r="R185" s="63"/>
      <c r="S185" s="63"/>
      <c r="T185" s="63"/>
      <c r="U185" s="63"/>
      <c r="V185" s="63"/>
      <c r="W185" s="63"/>
      <c r="X185" s="63"/>
      <c r="Y185" s="63"/>
      <c r="Z185" s="63"/>
      <c r="AA185" s="63"/>
      <c r="AB185" s="63"/>
      <c r="AC185" s="63"/>
      <c r="AD185" s="63"/>
      <c r="AE185" s="63"/>
      <c r="AF185" s="63"/>
    </row>
    <row r="186" spans="1:32" ht="15.75" x14ac:dyDescent="0.25">
      <c r="A186" s="63" t="s">
        <v>417</v>
      </c>
      <c r="B186" s="63"/>
      <c r="C186" s="63"/>
      <c r="D186" s="63"/>
      <c r="E186" s="63"/>
      <c r="F186" s="63">
        <f>SelfPro!H44</f>
        <v>0</v>
      </c>
      <c r="G186" s="63" t="s">
        <v>488</v>
      </c>
      <c r="H186" s="63"/>
      <c r="I186" s="63"/>
      <c r="J186" s="63"/>
      <c r="K186" s="63"/>
      <c r="L186" s="63"/>
      <c r="M186" s="63"/>
      <c r="N186" s="63" t="str">
        <f>IF($F184=0,$A184,"")</f>
        <v>Upper Hand Protective Technique</v>
      </c>
      <c r="O186" s="63" t="str">
        <f>IF($F185=0,$A185,"")</f>
        <v>Lower Forearm Protective Technique</v>
      </c>
      <c r="P186" s="63" t="str">
        <f>IF($F186=0,$A186,"")</f>
        <v>Protective Clothing</v>
      </c>
      <c r="Q186" s="63"/>
      <c r="R186" s="63"/>
      <c r="S186" s="63"/>
      <c r="T186" s="63"/>
      <c r="U186" s="63"/>
      <c r="V186" s="63"/>
      <c r="W186" s="63"/>
      <c r="X186" s="63"/>
      <c r="Y186" s="63"/>
      <c r="Z186" s="63"/>
      <c r="AA186" s="63"/>
      <c r="AB186" s="63"/>
      <c r="AC186" s="63"/>
      <c r="AD186" s="63"/>
      <c r="AE186" s="63"/>
      <c r="AF186" s="63"/>
    </row>
    <row r="187" spans="1:32" ht="15.75" x14ac:dyDescent="0.25">
      <c r="A187" s="66" t="s">
        <v>476</v>
      </c>
      <c r="B187" s="63"/>
      <c r="C187" s="63"/>
      <c r="D187" s="63"/>
      <c r="E187" s="63"/>
      <c r="F187" s="63"/>
      <c r="G187" s="63"/>
      <c r="H187" s="63"/>
      <c r="I187" s="63"/>
      <c r="J187" s="63"/>
      <c r="K187" s="63"/>
      <c r="L187" s="63"/>
      <c r="M187" s="63"/>
      <c r="N187" s="63"/>
      <c r="O187" s="63"/>
      <c r="P187" s="63"/>
      <c r="Q187" s="63"/>
      <c r="R187" s="63"/>
      <c r="S187" s="63"/>
      <c r="T187" s="63"/>
      <c r="U187" s="63"/>
      <c r="V187" s="63"/>
      <c r="W187" s="63"/>
      <c r="X187" s="63"/>
      <c r="Y187" s="63"/>
      <c r="Z187" s="63"/>
      <c r="AA187" s="63"/>
      <c r="AB187" s="63"/>
      <c r="AC187" s="63"/>
      <c r="AD187" s="63"/>
      <c r="AE187" s="63"/>
      <c r="AF187" s="63"/>
    </row>
    <row r="188" spans="1:32" ht="15.75" x14ac:dyDescent="0.25">
      <c r="A188" s="63" t="s">
        <v>418</v>
      </c>
      <c r="B188" s="63"/>
      <c r="C188" s="63"/>
      <c r="D188" s="63"/>
      <c r="E188" s="63"/>
      <c r="F188" s="63">
        <f>Guided!H49</f>
        <v>0</v>
      </c>
      <c r="G188" s="63" t="s">
        <v>489</v>
      </c>
      <c r="H188" s="63"/>
      <c r="I188" s="63"/>
      <c r="J188" s="63"/>
      <c r="K188" s="63"/>
      <c r="L188" s="63"/>
      <c r="M188" s="63"/>
      <c r="N188" s="63" t="str">
        <f>IF(F188&gt;3.99,A188,"")</f>
        <v/>
      </c>
      <c r="O188" s="63" t="str">
        <f>IF(F189&gt;3.99,A189,"")</f>
        <v/>
      </c>
      <c r="P188" s="63" t="str">
        <f>IF(F190&gt;3.99,A190,"")</f>
        <v/>
      </c>
      <c r="Q188" s="63" t="str">
        <f>IF(F191&gt;3.99,A191,"")</f>
        <v/>
      </c>
      <c r="R188" s="63"/>
      <c r="S188" s="63"/>
      <c r="T188" s="63"/>
      <c r="U188" s="63"/>
      <c r="V188" s="63"/>
      <c r="W188" s="63"/>
      <c r="X188" s="63"/>
      <c r="Y188" s="63"/>
      <c r="Z188" s="63"/>
      <c r="AA188" s="63"/>
      <c r="AB188" s="63"/>
      <c r="AC188" s="63"/>
      <c r="AD188" s="63"/>
      <c r="AE188" s="63"/>
      <c r="AF188" s="63"/>
    </row>
    <row r="189" spans="1:32" ht="15.75" x14ac:dyDescent="0.25">
      <c r="A189" s="63" t="s">
        <v>1008</v>
      </c>
      <c r="B189" s="63"/>
      <c r="C189" s="63"/>
      <c r="D189" s="63"/>
      <c r="E189" s="63"/>
      <c r="F189" s="63">
        <f>Guided!H62</f>
        <v>0</v>
      </c>
      <c r="G189" s="63" t="s">
        <v>486</v>
      </c>
      <c r="H189" s="63"/>
      <c r="I189" s="63"/>
      <c r="J189" s="63"/>
      <c r="K189" s="63"/>
      <c r="L189" s="63"/>
      <c r="M189" s="63"/>
      <c r="N189" s="63" t="str">
        <f>IF(AND($F188&gt;1.01,$F188&lt;3.99),$A188,"")</f>
        <v/>
      </c>
      <c r="O189" s="63" t="str">
        <f>IF(AND($F189&gt;1.01,$F189&lt;3.99),$A189,"")</f>
        <v/>
      </c>
      <c r="P189" s="63" t="str">
        <f>IF(AND($F190&gt;1.01,$F190&lt;3.99),$A190,"")</f>
        <v/>
      </c>
      <c r="Q189" s="63" t="str">
        <f>IF(AND($F191&gt;1.01,$F191&lt;3.99),$A191,"")</f>
        <v/>
      </c>
      <c r="R189" s="63"/>
      <c r="S189" s="63"/>
      <c r="T189" s="63"/>
      <c r="U189" s="63"/>
      <c r="V189" s="63"/>
      <c r="W189" s="63"/>
      <c r="X189" s="63"/>
      <c r="Y189" s="63"/>
      <c r="Z189" s="63"/>
      <c r="AA189" s="63"/>
      <c r="AB189" s="63"/>
      <c r="AC189" s="63"/>
      <c r="AD189" s="63"/>
      <c r="AE189" s="63"/>
      <c r="AF189" s="63"/>
    </row>
    <row r="190" spans="1:32" ht="15.75" x14ac:dyDescent="0.25">
      <c r="A190" s="63" t="s">
        <v>419</v>
      </c>
      <c r="B190" s="63"/>
      <c r="C190" s="63"/>
      <c r="D190" s="63"/>
      <c r="E190" s="63"/>
      <c r="F190" s="63">
        <f>Guided!H67</f>
        <v>0</v>
      </c>
      <c r="G190" s="63" t="s">
        <v>487</v>
      </c>
      <c r="H190" s="63"/>
      <c r="I190" s="63"/>
      <c r="J190" s="63"/>
      <c r="K190" s="63"/>
      <c r="L190" s="63"/>
      <c r="M190" s="63"/>
      <c r="N190" s="70" t="str">
        <f>IF(AND($F188&gt;0.99,$F188&lt;1.000001),$A188,"")</f>
        <v/>
      </c>
      <c r="O190" s="70" t="str">
        <f>IF(AND($F189&gt;0.99,$F189&lt;1.000001),$A189,"")</f>
        <v/>
      </c>
      <c r="P190" s="70" t="str">
        <f>IF(AND($F190&gt;0.99,$F190&lt;1.000001),$A190,"")</f>
        <v/>
      </c>
      <c r="Q190" s="70" t="str">
        <f>IF(AND($F191&gt;0.99,$F191&lt;1.000001),$A191,"")</f>
        <v/>
      </c>
      <c r="R190" s="63"/>
      <c r="S190" s="63"/>
      <c r="T190" s="63"/>
      <c r="U190" s="63"/>
      <c r="V190" s="63"/>
      <c r="W190" s="63"/>
      <c r="X190" s="63"/>
      <c r="Y190" s="63"/>
      <c r="Z190" s="63"/>
      <c r="AA190" s="63"/>
      <c r="AB190" s="63"/>
      <c r="AC190" s="63"/>
      <c r="AD190" s="63"/>
      <c r="AE190" s="63"/>
      <c r="AF190" s="63"/>
    </row>
    <row r="191" spans="1:32" ht="15.75" x14ac:dyDescent="0.25">
      <c r="A191" s="63" t="s">
        <v>420</v>
      </c>
      <c r="B191" s="63"/>
      <c r="C191" s="63"/>
      <c r="D191" s="63"/>
      <c r="E191" s="63"/>
      <c r="F191" s="63">
        <f>Guided!H71</f>
        <v>0</v>
      </c>
      <c r="G191" s="63" t="s">
        <v>488</v>
      </c>
      <c r="H191" s="63"/>
      <c r="I191" s="63"/>
      <c r="J191" s="63"/>
      <c r="K191" s="63"/>
      <c r="L191" s="63"/>
      <c r="M191" s="63"/>
      <c r="N191" s="63" t="str">
        <f>IF($F188=0,$A188,"")</f>
        <v>Human Guide</v>
      </c>
      <c r="O191" s="63" t="str">
        <f>IF($F189=0,$A189,"")</f>
        <v>Staying With Another (No Direct Contact)</v>
      </c>
      <c r="P191" s="63" t="str">
        <f>IF($F190=0,$A190,"")</f>
        <v>Menus</v>
      </c>
      <c r="Q191" s="63" t="str">
        <f>IF($F191=0,$A191,"")</f>
        <v>Getting Rides</v>
      </c>
      <c r="R191" s="63"/>
      <c r="S191" s="63"/>
      <c r="T191" s="63"/>
      <c r="U191" s="63"/>
      <c r="V191" s="63"/>
      <c r="W191" s="63"/>
      <c r="X191" s="63"/>
      <c r="Y191" s="63"/>
      <c r="Z191" s="63"/>
      <c r="AA191" s="63"/>
      <c r="AB191" s="63"/>
      <c r="AC191" s="63"/>
      <c r="AD191" s="63"/>
      <c r="AE191" s="63"/>
      <c r="AF191" s="63"/>
    </row>
    <row r="192" spans="1:32" ht="15.75" x14ac:dyDescent="0.25">
      <c r="A192" s="66" t="s">
        <v>477</v>
      </c>
      <c r="B192" s="63"/>
      <c r="C192" s="63"/>
      <c r="D192" s="63"/>
      <c r="E192" s="63"/>
      <c r="F192" s="63"/>
      <c r="G192" s="63"/>
      <c r="H192" s="63"/>
      <c r="I192" s="63"/>
      <c r="J192" s="63"/>
      <c r="K192" s="63"/>
      <c r="L192" s="63"/>
      <c r="M192" s="63"/>
      <c r="N192" s="63"/>
      <c r="O192" s="63"/>
      <c r="P192" s="63"/>
      <c r="Q192" s="63"/>
      <c r="R192" s="63"/>
      <c r="S192" s="63"/>
      <c r="T192" s="63"/>
      <c r="U192" s="63"/>
      <c r="V192" s="63"/>
      <c r="W192" s="63"/>
      <c r="X192" s="63"/>
      <c r="Y192" s="63"/>
      <c r="Z192" s="63"/>
      <c r="AA192" s="63"/>
      <c r="AB192" s="63"/>
      <c r="AC192" s="63"/>
      <c r="AD192" s="63"/>
      <c r="AE192" s="63"/>
      <c r="AF192" s="63"/>
    </row>
    <row r="193" spans="1:32" ht="15.75" x14ac:dyDescent="0.25">
      <c r="A193" s="63" t="s">
        <v>421</v>
      </c>
      <c r="B193" s="63"/>
      <c r="C193" s="63"/>
      <c r="D193" s="63"/>
      <c r="E193" s="63"/>
      <c r="F193" s="63">
        <f>Cane!H75</f>
        <v>0</v>
      </c>
      <c r="G193" s="63" t="s">
        <v>489</v>
      </c>
      <c r="H193" s="63"/>
      <c r="I193" s="63"/>
      <c r="J193" s="63"/>
      <c r="K193" s="63"/>
      <c r="L193" s="63"/>
      <c r="M193" s="63"/>
      <c r="N193" s="70" t="str">
        <f>IF(F193&gt;3.99,A193,"")</f>
        <v/>
      </c>
      <c r="O193" s="70" t="str">
        <f>IF(F194&gt;3.99,A194,"")</f>
        <v/>
      </c>
      <c r="P193" s="70" t="str">
        <f>IF(F195&gt;3.99,A195,"")</f>
        <v/>
      </c>
      <c r="Q193" s="70" t="str">
        <f>IF(F196&gt;3.99,A196,"")</f>
        <v/>
      </c>
      <c r="R193" s="70" t="str">
        <f>IF(F197&gt;3.99,A197,"")</f>
        <v/>
      </c>
      <c r="S193" s="70" t="str">
        <f>IF(F198&gt;3.99,A198,"")</f>
        <v/>
      </c>
      <c r="T193" s="70" t="str">
        <f>IF(F199&gt;3.99,A199,"")</f>
        <v/>
      </c>
      <c r="U193" s="70" t="str">
        <f>IF(F200&gt;3.99,A200,"")</f>
        <v/>
      </c>
      <c r="V193" s="70" t="str">
        <f>IF(F201&gt;3.99,A201,"")</f>
        <v/>
      </c>
      <c r="W193" s="63"/>
      <c r="X193" s="63"/>
      <c r="Y193" s="63"/>
      <c r="Z193" s="63"/>
      <c r="AA193" s="63"/>
      <c r="AB193" s="63"/>
      <c r="AC193" s="63"/>
      <c r="AD193" s="63"/>
      <c r="AE193" s="63"/>
      <c r="AF193" s="63"/>
    </row>
    <row r="194" spans="1:32" ht="15.75" x14ac:dyDescent="0.25">
      <c r="A194" s="63" t="s">
        <v>422</v>
      </c>
      <c r="B194" s="63"/>
      <c r="C194" s="63"/>
      <c r="D194" s="63"/>
      <c r="E194" s="63"/>
      <c r="F194" s="63">
        <f>Cane!H83</f>
        <v>0</v>
      </c>
      <c r="G194" s="63" t="s">
        <v>486</v>
      </c>
      <c r="H194" s="63"/>
      <c r="I194" s="63"/>
      <c r="J194" s="63"/>
      <c r="K194" s="63"/>
      <c r="L194" s="63"/>
      <c r="M194" s="63"/>
      <c r="N194" s="70" t="str">
        <f>IF(AND($F193&gt;1.01,$F193&lt;3.99),$A193,"")</f>
        <v/>
      </c>
      <c r="O194" s="70" t="str">
        <f>IF(AND($F194&gt;1.01,$F194&lt;3.99),$A194,"")</f>
        <v/>
      </c>
      <c r="P194" s="70" t="str">
        <f>IF(AND($F195&gt;1.01,$F195&lt;3.99),$A195,"")</f>
        <v/>
      </c>
      <c r="Q194" s="70" t="str">
        <f>IF(AND($F196&gt;1.01,$F196&lt;3.99),$A196,"")</f>
        <v/>
      </c>
      <c r="R194" s="70" t="str">
        <f>IF(AND($F197&gt;1.01,$F197&lt;3.99),$A197,"")</f>
        <v/>
      </c>
      <c r="S194" s="70" t="str">
        <f>IF(AND($F198&gt;1.01,$F198&lt;3.99),$A198,"")</f>
        <v/>
      </c>
      <c r="T194" s="70" t="str">
        <f>IF(AND($F199&gt;1.01,$F199&lt;3.99),$A199,"")</f>
        <v/>
      </c>
      <c r="U194" s="70" t="str">
        <f>IF(AND($F200&gt;1.01,$F200&lt;3.99),$A200,"")</f>
        <v/>
      </c>
      <c r="V194" s="70" t="str">
        <f>IF(AND($F201&gt;1.01,$F201&lt;3.99),$A201,"")</f>
        <v/>
      </c>
      <c r="W194" s="63"/>
      <c r="X194" s="63"/>
      <c r="Y194" s="63"/>
      <c r="Z194" s="63"/>
      <c r="AA194" s="63"/>
      <c r="AB194" s="63"/>
      <c r="AC194" s="63"/>
      <c r="AD194" s="63"/>
      <c r="AE194" s="63"/>
      <c r="AF194" s="63"/>
    </row>
    <row r="195" spans="1:32" ht="15.75" x14ac:dyDescent="0.25">
      <c r="A195" s="63" t="s">
        <v>1021</v>
      </c>
      <c r="B195" s="63"/>
      <c r="C195" s="63"/>
      <c r="D195" s="63"/>
      <c r="E195" s="63"/>
      <c r="F195" s="63">
        <f>Cane!H89</f>
        <v>0</v>
      </c>
      <c r="G195" s="63" t="s">
        <v>487</v>
      </c>
      <c r="H195" s="63"/>
      <c r="I195" s="63"/>
      <c r="J195" s="63"/>
      <c r="K195" s="63"/>
      <c r="L195" s="63"/>
      <c r="M195" s="63"/>
      <c r="N195" s="70" t="str">
        <f>IF(AND($F193&gt;0.99,$F193&lt;1.000001),$A193,"")</f>
        <v/>
      </c>
      <c r="O195" s="70" t="str">
        <f>IF(AND($F194&gt;0.99,$F194&lt;1.000001),$A194,"")</f>
        <v/>
      </c>
      <c r="P195" s="70" t="str">
        <f>IF(AND($F195&gt;0.99,$F195&lt;1.000001),$A195,"")</f>
        <v/>
      </c>
      <c r="Q195" s="70" t="str">
        <f>IF(AND($F196&gt;0.99,$F196&lt;1.000001),$A196,"")</f>
        <v/>
      </c>
      <c r="R195" s="70" t="str">
        <f>IF(AND($F197&gt;0.99,$F197&lt;1.000001),$A197,"")</f>
        <v/>
      </c>
      <c r="S195" s="70" t="str">
        <f>IF(AND($F198&gt;0.99,$F198&lt;1.000001),$A198,"")</f>
        <v/>
      </c>
      <c r="T195" s="70" t="str">
        <f>IF(AND($F199&gt;0.99,$F199&lt;1.000001),$A199,"")</f>
        <v/>
      </c>
      <c r="U195" s="70" t="str">
        <f>IF(AND($F200&gt;0.99,$F200&lt;1.000001),$A200,"")</f>
        <v/>
      </c>
      <c r="V195" s="70" t="str">
        <f>IF(AND($F201&gt;0.99,$F201&lt;1.000001),$A201,"")</f>
        <v/>
      </c>
      <c r="W195" s="63"/>
      <c r="X195" s="63"/>
      <c r="Y195" s="63"/>
      <c r="Z195" s="63"/>
      <c r="AA195" s="63"/>
      <c r="AB195" s="63"/>
      <c r="AC195" s="63"/>
      <c r="AD195" s="63"/>
      <c r="AE195" s="63"/>
      <c r="AF195" s="63"/>
    </row>
    <row r="196" spans="1:32" ht="15.75" x14ac:dyDescent="0.25">
      <c r="A196" s="63" t="s">
        <v>423</v>
      </c>
      <c r="B196" s="63"/>
      <c r="C196" s="63"/>
      <c r="D196" s="63"/>
      <c r="E196" s="63"/>
      <c r="F196" s="63">
        <f>Cane!H96</f>
        <v>0</v>
      </c>
      <c r="G196" s="63" t="s">
        <v>488</v>
      </c>
      <c r="H196" s="63"/>
      <c r="I196" s="63"/>
      <c r="J196" s="63"/>
      <c r="K196" s="63"/>
      <c r="L196" s="63"/>
      <c r="M196" s="63"/>
      <c r="N196" s="70" t="str">
        <f>IF($F193=0,$A193,"")</f>
        <v>Basic Skills</v>
      </c>
      <c r="O196" s="70" t="str">
        <f>IF($F194=0,$A194,"")</f>
        <v>Types Of Grips</v>
      </c>
      <c r="P196" s="70" t="str">
        <f>IF($F195=0,$A195,"")</f>
        <v>Wheelchair Specific Cane Skills</v>
      </c>
      <c r="Q196" s="70" t="str">
        <f>IF($F196=0,$A196,"")</f>
        <v>Constant Contact</v>
      </c>
      <c r="R196" s="70" t="str">
        <f>IF($F197=0,$A197,"")</f>
        <v>Diagonal/Diagonal Trail</v>
      </c>
      <c r="S196" s="71" t="str">
        <f>IF($F198=0,$A198,"")</f>
        <v>Two Point Touch/Touch Trail</v>
      </c>
      <c r="T196" s="70" t="str">
        <f>IF($F199=0,$A199,"")</f>
        <v>Touch And Drag</v>
      </c>
      <c r="U196" s="70" t="str">
        <f>IF($F200=0,$A200,"")</f>
        <v>Three Point Touch</v>
      </c>
      <c r="V196" s="70" t="str">
        <f>IF($F201=0,$A201,"")</f>
        <v>Verification Technique</v>
      </c>
      <c r="W196" s="63"/>
      <c r="X196" s="63"/>
      <c r="Y196" s="63"/>
      <c r="Z196" s="63"/>
      <c r="AA196" s="63"/>
      <c r="AB196" s="63"/>
      <c r="AC196" s="63"/>
      <c r="AD196" s="63"/>
      <c r="AE196" s="63"/>
      <c r="AF196" s="63"/>
    </row>
    <row r="197" spans="1:32" ht="15.75" x14ac:dyDescent="0.25">
      <c r="A197" s="63" t="s">
        <v>424</v>
      </c>
      <c r="B197" s="63"/>
      <c r="C197" s="63"/>
      <c r="D197" s="63"/>
      <c r="E197" s="63"/>
      <c r="F197" s="63">
        <f>Cane!H102</f>
        <v>0</v>
      </c>
      <c r="G197" s="63"/>
      <c r="H197" s="63"/>
      <c r="I197" s="63"/>
      <c r="J197" s="63"/>
      <c r="K197" s="63"/>
      <c r="L197" s="63"/>
      <c r="M197" s="63"/>
      <c r="N197" s="63"/>
      <c r="O197" s="63"/>
      <c r="P197" s="63"/>
      <c r="Q197" s="63"/>
      <c r="R197" s="63"/>
      <c r="S197" s="63"/>
      <c r="T197" s="63"/>
      <c r="U197" s="63"/>
      <c r="V197" s="63"/>
      <c r="W197" s="63"/>
      <c r="X197" s="63"/>
      <c r="Y197" s="63"/>
      <c r="Z197" s="63"/>
      <c r="AA197" s="63"/>
      <c r="AB197" s="63"/>
      <c r="AC197" s="63"/>
      <c r="AD197" s="63"/>
      <c r="AE197" s="63"/>
      <c r="AF197" s="63"/>
    </row>
    <row r="198" spans="1:32" ht="15.75" x14ac:dyDescent="0.25">
      <c r="A198" s="63" t="s">
        <v>425</v>
      </c>
      <c r="B198" s="63"/>
      <c r="C198" s="63"/>
      <c r="D198" s="63"/>
      <c r="E198" s="63"/>
      <c r="F198" s="63">
        <f>Cane!H108</f>
        <v>0</v>
      </c>
      <c r="G198" s="63"/>
      <c r="H198" s="63"/>
      <c r="I198" s="63"/>
      <c r="J198" s="63"/>
      <c r="K198" s="63"/>
      <c r="L198" s="63"/>
      <c r="M198" s="63"/>
      <c r="N198" s="63"/>
      <c r="O198" s="63"/>
      <c r="P198" s="63"/>
      <c r="Q198" s="63"/>
      <c r="R198" s="63"/>
      <c r="S198" s="63"/>
      <c r="T198" s="63"/>
      <c r="U198" s="63"/>
      <c r="V198" s="63"/>
      <c r="W198" s="63"/>
      <c r="X198" s="63"/>
      <c r="Y198" s="63"/>
      <c r="Z198" s="63"/>
      <c r="AA198" s="63"/>
      <c r="AB198" s="63"/>
      <c r="AC198" s="63"/>
      <c r="AD198" s="63"/>
      <c r="AE198" s="63"/>
      <c r="AF198" s="63"/>
    </row>
    <row r="199" spans="1:32" ht="15.75" x14ac:dyDescent="0.25">
      <c r="A199" s="63" t="s">
        <v>426</v>
      </c>
      <c r="B199" s="63"/>
      <c r="C199" s="63"/>
      <c r="D199" s="63"/>
      <c r="E199" s="63"/>
      <c r="F199" s="63">
        <f>Cane!H115</f>
        <v>0</v>
      </c>
      <c r="G199" s="63"/>
      <c r="H199" s="63"/>
      <c r="I199" s="63"/>
      <c r="J199" s="63"/>
      <c r="K199" s="63"/>
      <c r="L199" s="63"/>
      <c r="M199" s="63"/>
      <c r="N199" s="63"/>
      <c r="O199" s="63"/>
      <c r="P199" s="63"/>
      <c r="Q199" s="63"/>
      <c r="R199" s="63"/>
      <c r="S199" s="63"/>
      <c r="T199" s="63"/>
      <c r="U199" s="63"/>
      <c r="V199" s="63"/>
      <c r="W199" s="63"/>
      <c r="X199" s="63"/>
      <c r="Y199" s="63"/>
      <c r="Z199" s="63"/>
      <c r="AA199" s="63"/>
      <c r="AB199" s="63"/>
      <c r="AC199" s="63"/>
      <c r="AD199" s="63"/>
      <c r="AE199" s="63"/>
      <c r="AF199" s="63"/>
    </row>
    <row r="200" spans="1:32" ht="15.75" x14ac:dyDescent="0.25">
      <c r="A200" s="63" t="s">
        <v>427</v>
      </c>
      <c r="B200" s="63"/>
      <c r="C200" s="63"/>
      <c r="D200" s="63"/>
      <c r="E200" s="63"/>
      <c r="F200" s="63">
        <f>Cane!H122</f>
        <v>0</v>
      </c>
      <c r="G200" s="63"/>
      <c r="H200" s="63"/>
      <c r="I200" s="63"/>
      <c r="J200" s="63"/>
      <c r="K200" s="63"/>
      <c r="L200" s="63"/>
      <c r="M200" s="63"/>
      <c r="N200" s="63"/>
      <c r="O200" s="63"/>
      <c r="P200" s="63"/>
      <c r="Q200" s="63"/>
      <c r="R200" s="63"/>
      <c r="S200" s="63"/>
      <c r="T200" s="63"/>
      <c r="U200" s="63"/>
      <c r="V200" s="63"/>
      <c r="W200" s="63"/>
      <c r="X200" s="63"/>
      <c r="Y200" s="63"/>
      <c r="Z200" s="63"/>
      <c r="AA200" s="63"/>
      <c r="AB200" s="63"/>
      <c r="AC200" s="63"/>
      <c r="AD200" s="63"/>
      <c r="AE200" s="63"/>
      <c r="AF200" s="63"/>
    </row>
    <row r="201" spans="1:32" ht="15.75" x14ac:dyDescent="0.25">
      <c r="A201" s="63" t="s">
        <v>1022</v>
      </c>
      <c r="B201" s="63"/>
      <c r="C201" s="63"/>
      <c r="D201" s="63"/>
      <c r="E201" s="63"/>
      <c r="F201" s="63">
        <f>Cane!H129</f>
        <v>0</v>
      </c>
      <c r="G201" s="63"/>
      <c r="H201" s="63"/>
      <c r="I201" s="63"/>
      <c r="J201" s="63"/>
      <c r="K201" s="63"/>
      <c r="L201" s="63"/>
      <c r="M201" s="63"/>
      <c r="N201" s="63"/>
      <c r="O201" s="63"/>
      <c r="P201" s="63"/>
      <c r="Q201" s="63"/>
      <c r="R201" s="63"/>
      <c r="S201" s="63"/>
      <c r="T201" s="63"/>
      <c r="U201" s="63"/>
      <c r="V201" s="63"/>
      <c r="W201" s="63"/>
      <c r="X201" s="63"/>
      <c r="Y201" s="63"/>
      <c r="Z201" s="63"/>
      <c r="AA201" s="63"/>
      <c r="AB201" s="63"/>
      <c r="AC201" s="63"/>
      <c r="AD201" s="63"/>
      <c r="AE201" s="63"/>
      <c r="AF201" s="63"/>
    </row>
    <row r="202" spans="1:32" ht="15.75" x14ac:dyDescent="0.25">
      <c r="A202" s="66" t="s">
        <v>478</v>
      </c>
      <c r="B202" s="63"/>
      <c r="C202" s="63"/>
      <c r="D202" s="63"/>
      <c r="E202" s="63"/>
      <c r="F202" s="63"/>
      <c r="G202" s="63" t="s">
        <v>489</v>
      </c>
      <c r="H202" s="63"/>
      <c r="I202" s="63"/>
      <c r="J202" s="63"/>
      <c r="K202" s="63"/>
      <c r="L202" s="63"/>
      <c r="M202" s="63"/>
      <c r="N202" s="63" t="str">
        <f>IF(F203&gt;3.99,A203,"")</f>
        <v/>
      </c>
      <c r="O202" s="63" t="str">
        <f>IF(F204&gt;3.99,A204,"")</f>
        <v/>
      </c>
      <c r="P202" s="63" t="str">
        <f>IF(F205&gt;3.99,A205,"")</f>
        <v/>
      </c>
      <c r="Q202" s="63" t="str">
        <f>IF(F206&gt;3.99,A206,"")</f>
        <v/>
      </c>
      <c r="R202" s="63" t="str">
        <f>IF(F207&gt;3.99,A207,"")</f>
        <v/>
      </c>
      <c r="S202" s="63"/>
      <c r="T202" s="63"/>
      <c r="U202" s="63"/>
      <c r="V202" s="63"/>
      <c r="W202" s="63"/>
      <c r="X202" s="63"/>
      <c r="Y202" s="63"/>
      <c r="Z202" s="63"/>
      <c r="AA202" s="63"/>
      <c r="AB202" s="63"/>
      <c r="AC202" s="63"/>
      <c r="AD202" s="63"/>
      <c r="AE202" s="63"/>
      <c r="AF202" s="63"/>
    </row>
    <row r="203" spans="1:32" ht="15.75" x14ac:dyDescent="0.25">
      <c r="A203" s="63" t="s">
        <v>1023</v>
      </c>
      <c r="B203" s="63"/>
      <c r="C203" s="63"/>
      <c r="D203" s="63"/>
      <c r="E203" s="63"/>
      <c r="F203" s="63">
        <f>Sidewalk!H75</f>
        <v>0</v>
      </c>
      <c r="G203" s="63" t="s">
        <v>486</v>
      </c>
      <c r="H203" s="63"/>
      <c r="I203" s="63"/>
      <c r="J203" s="63"/>
      <c r="K203" s="63"/>
      <c r="L203" s="63"/>
      <c r="M203" s="63"/>
      <c r="N203" s="63" t="str">
        <f>IF(AND($F203&gt;1.01,$F203&lt;3.99),$A203,"")</f>
        <v/>
      </c>
      <c r="O203" s="63" t="str">
        <f>IF(AND($F204&gt;1.01,$F204&lt;3.99),$A204,"")</f>
        <v/>
      </c>
      <c r="P203" s="63" t="str">
        <f>IF(AND($F205&gt;1.01,$F205&lt;3.99),$A205,"")</f>
        <v/>
      </c>
      <c r="Q203" s="63" t="str">
        <f>IF(AND($F206&gt;1.01,$F206&lt;3.99),$A206,"")</f>
        <v/>
      </c>
      <c r="R203" s="63" t="str">
        <f>IF(AND($F207&gt;1.01,$F207&lt;3.99),$A207,"")</f>
        <v/>
      </c>
      <c r="S203" s="63"/>
      <c r="T203" s="63"/>
      <c r="U203" s="63"/>
      <c r="V203" s="63"/>
      <c r="W203" s="63"/>
      <c r="X203" s="63"/>
      <c r="Y203" s="63"/>
      <c r="Z203" s="63"/>
      <c r="AA203" s="63"/>
      <c r="AB203" s="63"/>
      <c r="AC203" s="63"/>
      <c r="AD203" s="63"/>
      <c r="AE203" s="63"/>
      <c r="AF203" s="63"/>
    </row>
    <row r="204" spans="1:32" ht="15.75" x14ac:dyDescent="0.25">
      <c r="A204" s="63" t="s">
        <v>1024</v>
      </c>
      <c r="B204" s="63"/>
      <c r="C204" s="63"/>
      <c r="D204" s="63"/>
      <c r="E204" s="63"/>
      <c r="F204" s="63">
        <f>Sidewalk!H98</f>
        <v>0</v>
      </c>
      <c r="G204" s="63" t="s">
        <v>487</v>
      </c>
      <c r="H204" s="63"/>
      <c r="I204" s="63"/>
      <c r="J204" s="63"/>
      <c r="K204" s="63"/>
      <c r="L204" s="63"/>
      <c r="M204" s="63"/>
      <c r="N204" s="70" t="str">
        <f>IF(AND($F203&gt;0.99,$F203&lt;1.000001),$A203,"")</f>
        <v/>
      </c>
      <c r="O204" s="70" t="str">
        <f>IF(AND($F204&gt;0.99,$F204&lt;1.000001),$A204,"")</f>
        <v/>
      </c>
      <c r="P204" s="70" t="str">
        <f>IF(AND($F205&gt;0.99,$F205&lt;1.000001),$A205,"")</f>
        <v/>
      </c>
      <c r="Q204" s="70" t="str">
        <f>IF(AND($F206&gt;0.99,$F206&lt;1.000001),$A206,"")</f>
        <v/>
      </c>
      <c r="R204" s="70" t="str">
        <f>IF(AND($F207&gt;0.99,$F207&lt;1.000001),$A207,"")</f>
        <v/>
      </c>
      <c r="S204" s="63"/>
      <c r="T204" s="63"/>
      <c r="U204" s="63"/>
      <c r="V204" s="63"/>
      <c r="W204" s="63"/>
      <c r="X204" s="63"/>
      <c r="Y204" s="63"/>
      <c r="Z204" s="63"/>
      <c r="AA204" s="63"/>
      <c r="AB204" s="63"/>
      <c r="AC204" s="63"/>
      <c r="AD204" s="63"/>
      <c r="AE204" s="63"/>
      <c r="AF204" s="63"/>
    </row>
    <row r="205" spans="1:32" ht="15.75" x14ac:dyDescent="0.25">
      <c r="A205" s="63" t="s">
        <v>1025</v>
      </c>
      <c r="B205" s="63"/>
      <c r="C205" s="63"/>
      <c r="D205" s="63"/>
      <c r="E205" s="63"/>
      <c r="F205" s="63">
        <f>Sidewalk!H105</f>
        <v>0</v>
      </c>
      <c r="G205" s="63" t="s">
        <v>488</v>
      </c>
      <c r="H205" s="63"/>
      <c r="I205" s="63"/>
      <c r="J205" s="63"/>
      <c r="K205" s="63"/>
      <c r="L205" s="63"/>
      <c r="M205" s="63"/>
      <c r="N205" s="63" t="str">
        <f>IF($F203=0,$A203,"")</f>
        <v>Travel On Sidewalks</v>
      </c>
      <c r="O205" s="63" t="str">
        <f>IF($F204=0,$A204,"")</f>
        <v>Travel On Irregular Sidewalks</v>
      </c>
      <c r="P205" s="63" t="str">
        <f>IF($F205=0,$A205,"")</f>
        <v>Negotiating Curb Ramps</v>
      </c>
      <c r="Q205" s="63" t="str">
        <f>IF($F206=0,$A206,"")</f>
        <v>Negotiating Building Ramps</v>
      </c>
      <c r="R205" s="63" t="str">
        <f>IF($F207=0,$A207,"")</f>
        <v>Correcting for Veering On Sidewalks</v>
      </c>
      <c r="S205" s="63"/>
      <c r="T205" s="63"/>
      <c r="U205" s="63"/>
      <c r="V205" s="63"/>
      <c r="W205" s="63"/>
      <c r="X205" s="63"/>
      <c r="Y205" s="63"/>
      <c r="Z205" s="63"/>
      <c r="AA205" s="63"/>
      <c r="AB205" s="63"/>
      <c r="AC205" s="63"/>
      <c r="AD205" s="63"/>
      <c r="AE205" s="63"/>
      <c r="AF205" s="63"/>
    </row>
    <row r="206" spans="1:32" ht="15.75" x14ac:dyDescent="0.25">
      <c r="A206" s="63" t="s">
        <v>1026</v>
      </c>
      <c r="B206" s="63"/>
      <c r="C206" s="63"/>
      <c r="D206" s="63"/>
      <c r="E206" s="63"/>
      <c r="F206" s="63">
        <f>Sidewalk!H117</f>
        <v>0</v>
      </c>
      <c r="G206" s="63"/>
      <c r="H206" s="63"/>
      <c r="I206" s="63"/>
      <c r="J206" s="63"/>
      <c r="K206" s="63"/>
      <c r="L206" s="63"/>
      <c r="M206" s="63"/>
      <c r="N206" s="63"/>
      <c r="O206" s="63"/>
      <c r="P206" s="63"/>
      <c r="Q206" s="63"/>
      <c r="R206" s="63"/>
      <c r="S206" s="63"/>
      <c r="T206" s="63"/>
      <c r="U206" s="63"/>
      <c r="V206" s="63"/>
      <c r="W206" s="63"/>
      <c r="X206" s="63"/>
      <c r="Y206" s="63"/>
      <c r="Z206" s="63"/>
      <c r="AA206" s="63"/>
      <c r="AB206" s="63"/>
      <c r="AC206" s="63"/>
      <c r="AD206" s="63"/>
      <c r="AE206" s="63"/>
      <c r="AF206" s="63"/>
    </row>
    <row r="207" spans="1:32" ht="15.75" x14ac:dyDescent="0.25">
      <c r="A207" s="63" t="s">
        <v>428</v>
      </c>
      <c r="B207" s="63"/>
      <c r="C207" s="63"/>
      <c r="D207" s="63"/>
      <c r="E207" s="63"/>
      <c r="F207" s="63">
        <f>Sidewalk!H126</f>
        <v>0</v>
      </c>
      <c r="G207" s="63"/>
      <c r="H207" s="63"/>
      <c r="I207" s="63"/>
      <c r="J207" s="63"/>
      <c r="K207" s="63"/>
      <c r="L207" s="63"/>
      <c r="M207" s="63"/>
      <c r="N207" s="63"/>
      <c r="O207" s="63"/>
      <c r="P207" s="63"/>
      <c r="Q207" s="63"/>
      <c r="R207" s="63"/>
      <c r="S207" s="63"/>
      <c r="T207" s="63"/>
      <c r="U207" s="63"/>
      <c r="V207" s="63"/>
      <c r="W207" s="63"/>
      <c r="X207" s="63"/>
      <c r="Y207" s="63"/>
      <c r="Z207" s="63"/>
      <c r="AA207" s="63"/>
      <c r="AB207" s="63"/>
      <c r="AC207" s="63"/>
      <c r="AD207" s="63"/>
      <c r="AE207" s="63"/>
      <c r="AF207" s="63"/>
    </row>
    <row r="208" spans="1:32" ht="15.75" x14ac:dyDescent="0.25">
      <c r="A208" s="66" t="s">
        <v>479</v>
      </c>
      <c r="B208" s="63"/>
      <c r="C208" s="63"/>
      <c r="D208" s="63"/>
      <c r="E208" s="63"/>
      <c r="F208" s="63"/>
      <c r="G208" s="63"/>
      <c r="H208" s="63"/>
      <c r="I208" s="63"/>
      <c r="J208" s="63"/>
      <c r="K208" s="63"/>
      <c r="L208" s="63"/>
      <c r="M208" s="63"/>
      <c r="N208" s="63"/>
      <c r="O208" s="63"/>
      <c r="P208" s="63"/>
      <c r="Q208" s="63"/>
      <c r="R208" s="63"/>
      <c r="S208" s="63"/>
      <c r="T208" s="63"/>
      <c r="U208" s="63"/>
      <c r="V208" s="63"/>
      <c r="W208" s="63"/>
      <c r="X208" s="63"/>
      <c r="Y208" s="63"/>
      <c r="Z208" s="63"/>
      <c r="AA208" s="63"/>
      <c r="AB208" s="63"/>
      <c r="AC208" s="63"/>
      <c r="AD208" s="63"/>
      <c r="AE208" s="63"/>
      <c r="AF208" s="63"/>
    </row>
    <row r="209" spans="1:32" ht="15.75" x14ac:dyDescent="0.25">
      <c r="A209" s="63" t="s">
        <v>429</v>
      </c>
      <c r="B209" s="63"/>
      <c r="C209" s="63"/>
      <c r="D209" s="63"/>
      <c r="E209" s="63"/>
      <c r="F209" s="63">
        <f>StCross!H170</f>
        <v>0</v>
      </c>
      <c r="G209" s="63" t="s">
        <v>489</v>
      </c>
      <c r="H209" s="63"/>
      <c r="I209" s="63"/>
      <c r="J209" s="63"/>
      <c r="K209" s="63"/>
      <c r="L209" s="63"/>
      <c r="M209" s="63"/>
      <c r="N209" s="70" t="str">
        <f>IF(F209&gt;3.99,A209,"")</f>
        <v/>
      </c>
      <c r="O209" s="70" t="str">
        <f>IF(F210&gt;3.99,A210,"")</f>
        <v/>
      </c>
      <c r="P209" s="70" t="str">
        <f>IF(F211&gt;3.99,A211,"")</f>
        <v/>
      </c>
      <c r="Q209" s="70" t="str">
        <f>IF(F212&gt;3.99,A212,"")</f>
        <v/>
      </c>
      <c r="R209" s="70" t="str">
        <f>IF(F213&gt;3.99,A213,"")</f>
        <v/>
      </c>
      <c r="S209" s="70" t="str">
        <f>IF(F214&gt;3.99,A214,"")</f>
        <v/>
      </c>
      <c r="T209" s="70" t="str">
        <f>IF(F215&gt;3.99,A215,"")</f>
        <v/>
      </c>
      <c r="U209" s="70" t="str">
        <f>IF(F216&gt;3.99,A216,"")</f>
        <v/>
      </c>
      <c r="V209" s="70" t="str">
        <f>IF(F217&gt;3.99,A217,"")</f>
        <v/>
      </c>
      <c r="W209" s="70" t="str">
        <f>IF(F218&gt;3.99,A218,"")</f>
        <v/>
      </c>
      <c r="X209" s="70" t="str">
        <f>IF(F219&gt;3.99,A219,"")</f>
        <v/>
      </c>
      <c r="Y209" s="70" t="str">
        <f>IF(F220&gt;3.99,A220,"")</f>
        <v/>
      </c>
      <c r="Z209" s="70" t="str">
        <f>IF(F221&gt;3.99,A221,"")</f>
        <v/>
      </c>
      <c r="AA209" s="70" t="str">
        <f>IF(F222&gt;3.99,A222,"")</f>
        <v/>
      </c>
      <c r="AB209" s="70" t="str">
        <f>IF(F223&gt;3.99,A223,"")</f>
        <v/>
      </c>
      <c r="AC209" s="70" t="str">
        <f>IF(F224&gt;3.99,A224,"")</f>
        <v/>
      </c>
      <c r="AD209" s="70"/>
      <c r="AE209" s="63"/>
      <c r="AF209" s="63"/>
    </row>
    <row r="210" spans="1:32" ht="15.75" x14ac:dyDescent="0.25">
      <c r="A210" s="63" t="s">
        <v>1027</v>
      </c>
      <c r="B210" s="63"/>
      <c r="C210" s="63"/>
      <c r="D210" s="63"/>
      <c r="E210" s="63"/>
      <c r="F210" s="63">
        <f>StCross!H176</f>
        <v>0</v>
      </c>
      <c r="G210" s="63" t="s">
        <v>486</v>
      </c>
      <c r="H210" s="63"/>
      <c r="I210" s="63"/>
      <c r="J210" s="63"/>
      <c r="K210" s="63"/>
      <c r="L210" s="63"/>
      <c r="M210" s="63"/>
      <c r="N210" s="70" t="str">
        <f>IF(AND($F209&gt;1.01,$F209&lt;3.99),$A209,"")</f>
        <v/>
      </c>
      <c r="O210" s="70" t="str">
        <f>IF(AND($F210&gt;1.01,$F210&lt;3.99),$A210,"")</f>
        <v/>
      </c>
      <c r="P210" s="70" t="str">
        <f>IF(AND($F211&gt;1.01,$F211&lt;3.99),$A211,"")</f>
        <v/>
      </c>
      <c r="Q210" s="70" t="str">
        <f>IF(AND($F212&gt;1.01,$F212&lt;3.99),$A212,"")</f>
        <v/>
      </c>
      <c r="R210" s="70" t="str">
        <f>IF(AND($F213&gt;1.01,$F213&lt;3.99),$A213,"")</f>
        <v/>
      </c>
      <c r="S210" s="70" t="str">
        <f>IF(AND($F214&gt;1.01,$F214&lt;3.99),$A214,"")</f>
        <v/>
      </c>
      <c r="T210" s="70" t="str">
        <f>IF(AND($F215&gt;1.01,$F215&lt;3.99),$A215,"")</f>
        <v/>
      </c>
      <c r="U210" s="70" t="str">
        <f>IF(AND($F216&gt;1.01,$F216&lt;3.99),$A216,"")</f>
        <v/>
      </c>
      <c r="V210" s="70" t="str">
        <f>IF(AND($F217&gt;1.01,$F217&lt;3.99),$A217,"")</f>
        <v/>
      </c>
      <c r="W210" s="70" t="str">
        <f>IF(AND($F218&gt;1.01,$F218&lt;3.99),$A218,"")</f>
        <v/>
      </c>
      <c r="X210" s="70" t="str">
        <f>IF(AND($F219&gt;1.01,$F219&lt;3.99),$A219,"")</f>
        <v/>
      </c>
      <c r="Y210" s="70" t="str">
        <f>IF(AND($F220&gt;1.01,$F220&lt;3.99),$A220,"")</f>
        <v/>
      </c>
      <c r="Z210" s="70" t="str">
        <f>IF(AND($F221&gt;1.01,$F221&lt;3.99),$A221,"")</f>
        <v/>
      </c>
      <c r="AA210" s="70" t="str">
        <f>IF(AND($F222&gt;1.01,$F222&lt;3.99),$A222,"")</f>
        <v/>
      </c>
      <c r="AB210" s="70" t="str">
        <f>IF(AND($F223&gt;1.01,$F223&lt;3.99),$A223,"")</f>
        <v/>
      </c>
      <c r="AC210" s="70" t="str">
        <f>IF(AND($F224&gt;1.01,$F224&lt;3.99),$A224,"")</f>
        <v/>
      </c>
      <c r="AD210" s="70"/>
      <c r="AE210" s="63"/>
      <c r="AF210" s="63"/>
    </row>
    <row r="211" spans="1:32" ht="15.75" x14ac:dyDescent="0.25">
      <c r="A211" s="63" t="s">
        <v>1028</v>
      </c>
      <c r="B211" s="63"/>
      <c r="C211" s="63"/>
      <c r="D211" s="63"/>
      <c r="E211" s="63"/>
      <c r="F211" s="63">
        <f>StCross!H194</f>
        <v>0</v>
      </c>
      <c r="G211" s="63" t="s">
        <v>487</v>
      </c>
      <c r="H211" s="63"/>
      <c r="I211" s="63"/>
      <c r="J211" s="63"/>
      <c r="K211" s="63"/>
      <c r="L211" s="63"/>
      <c r="M211" s="63"/>
      <c r="N211" s="70" t="str">
        <f>IF(AND($F209&gt;0.99,$F209&lt;1.000001),$A209,"")</f>
        <v/>
      </c>
      <c r="O211" s="70" t="str">
        <f>IF(AND($F210&gt;0.99,$F210&lt;1.000001),$A210,"")</f>
        <v/>
      </c>
      <c r="P211" s="70" t="str">
        <f>IF(AND($F211&gt;0.99,$F211&lt;1.000001),$A211,"")</f>
        <v/>
      </c>
      <c r="Q211" s="70" t="str">
        <f>IF(AND($F212&gt;0.99,$F212&lt;1.000001),$A212,"")</f>
        <v/>
      </c>
      <c r="R211" s="70" t="str">
        <f>IF(AND($F213&gt;0.99,$F213&lt;1.000001),$A213,"")</f>
        <v/>
      </c>
      <c r="S211" s="70" t="str">
        <f>IF(AND($F214&gt;0.99,$F214&lt;1.000001),$A214,"")</f>
        <v/>
      </c>
      <c r="T211" s="70" t="str">
        <f>IF(AND($F215&gt;0.99,$F215&lt;1.000001),$A215,"")</f>
        <v/>
      </c>
      <c r="U211" s="70" t="str">
        <f>IF(AND($F216&gt;0.99,$F216&lt;1.000001),$A216,"")</f>
        <v/>
      </c>
      <c r="V211" s="70" t="str">
        <f>IF(AND($F217&gt;0.99,$F217&lt;1.000001),$A217,"")</f>
        <v/>
      </c>
      <c r="W211" s="70" t="str">
        <f>IF(AND($F218&gt;0.99,$F218&lt;1.000001),$A218,"")</f>
        <v/>
      </c>
      <c r="X211" s="70" t="str">
        <f>IF(AND($F219&gt;0.99,$F219&lt;1.000001),$A219,"")</f>
        <v/>
      </c>
      <c r="Y211" s="70" t="str">
        <f>IF(AND($F220&gt;0.99,$F220&lt;1.000001),$A220,"")</f>
        <v/>
      </c>
      <c r="Z211" s="70" t="str">
        <f>IF(AND($F221&gt;0.99,$F221&lt;1.000001),$A221,"")</f>
        <v/>
      </c>
      <c r="AA211" s="70" t="str">
        <f>IF(AND($F222&gt;0.99,$F222&lt;1.000001),$A222,"")</f>
        <v/>
      </c>
      <c r="AB211" s="70" t="str">
        <f>IF(AND($F223&gt;0.99,$F223&lt;1.000001),$A223,"")</f>
        <v/>
      </c>
      <c r="AC211" s="70" t="str">
        <f>IF(AND($F224&gt;0.99,$F224&lt;1.000001),$A224,"")</f>
        <v/>
      </c>
      <c r="AD211" s="70"/>
      <c r="AE211" s="63"/>
      <c r="AF211" s="63"/>
    </row>
    <row r="212" spans="1:32" ht="15.75" x14ac:dyDescent="0.25">
      <c r="A212" s="63" t="s">
        <v>430</v>
      </c>
      <c r="B212" s="63"/>
      <c r="C212" s="63"/>
      <c r="D212" s="63"/>
      <c r="E212" s="63"/>
      <c r="F212" s="63">
        <f>StCross!H200</f>
        <v>0</v>
      </c>
      <c r="G212" s="63" t="s">
        <v>488</v>
      </c>
      <c r="H212" s="63"/>
      <c r="I212" s="63"/>
      <c r="J212" s="63"/>
      <c r="K212" s="63"/>
      <c r="L212" s="63"/>
      <c r="M212" s="63"/>
      <c r="N212" s="70" t="str">
        <f>IF($F209=0,$A209,"")</f>
        <v>Anticipating Street Crossings</v>
      </c>
      <c r="O212" s="70" t="str">
        <f>IF($F210=0,$A210,"")</f>
        <v>Wheelchair Specific Street Crossing Skills</v>
      </c>
      <c r="P212" s="70" t="str">
        <f>IF($F211=0,$A211,"")</f>
        <v>Maintaining Line Of Travel &amp; Body Alignment</v>
      </c>
      <c r="Q212" s="70" t="str">
        <f>IF($F212=0,$A212,"")</f>
        <v>Re-establishing Body Alignment</v>
      </c>
      <c r="R212" s="70" t="str">
        <f>IF($F213=0,$A213,"")</f>
        <v>Analyzing Intersections</v>
      </c>
      <c r="S212" s="71" t="str">
        <f>IF($F214=0,$A214,"")</f>
        <v>Plus Intersections</v>
      </c>
      <c r="T212" s="70" t="str">
        <f>IF($F215=0,$A215,"")</f>
        <v>T Intersections</v>
      </c>
      <c r="U212" s="70" t="str">
        <f>IF($F216=0,$A216,"")</f>
        <v>Y Intersections</v>
      </c>
      <c r="V212" s="70" t="str">
        <f>IF($F217=0,$A217,"")</f>
        <v>Roundabouts</v>
      </c>
      <c r="W212" s="70" t="str">
        <f>IF($F218=0,$A218,"")</f>
        <v>Significantly Offset Intersections</v>
      </c>
      <c r="X212" s="70" t="str">
        <f>IF($F219=0,$A219,"")</f>
        <v>Atypical Intersections</v>
      </c>
      <c r="Y212" s="70" t="str">
        <f>IF($F220=0,$A220,"")</f>
        <v>Newly Developed Intersections</v>
      </c>
      <c r="Z212" s="70" t="str">
        <f>IF($F221=0,$A221,"")</f>
        <v>Channelized Right Turn Lanes</v>
      </c>
      <c r="AA212" s="70" t="str">
        <f>IF($F222=0,$A222,"")</f>
        <v>Veering</v>
      </c>
      <c r="AB212" s="70" t="str">
        <f>IF($F223=0,$A223,"")</f>
        <v>Understanding Drivers’ Perspectives</v>
      </c>
      <c r="AC212" s="70" t="str">
        <f>IF($F224=0,$A224,"")</f>
        <v>Pedestrian Signals</v>
      </c>
      <c r="AD212" s="70"/>
      <c r="AE212" s="63"/>
      <c r="AF212" s="63"/>
    </row>
    <row r="213" spans="1:32" ht="15.75" x14ac:dyDescent="0.25">
      <c r="A213" s="63" t="s">
        <v>431</v>
      </c>
      <c r="B213" s="63"/>
      <c r="C213" s="63"/>
      <c r="D213" s="63"/>
      <c r="E213" s="63"/>
      <c r="F213" s="63">
        <f>StCross!H205</f>
        <v>0</v>
      </c>
      <c r="G213" s="63"/>
      <c r="H213" s="63"/>
      <c r="I213" s="63"/>
      <c r="J213" s="63"/>
      <c r="K213" s="63"/>
      <c r="L213" s="63"/>
      <c r="M213" s="63"/>
      <c r="N213" s="63"/>
      <c r="O213" s="63"/>
      <c r="P213" s="63"/>
      <c r="Q213" s="63"/>
      <c r="R213" s="63"/>
      <c r="S213" s="63"/>
      <c r="T213" s="63"/>
      <c r="U213" s="63"/>
      <c r="V213" s="63"/>
      <c r="W213" s="63"/>
      <c r="X213" s="63"/>
      <c r="Y213" s="63"/>
      <c r="Z213" s="63"/>
      <c r="AA213" s="63"/>
      <c r="AB213" s="63"/>
      <c r="AC213" s="63"/>
      <c r="AD213" s="63"/>
      <c r="AE213" s="63"/>
      <c r="AF213" s="63"/>
    </row>
    <row r="214" spans="1:32" ht="15.75" x14ac:dyDescent="0.25">
      <c r="A214" s="63" t="s">
        <v>432</v>
      </c>
      <c r="B214" s="63"/>
      <c r="C214" s="63"/>
      <c r="D214" s="63"/>
      <c r="E214" s="63"/>
      <c r="F214" s="63">
        <f>StCross!H212</f>
        <v>0</v>
      </c>
      <c r="G214" s="63"/>
      <c r="H214" s="63"/>
      <c r="I214" s="63"/>
      <c r="J214" s="63"/>
      <c r="K214" s="63"/>
      <c r="L214" s="63"/>
      <c r="M214" s="63"/>
      <c r="N214" s="63"/>
      <c r="O214" s="63"/>
      <c r="P214" s="63"/>
      <c r="Q214" s="63"/>
      <c r="R214" s="63"/>
      <c r="S214" s="63"/>
      <c r="T214" s="63"/>
      <c r="U214" s="63"/>
      <c r="V214" s="63"/>
      <c r="W214" s="63"/>
      <c r="X214" s="63"/>
      <c r="Y214" s="63"/>
      <c r="Z214" s="63"/>
      <c r="AA214" s="63"/>
      <c r="AB214" s="63"/>
      <c r="AC214" s="63"/>
      <c r="AD214" s="63"/>
      <c r="AE214" s="63"/>
      <c r="AF214" s="63"/>
    </row>
    <row r="215" spans="1:32" ht="15.75" x14ac:dyDescent="0.25">
      <c r="A215" s="63" t="s">
        <v>433</v>
      </c>
      <c r="B215" s="63"/>
      <c r="C215" s="63"/>
      <c r="D215" s="63"/>
      <c r="E215" s="63"/>
      <c r="F215" s="63">
        <f>StCross!H225</f>
        <v>0</v>
      </c>
      <c r="G215" s="63"/>
      <c r="H215" s="63"/>
      <c r="I215" s="63"/>
      <c r="J215" s="63"/>
      <c r="K215" s="63"/>
      <c r="L215" s="63"/>
      <c r="M215" s="63"/>
      <c r="N215" s="63"/>
      <c r="O215" s="63"/>
      <c r="P215" s="63"/>
      <c r="Q215" s="63"/>
      <c r="R215" s="63"/>
      <c r="S215" s="63"/>
      <c r="T215" s="63"/>
      <c r="U215" s="63"/>
      <c r="V215" s="63"/>
      <c r="W215" s="63"/>
      <c r="X215" s="63"/>
      <c r="Y215" s="63"/>
      <c r="Z215" s="63"/>
      <c r="AA215" s="63"/>
      <c r="AB215" s="63"/>
      <c r="AC215" s="63"/>
      <c r="AD215" s="63"/>
      <c r="AE215" s="63"/>
      <c r="AF215" s="63"/>
    </row>
    <row r="216" spans="1:32" ht="15.75" x14ac:dyDescent="0.25">
      <c r="A216" s="63" t="s">
        <v>434</v>
      </c>
      <c r="B216" s="63"/>
      <c r="C216" s="63"/>
      <c r="D216" s="63"/>
      <c r="E216" s="63"/>
      <c r="F216" s="63">
        <f>StCross!H238</f>
        <v>0</v>
      </c>
      <c r="G216" s="63"/>
      <c r="H216" s="63"/>
      <c r="I216" s="63"/>
      <c r="J216" s="63"/>
      <c r="K216" s="63"/>
      <c r="L216" s="63"/>
      <c r="M216" s="63"/>
      <c r="N216" s="63"/>
      <c r="O216" s="63"/>
      <c r="P216" s="63"/>
      <c r="Q216" s="63"/>
      <c r="R216" s="63"/>
      <c r="S216" s="63"/>
      <c r="T216" s="63"/>
      <c r="U216" s="63"/>
      <c r="V216" s="63"/>
      <c r="W216" s="63"/>
      <c r="X216" s="63"/>
      <c r="Y216" s="63"/>
      <c r="Z216" s="63"/>
      <c r="AA216" s="63"/>
      <c r="AB216" s="63"/>
      <c r="AC216" s="63"/>
      <c r="AD216" s="63"/>
      <c r="AE216" s="63"/>
      <c r="AF216" s="63"/>
    </row>
    <row r="217" spans="1:32" ht="15.75" x14ac:dyDescent="0.25">
      <c r="A217" s="63" t="s">
        <v>435</v>
      </c>
      <c r="B217" s="63"/>
      <c r="C217" s="63"/>
      <c r="D217" s="63"/>
      <c r="E217" s="63"/>
      <c r="F217" s="63">
        <f>StCross!H251</f>
        <v>0</v>
      </c>
      <c r="G217" s="63"/>
      <c r="H217" s="63"/>
      <c r="I217" s="63"/>
      <c r="J217" s="63"/>
      <c r="K217" s="63"/>
      <c r="L217" s="63"/>
      <c r="M217" s="63"/>
      <c r="N217" s="63"/>
      <c r="O217" s="63"/>
      <c r="P217" s="63"/>
      <c r="Q217" s="63"/>
      <c r="R217" s="63"/>
      <c r="S217" s="63"/>
      <c r="T217" s="63"/>
      <c r="U217" s="63"/>
      <c r="V217" s="63"/>
      <c r="W217" s="63"/>
      <c r="X217" s="63"/>
      <c r="Y217" s="63"/>
      <c r="Z217" s="63"/>
      <c r="AA217" s="63"/>
      <c r="AB217" s="63"/>
      <c r="AC217" s="63"/>
      <c r="AD217" s="63"/>
      <c r="AE217" s="63"/>
      <c r="AF217" s="63"/>
    </row>
    <row r="218" spans="1:32" ht="15.75" x14ac:dyDescent="0.25">
      <c r="A218" s="63" t="s">
        <v>436</v>
      </c>
      <c r="B218" s="63"/>
      <c r="C218" s="63"/>
      <c r="D218" s="63"/>
      <c r="E218" s="63"/>
      <c r="F218" s="63">
        <f>StCross!H260</f>
        <v>0</v>
      </c>
      <c r="G218" s="63"/>
      <c r="H218" s="63"/>
      <c r="I218" s="63"/>
      <c r="J218" s="63"/>
      <c r="K218" s="63"/>
      <c r="L218" s="63"/>
      <c r="M218" s="63"/>
      <c r="N218" s="63"/>
      <c r="O218" s="63"/>
      <c r="P218" s="63"/>
      <c r="Q218" s="63"/>
      <c r="R218" s="63"/>
      <c r="S218" s="63"/>
      <c r="T218" s="63"/>
      <c r="U218" s="63"/>
      <c r="V218" s="63"/>
      <c r="W218" s="63"/>
      <c r="X218" s="63"/>
      <c r="Y218" s="63"/>
      <c r="Z218" s="63"/>
      <c r="AA218" s="63"/>
      <c r="AB218" s="63"/>
      <c r="AC218" s="63"/>
      <c r="AD218" s="63"/>
      <c r="AE218" s="63"/>
      <c r="AF218" s="63"/>
    </row>
    <row r="219" spans="1:32" ht="15.75" x14ac:dyDescent="0.25">
      <c r="A219" s="63" t="s">
        <v>437</v>
      </c>
      <c r="B219" s="63"/>
      <c r="C219" s="63"/>
      <c r="D219" s="63"/>
      <c r="E219" s="63"/>
      <c r="F219" s="63">
        <f>StCross!H275</f>
        <v>0</v>
      </c>
      <c r="G219" s="63"/>
      <c r="H219" s="63"/>
      <c r="I219" s="63"/>
      <c r="J219" s="63"/>
      <c r="K219" s="63"/>
      <c r="L219" s="63"/>
      <c r="M219" s="63"/>
      <c r="N219" s="63"/>
      <c r="O219" s="63"/>
      <c r="P219" s="63"/>
      <c r="Q219" s="63"/>
      <c r="R219" s="63"/>
      <c r="S219" s="63"/>
      <c r="T219" s="63"/>
      <c r="U219" s="63"/>
      <c r="V219" s="63"/>
      <c r="W219" s="63"/>
      <c r="X219" s="63"/>
      <c r="Y219" s="63"/>
      <c r="Z219" s="63"/>
      <c r="AA219" s="63"/>
      <c r="AB219" s="63"/>
      <c r="AC219" s="63"/>
      <c r="AD219" s="63"/>
      <c r="AE219" s="63"/>
      <c r="AF219" s="63"/>
    </row>
    <row r="220" spans="1:32" ht="15.75" x14ac:dyDescent="0.25">
      <c r="A220" s="63" t="s">
        <v>438</v>
      </c>
      <c r="B220" s="63"/>
      <c r="C220" s="63"/>
      <c r="D220" s="63"/>
      <c r="E220" s="63"/>
      <c r="F220" s="63">
        <f>StCross!H283</f>
        <v>0</v>
      </c>
      <c r="G220" s="63"/>
      <c r="H220" s="63"/>
      <c r="I220" s="63"/>
      <c r="J220" s="63"/>
      <c r="K220" s="63"/>
      <c r="L220" s="63"/>
      <c r="M220" s="63"/>
      <c r="N220" s="63"/>
      <c r="O220" s="63"/>
      <c r="P220" s="63"/>
      <c r="Q220" s="63"/>
      <c r="R220" s="63"/>
      <c r="S220" s="63"/>
      <c r="T220" s="63"/>
      <c r="U220" s="63"/>
      <c r="V220" s="63"/>
      <c r="W220" s="63"/>
      <c r="X220" s="63"/>
      <c r="Y220" s="63"/>
      <c r="Z220" s="63"/>
      <c r="AA220" s="63"/>
      <c r="AB220" s="63"/>
      <c r="AC220" s="63"/>
      <c r="AD220" s="63"/>
      <c r="AE220" s="63"/>
      <c r="AF220" s="63"/>
    </row>
    <row r="221" spans="1:32" ht="15.75" x14ac:dyDescent="0.25">
      <c r="A221" s="63" t="s">
        <v>439</v>
      </c>
      <c r="B221" s="63"/>
      <c r="C221" s="63"/>
      <c r="D221" s="63"/>
      <c r="E221" s="63"/>
      <c r="F221" s="63">
        <f>StCross!H289</f>
        <v>0</v>
      </c>
      <c r="G221" s="63"/>
      <c r="H221" s="63"/>
      <c r="I221" s="63"/>
      <c r="J221" s="63"/>
      <c r="K221" s="63"/>
      <c r="L221" s="63"/>
      <c r="M221" s="63"/>
      <c r="N221" s="63"/>
      <c r="O221" s="63"/>
      <c r="P221" s="63"/>
      <c r="Q221" s="63"/>
      <c r="R221" s="63"/>
      <c r="S221" s="63"/>
      <c r="T221" s="63"/>
      <c r="U221" s="63"/>
      <c r="V221" s="63"/>
      <c r="W221" s="63"/>
      <c r="X221" s="63"/>
      <c r="Y221" s="63"/>
      <c r="Z221" s="63"/>
      <c r="AA221" s="63"/>
      <c r="AB221" s="63"/>
      <c r="AC221" s="63"/>
      <c r="AD221" s="63"/>
      <c r="AE221" s="63"/>
      <c r="AF221" s="63"/>
    </row>
    <row r="222" spans="1:32" ht="15.75" x14ac:dyDescent="0.25">
      <c r="A222" s="63" t="s">
        <v>440</v>
      </c>
      <c r="B222" s="63"/>
      <c r="C222" s="63"/>
      <c r="D222" s="63"/>
      <c r="E222" s="63"/>
      <c r="F222" s="63">
        <f>StCross!H295</f>
        <v>0</v>
      </c>
      <c r="G222" s="63"/>
      <c r="H222" s="63"/>
      <c r="I222" s="63"/>
      <c r="J222" s="63"/>
      <c r="K222" s="63"/>
      <c r="L222" s="63"/>
      <c r="M222" s="63"/>
      <c r="N222" s="63"/>
      <c r="O222" s="63"/>
      <c r="P222" s="63"/>
      <c r="Q222" s="63"/>
      <c r="R222" s="63"/>
      <c r="S222" s="63"/>
      <c r="T222" s="63"/>
      <c r="U222" s="63"/>
      <c r="V222" s="63"/>
      <c r="W222" s="63"/>
      <c r="X222" s="63"/>
      <c r="Y222" s="63"/>
      <c r="Z222" s="63"/>
      <c r="AA222" s="63"/>
      <c r="AB222" s="63"/>
      <c r="AC222" s="63"/>
      <c r="AD222" s="63"/>
      <c r="AE222" s="63"/>
      <c r="AF222" s="63"/>
    </row>
    <row r="223" spans="1:32" ht="15.75" x14ac:dyDescent="0.25">
      <c r="A223" s="63" t="s">
        <v>441</v>
      </c>
      <c r="B223" s="63"/>
      <c r="C223" s="63"/>
      <c r="D223" s="63"/>
      <c r="E223" s="63"/>
      <c r="F223" s="63">
        <f>StCross!H312</f>
        <v>0</v>
      </c>
      <c r="G223" s="63"/>
      <c r="H223" s="63"/>
      <c r="I223" s="63"/>
      <c r="J223" s="63"/>
      <c r="K223" s="63"/>
      <c r="L223" s="63"/>
      <c r="M223" s="63"/>
      <c r="N223" s="63"/>
      <c r="O223" s="63"/>
      <c r="P223" s="63"/>
      <c r="Q223" s="63"/>
      <c r="R223" s="63"/>
      <c r="S223" s="63"/>
      <c r="T223" s="63"/>
      <c r="U223" s="63"/>
      <c r="V223" s="63"/>
      <c r="W223" s="63"/>
      <c r="X223" s="63"/>
      <c r="Y223" s="63"/>
      <c r="Z223" s="63"/>
      <c r="AA223" s="63"/>
      <c r="AB223" s="63"/>
      <c r="AC223" s="63"/>
      <c r="AD223" s="63"/>
      <c r="AE223" s="63"/>
      <c r="AF223" s="63"/>
    </row>
    <row r="224" spans="1:32" ht="15.75" x14ac:dyDescent="0.25">
      <c r="A224" s="63" t="s">
        <v>442</v>
      </c>
      <c r="B224" s="63"/>
      <c r="C224" s="63"/>
      <c r="D224" s="63"/>
      <c r="E224" s="63"/>
      <c r="F224" s="63">
        <f>StCross!H321</f>
        <v>0</v>
      </c>
      <c r="G224" s="63"/>
      <c r="H224" s="63"/>
      <c r="I224" s="63"/>
      <c r="J224" s="63"/>
      <c r="K224" s="63"/>
      <c r="L224" s="63"/>
      <c r="M224" s="63"/>
      <c r="N224" s="63"/>
      <c r="O224" s="63"/>
      <c r="P224" s="63"/>
      <c r="Q224" s="63"/>
      <c r="R224" s="63"/>
      <c r="S224" s="63"/>
      <c r="T224" s="63"/>
      <c r="U224" s="63"/>
      <c r="V224" s="63"/>
      <c r="W224" s="63"/>
      <c r="X224" s="63"/>
      <c r="Y224" s="63"/>
      <c r="Z224" s="63"/>
      <c r="AA224" s="63"/>
      <c r="AB224" s="63"/>
      <c r="AC224" s="63"/>
      <c r="AD224" s="63"/>
      <c r="AE224" s="63"/>
      <c r="AF224" s="63"/>
    </row>
    <row r="225" spans="1:32" ht="15.75" x14ac:dyDescent="0.25">
      <c r="A225" s="114"/>
      <c r="B225" s="63"/>
      <c r="C225" s="63"/>
      <c r="D225" s="63"/>
      <c r="E225" s="63"/>
      <c r="F225" s="63"/>
      <c r="G225" s="63"/>
      <c r="H225" s="63"/>
      <c r="I225" s="63"/>
      <c r="J225" s="63"/>
      <c r="K225" s="63"/>
      <c r="L225" s="63"/>
      <c r="M225" s="63"/>
      <c r="N225" s="63"/>
      <c r="O225" s="63"/>
      <c r="P225" s="63"/>
      <c r="Q225" s="63"/>
      <c r="R225" s="63"/>
      <c r="S225" s="63"/>
      <c r="T225" s="63"/>
      <c r="U225" s="63"/>
      <c r="V225" s="63"/>
      <c r="W225" s="63"/>
      <c r="X225" s="63"/>
      <c r="Y225" s="63"/>
      <c r="Z225" s="63"/>
      <c r="AA225" s="63"/>
      <c r="AB225" s="63"/>
      <c r="AC225" s="63"/>
      <c r="AD225" s="63"/>
      <c r="AE225" s="63"/>
      <c r="AF225" s="63"/>
    </row>
    <row r="226" spans="1:32" ht="15.75" x14ac:dyDescent="0.25">
      <c r="A226" s="66" t="s">
        <v>480</v>
      </c>
      <c r="B226" s="63"/>
      <c r="C226" s="63"/>
      <c r="D226" s="63"/>
      <c r="E226" s="63"/>
      <c r="F226" s="63"/>
      <c r="G226" s="63"/>
      <c r="H226" s="63"/>
      <c r="I226" s="63"/>
      <c r="J226" s="63"/>
      <c r="K226" s="63"/>
      <c r="L226" s="63"/>
      <c r="M226" s="63"/>
      <c r="N226" s="63"/>
      <c r="O226" s="63"/>
      <c r="P226" s="63"/>
      <c r="Q226" s="63"/>
      <c r="R226" s="63"/>
      <c r="S226" s="63"/>
      <c r="T226" s="63"/>
      <c r="U226" s="63"/>
      <c r="V226" s="63"/>
      <c r="W226" s="63"/>
      <c r="X226" s="63"/>
      <c r="Y226" s="63"/>
      <c r="Z226" s="63"/>
      <c r="AA226" s="63"/>
      <c r="AB226" s="63"/>
      <c r="AC226" s="63"/>
      <c r="AD226" s="63"/>
      <c r="AE226" s="63"/>
      <c r="AF226" s="63"/>
    </row>
    <row r="227" spans="1:32" ht="15.75" x14ac:dyDescent="0.25">
      <c r="A227" s="63" t="s">
        <v>443</v>
      </c>
      <c r="B227" s="63"/>
      <c r="C227" s="63"/>
      <c r="D227" s="63"/>
      <c r="E227" s="63"/>
      <c r="F227" s="63">
        <f>Orient!H106</f>
        <v>0</v>
      </c>
      <c r="G227" s="63" t="s">
        <v>489</v>
      </c>
      <c r="H227" s="63"/>
      <c r="I227" s="63"/>
      <c r="J227" s="63"/>
      <c r="K227" s="63"/>
      <c r="L227" s="63"/>
      <c r="M227" s="63"/>
      <c r="N227" s="70" t="str">
        <f>IF(F227&gt;3.99,A227,"")</f>
        <v/>
      </c>
      <c r="O227" s="70" t="str">
        <f>IF(F228&gt;3.99,A228,"")</f>
        <v/>
      </c>
      <c r="P227" s="70" t="str">
        <f>IF(F229&gt;3.99,A229,"")</f>
        <v/>
      </c>
      <c r="Q227" s="70" t="str">
        <f>IF(F230&gt;3.99,A230,"")</f>
        <v/>
      </c>
      <c r="R227" s="70" t="str">
        <f>IF(F231&gt;3.99,A231,"")</f>
        <v/>
      </c>
      <c r="S227" s="70" t="str">
        <f>IF(F232&gt;3.99,A232,"")</f>
        <v/>
      </c>
      <c r="T227" s="70" t="str">
        <f>IF(F233&gt;3.99,A233,"")</f>
        <v/>
      </c>
      <c r="U227" s="70" t="str">
        <f>IF(F234&gt;3.99,A234,"")</f>
        <v/>
      </c>
      <c r="V227" s="70" t="str">
        <f>IF(F235&gt;3.99,A235,"")</f>
        <v/>
      </c>
      <c r="W227" s="70" t="str">
        <f>IF(F236&gt;3.99,A236,"")</f>
        <v/>
      </c>
      <c r="X227" s="70" t="str">
        <f>IF(F237&gt;3.99,A237,"")</f>
        <v/>
      </c>
      <c r="Y227" s="63"/>
      <c r="Z227" s="63"/>
      <c r="AA227" s="63"/>
      <c r="AB227" s="63"/>
      <c r="AC227" s="63"/>
      <c r="AD227" s="63"/>
      <c r="AE227" s="63"/>
      <c r="AF227" s="63"/>
    </row>
    <row r="228" spans="1:32" ht="15.75" x14ac:dyDescent="0.25">
      <c r="A228" s="63" t="s">
        <v>445</v>
      </c>
      <c r="B228" s="63"/>
      <c r="C228" s="63"/>
      <c r="D228" s="63"/>
      <c r="E228" s="63"/>
      <c r="F228" s="63">
        <f>Orient!H122</f>
        <v>0</v>
      </c>
      <c r="G228" s="63" t="s">
        <v>486</v>
      </c>
      <c r="H228" s="63"/>
      <c r="I228" s="63"/>
      <c r="J228" s="63"/>
      <c r="K228" s="63"/>
      <c r="L228" s="63"/>
      <c r="M228" s="63"/>
      <c r="N228" s="70" t="str">
        <f>IF(AND($F227&gt;1.01,$F227&lt;3.99),$A227,"")</f>
        <v/>
      </c>
      <c r="O228" s="70" t="str">
        <f>IF(AND($F228&gt;1.01,$F228&lt;3.99),$A228,"")</f>
        <v/>
      </c>
      <c r="P228" s="70" t="str">
        <f>IF(AND($F229&gt;1.01,$F229&lt;3.99),$A229,"")</f>
        <v/>
      </c>
      <c r="Q228" s="70" t="str">
        <f>IF(AND($F230&gt;1.01,$F230&lt;3.99),$A230,"")</f>
        <v/>
      </c>
      <c r="R228" s="70" t="str">
        <f>IF(AND($F231&gt;1.01,$F231&lt;3.99),$A231,"")</f>
        <v/>
      </c>
      <c r="S228" s="70" t="str">
        <f>IF(AND($F232&gt;1.01,$F232&lt;3.99),$A232,"")</f>
        <v/>
      </c>
      <c r="T228" s="70" t="str">
        <f>IF(AND($F233&gt;1.01,$F233&lt;3.99),$A233,"")</f>
        <v/>
      </c>
      <c r="U228" s="70" t="str">
        <f>IF(AND($F234&gt;1.01,$F234&lt;3.99),$A234,"")</f>
        <v/>
      </c>
      <c r="V228" s="70" t="str">
        <f>IF(AND($F235&gt;1.01,$F235&lt;3.99),$A235,"")</f>
        <v/>
      </c>
      <c r="W228" s="70" t="str">
        <f>IF(AND($F236&gt;1.01,$F236&lt;3.99),$A236,"")</f>
        <v/>
      </c>
      <c r="X228" s="70" t="str">
        <f>IF(AND($F237&gt;1.01,$F237&lt;3.99),$A237,"")</f>
        <v/>
      </c>
      <c r="Y228" s="63"/>
      <c r="Z228" s="63"/>
      <c r="AA228" s="63"/>
      <c r="AB228" s="63"/>
      <c r="AC228" s="63"/>
      <c r="AD228" s="63"/>
      <c r="AE228" s="63"/>
      <c r="AF228" s="63"/>
    </row>
    <row r="229" spans="1:32" ht="15.75" x14ac:dyDescent="0.25">
      <c r="A229" s="63" t="s">
        <v>444</v>
      </c>
      <c r="B229" s="63"/>
      <c r="C229" s="63"/>
      <c r="D229" s="63"/>
      <c r="E229" s="63"/>
      <c r="F229" s="63">
        <f>Orient!H128</f>
        <v>0</v>
      </c>
      <c r="G229" s="63" t="s">
        <v>487</v>
      </c>
      <c r="H229" s="63"/>
      <c r="I229" s="63"/>
      <c r="J229" s="63"/>
      <c r="K229" s="63"/>
      <c r="L229" s="63"/>
      <c r="M229" s="63"/>
      <c r="N229" s="70" t="str">
        <f>IF(AND($F227&gt;0.99,$F227&lt;1.000001),$A227,"")</f>
        <v/>
      </c>
      <c r="O229" s="70" t="str">
        <f>IF(AND($F228&gt;0.99,$F228&lt;1.000001),$A228,"")</f>
        <v/>
      </c>
      <c r="P229" s="70" t="str">
        <f>IF(AND($F229&gt;0.99,$F229&lt;1.000001),$A229,"")</f>
        <v/>
      </c>
      <c r="Q229" s="70" t="str">
        <f>IF(AND($F230&gt;0.99,$F230&lt;1.000001),$A230,"")</f>
        <v/>
      </c>
      <c r="R229" s="70" t="str">
        <f>IF(AND($F231&gt;0.99,$F231&lt;1.000001),$A231,"")</f>
        <v/>
      </c>
      <c r="S229" s="70" t="str">
        <f>IF(AND($F232&gt;0.99,$F232&lt;1.000001),$A232,"")</f>
        <v/>
      </c>
      <c r="T229" s="70" t="str">
        <f>IF(AND($F233&gt;0.99,$F233&lt;1.000001),$A233,"")</f>
        <v/>
      </c>
      <c r="U229" s="70" t="str">
        <f>IF(AND($F234&gt;0.99,$F234&lt;1.000001),$A234,"")</f>
        <v/>
      </c>
      <c r="V229" s="70" t="str">
        <f>IF(AND($F235&gt;0.99,$F235&lt;1.000001),$A235,"")</f>
        <v/>
      </c>
      <c r="W229" s="70" t="str">
        <f>IF(AND($F236&gt;0.99,$F236&lt;1.000001),$A236,"")</f>
        <v/>
      </c>
      <c r="X229" s="70" t="str">
        <f>IF(AND($F237&gt;0.99,$F237&lt;1.000001),$A237,"")</f>
        <v/>
      </c>
      <c r="Y229" s="63"/>
      <c r="Z229" s="63"/>
      <c r="AA229" s="63"/>
      <c r="AB229" s="63"/>
      <c r="AC229" s="63"/>
      <c r="AD229" s="63"/>
      <c r="AE229" s="63"/>
      <c r="AF229" s="63"/>
    </row>
    <row r="230" spans="1:32" ht="15.75" x14ac:dyDescent="0.25">
      <c r="A230" s="63" t="s">
        <v>446</v>
      </c>
      <c r="B230" s="63"/>
      <c r="C230" s="63"/>
      <c r="D230" s="63"/>
      <c r="E230" s="63"/>
      <c r="F230" s="63">
        <f>Orient!H134</f>
        <v>0</v>
      </c>
      <c r="G230" s="63" t="s">
        <v>488</v>
      </c>
      <c r="H230" s="63"/>
      <c r="I230" s="63"/>
      <c r="J230" s="63"/>
      <c r="K230" s="63"/>
      <c r="L230" s="63"/>
      <c r="M230" s="63"/>
      <c r="N230" s="70" t="str">
        <f>IF($F227=0,$A227,"")</f>
        <v>Cardinality</v>
      </c>
      <c r="O230" s="70" t="str">
        <f>IF($F228=0,$A228,"")</f>
        <v>Landmarks</v>
      </c>
      <c r="P230" s="70" t="str">
        <f>IF($F229=0,$A229,"")</f>
        <v>Clues</v>
      </c>
      <c r="Q230" s="70" t="str">
        <f>IF($F230=0,$A230,"")</f>
        <v>Indoor Numbering Systems</v>
      </c>
      <c r="R230" s="70" t="str">
        <f>IF($F231=0,$A231,"")</f>
        <v>Outdoor Numbering Systems</v>
      </c>
      <c r="S230" s="71" t="str">
        <f>IF($F232=0,$A232,"")</f>
        <v>Route Creation</v>
      </c>
      <c r="T230" s="70" t="str">
        <f>IF($F233=0,$A233,"")</f>
        <v>Grid System</v>
      </c>
      <c r="U230" s="70" t="str">
        <f>IF($F234=0,$A234,"")</f>
        <v>Divisors And Block Numbering</v>
      </c>
      <c r="V230" s="70" t="str">
        <f>IF($F235=0,$A235,"")</f>
        <v>Transferability</v>
      </c>
      <c r="W230" s="70" t="str">
        <f>IF($F236=0,$A236,"")</f>
        <v>GPS</v>
      </c>
      <c r="X230" s="70" t="str">
        <f>IF($F237=0,$A237,"")</f>
        <v>Maps</v>
      </c>
      <c r="Y230" s="63"/>
      <c r="Z230" s="63"/>
      <c r="AA230" s="63"/>
      <c r="AB230" s="63"/>
      <c r="AC230" s="63"/>
      <c r="AD230" s="63"/>
      <c r="AE230" s="63"/>
      <c r="AF230" s="63"/>
    </row>
    <row r="231" spans="1:32" ht="15.75" x14ac:dyDescent="0.25">
      <c r="A231" s="63" t="s">
        <v>447</v>
      </c>
      <c r="B231" s="63"/>
      <c r="C231" s="63"/>
      <c r="D231" s="63"/>
      <c r="E231" s="63"/>
      <c r="F231" s="63">
        <f>Orient!H140</f>
        <v>0</v>
      </c>
      <c r="G231" s="63"/>
      <c r="H231" s="63"/>
      <c r="I231" s="63"/>
      <c r="J231" s="63"/>
      <c r="K231" s="63"/>
      <c r="L231" s="63"/>
      <c r="M231" s="63"/>
      <c r="N231" s="63"/>
      <c r="O231" s="63"/>
      <c r="P231" s="63"/>
      <c r="Q231" s="63"/>
      <c r="R231" s="63"/>
      <c r="S231" s="63"/>
      <c r="T231" s="63"/>
      <c r="U231" s="63"/>
      <c r="V231" s="63"/>
      <c r="W231" s="63"/>
      <c r="X231" s="63"/>
      <c r="Y231" s="63"/>
      <c r="Z231" s="63"/>
      <c r="AA231" s="63"/>
      <c r="AB231" s="63"/>
      <c r="AC231" s="63"/>
      <c r="AD231" s="63"/>
      <c r="AE231" s="63"/>
      <c r="AF231" s="63"/>
    </row>
    <row r="232" spans="1:32" ht="15.75" x14ac:dyDescent="0.25">
      <c r="A232" s="63" t="s">
        <v>1029</v>
      </c>
      <c r="B232" s="63"/>
      <c r="C232" s="63"/>
      <c r="D232" s="63"/>
      <c r="E232" s="63"/>
      <c r="F232" s="63">
        <f>Orient!H146</f>
        <v>0</v>
      </c>
      <c r="G232" s="63"/>
      <c r="H232" s="63"/>
      <c r="I232" s="63"/>
      <c r="J232" s="63"/>
      <c r="K232" s="63"/>
      <c r="L232" s="63"/>
      <c r="M232" s="63"/>
      <c r="N232" s="63"/>
      <c r="O232" s="63"/>
      <c r="P232" s="63"/>
      <c r="Q232" s="63"/>
      <c r="R232" s="63"/>
      <c r="S232" s="63"/>
      <c r="T232" s="63"/>
      <c r="U232" s="63"/>
      <c r="V232" s="63"/>
      <c r="W232" s="63"/>
      <c r="X232" s="63"/>
      <c r="Y232" s="63"/>
      <c r="Z232" s="63"/>
      <c r="AA232" s="63"/>
      <c r="AB232" s="63"/>
      <c r="AC232" s="63"/>
      <c r="AD232" s="63"/>
      <c r="AE232" s="63"/>
      <c r="AF232" s="63"/>
    </row>
    <row r="233" spans="1:32" ht="15.75" x14ac:dyDescent="0.25">
      <c r="A233" s="63" t="s">
        <v>448</v>
      </c>
      <c r="B233" s="63"/>
      <c r="C233" s="63"/>
      <c r="D233" s="63"/>
      <c r="E233" s="63"/>
      <c r="F233" s="63">
        <f>Orient!H153</f>
        <v>0</v>
      </c>
      <c r="G233" s="63"/>
      <c r="H233" s="63"/>
      <c r="I233" s="63"/>
      <c r="J233" s="63"/>
      <c r="K233" s="63"/>
      <c r="L233" s="63"/>
      <c r="M233" s="63"/>
      <c r="N233" s="63"/>
      <c r="O233" s="63"/>
      <c r="P233" s="63"/>
      <c r="Q233" s="63"/>
      <c r="R233" s="63"/>
      <c r="S233" s="63"/>
      <c r="T233" s="63"/>
      <c r="U233" s="63"/>
      <c r="V233" s="63"/>
      <c r="W233" s="63"/>
      <c r="X233" s="63"/>
      <c r="Y233" s="63"/>
      <c r="Z233" s="63"/>
      <c r="AA233" s="63"/>
      <c r="AB233" s="63"/>
      <c r="AC233" s="63"/>
      <c r="AD233" s="63"/>
      <c r="AE233" s="63"/>
      <c r="AF233" s="63"/>
    </row>
    <row r="234" spans="1:32" ht="15.75" x14ac:dyDescent="0.25">
      <c r="A234" s="63" t="s">
        <v>449</v>
      </c>
      <c r="B234" s="63"/>
      <c r="C234" s="63"/>
      <c r="D234" s="63"/>
      <c r="E234" s="63"/>
      <c r="F234" s="63">
        <f>Orient!H164</f>
        <v>0</v>
      </c>
      <c r="G234" s="63"/>
      <c r="H234" s="63"/>
      <c r="I234" s="63"/>
      <c r="J234" s="63"/>
      <c r="K234" s="63"/>
      <c r="L234" s="63"/>
      <c r="M234" s="63"/>
      <c r="N234" s="63"/>
      <c r="O234" s="63"/>
      <c r="P234" s="63"/>
      <c r="Q234" s="63"/>
      <c r="R234" s="63"/>
      <c r="S234" s="63"/>
      <c r="T234" s="63"/>
      <c r="U234" s="63"/>
      <c r="V234" s="63"/>
      <c r="W234" s="63"/>
      <c r="X234" s="63"/>
      <c r="Y234" s="63"/>
      <c r="Z234" s="63"/>
      <c r="AA234" s="63"/>
      <c r="AB234" s="63"/>
      <c r="AC234" s="63"/>
      <c r="AD234" s="63"/>
      <c r="AE234" s="63"/>
      <c r="AF234" s="63"/>
    </row>
    <row r="235" spans="1:32" ht="15.75" x14ac:dyDescent="0.25">
      <c r="A235" s="63" t="s">
        <v>450</v>
      </c>
      <c r="B235" s="63"/>
      <c r="C235" s="63"/>
      <c r="D235" s="63"/>
      <c r="E235" s="63"/>
      <c r="F235" s="63">
        <f>Orient!H172</f>
        <v>0</v>
      </c>
      <c r="G235" s="63"/>
      <c r="H235" s="63"/>
      <c r="I235" s="63"/>
      <c r="J235" s="63"/>
      <c r="K235" s="63"/>
      <c r="L235" s="63"/>
      <c r="M235" s="63"/>
      <c r="N235" s="63"/>
      <c r="O235" s="63"/>
      <c r="P235" s="63"/>
      <c r="Q235" s="63"/>
      <c r="R235" s="63"/>
      <c r="S235" s="63"/>
      <c r="T235" s="63"/>
      <c r="U235" s="63"/>
      <c r="V235" s="63"/>
      <c r="W235" s="63"/>
      <c r="X235" s="63"/>
      <c r="Y235" s="63"/>
      <c r="Z235" s="63"/>
      <c r="AA235" s="63"/>
      <c r="AB235" s="63"/>
      <c r="AC235" s="63"/>
      <c r="AD235" s="63"/>
      <c r="AE235" s="63"/>
      <c r="AF235" s="63"/>
    </row>
    <row r="236" spans="1:32" ht="15.75" x14ac:dyDescent="0.25">
      <c r="A236" s="63" t="s">
        <v>451</v>
      </c>
      <c r="B236" s="63"/>
      <c r="C236" s="63"/>
      <c r="D236" s="63"/>
      <c r="E236" s="63"/>
      <c r="F236" s="63">
        <f>Orient!H176</f>
        <v>0</v>
      </c>
      <c r="G236" s="63"/>
      <c r="H236" s="63"/>
      <c r="I236" s="63"/>
      <c r="J236" s="63"/>
      <c r="K236" s="63"/>
      <c r="L236" s="63"/>
      <c r="M236" s="63"/>
      <c r="N236" s="63"/>
      <c r="O236" s="63"/>
      <c r="P236" s="63"/>
      <c r="Q236" s="63"/>
      <c r="R236" s="63"/>
      <c r="S236" s="63"/>
      <c r="T236" s="63"/>
      <c r="U236" s="63"/>
      <c r="V236" s="63"/>
      <c r="W236" s="63"/>
      <c r="X236" s="63"/>
      <c r="Y236" s="63"/>
      <c r="Z236" s="63"/>
      <c r="AA236" s="63"/>
      <c r="AB236" s="63"/>
      <c r="AC236" s="63"/>
      <c r="AD236" s="63"/>
      <c r="AE236" s="63"/>
      <c r="AF236" s="63"/>
    </row>
    <row r="237" spans="1:32" ht="15.75" x14ac:dyDescent="0.25">
      <c r="A237" s="63" t="s">
        <v>492</v>
      </c>
      <c r="B237" s="63"/>
      <c r="C237" s="63"/>
      <c r="D237" s="63"/>
      <c r="E237" s="63"/>
      <c r="F237" s="63">
        <f>Orient!H190</f>
        <v>0</v>
      </c>
      <c r="G237" s="63"/>
      <c r="H237" s="63"/>
      <c r="I237" s="63"/>
      <c r="J237" s="63"/>
      <c r="K237" s="63"/>
      <c r="L237" s="63"/>
      <c r="M237" s="63"/>
      <c r="N237" s="63"/>
      <c r="O237" s="63"/>
      <c r="P237" s="63"/>
      <c r="Q237" s="63"/>
      <c r="R237" s="63"/>
      <c r="S237" s="63"/>
      <c r="T237" s="63"/>
      <c r="U237" s="63"/>
      <c r="V237" s="63"/>
      <c r="W237" s="63"/>
      <c r="X237" s="63"/>
      <c r="Y237" s="63"/>
      <c r="Z237" s="63"/>
      <c r="AA237" s="63"/>
      <c r="AB237" s="63"/>
      <c r="AC237" s="63"/>
      <c r="AD237" s="63"/>
      <c r="AE237" s="63"/>
      <c r="AF237" s="63"/>
    </row>
    <row r="238" spans="1:32" ht="15.75" x14ac:dyDescent="0.25">
      <c r="A238" s="66" t="s">
        <v>481</v>
      </c>
      <c r="B238" s="63"/>
      <c r="C238" s="63"/>
      <c r="D238" s="63"/>
      <c r="E238" s="63"/>
      <c r="F238" s="63"/>
      <c r="G238" s="63"/>
      <c r="H238" s="63"/>
      <c r="I238" s="63"/>
      <c r="J238" s="63"/>
      <c r="K238" s="63"/>
      <c r="L238" s="63"/>
      <c r="M238" s="63"/>
      <c r="N238" s="63"/>
      <c r="O238" s="63"/>
      <c r="P238" s="63"/>
      <c r="Q238" s="63"/>
      <c r="R238" s="63"/>
      <c r="S238" s="63"/>
      <c r="T238" s="63"/>
      <c r="U238" s="63"/>
      <c r="V238" s="63"/>
      <c r="W238" s="63"/>
      <c r="X238" s="63"/>
      <c r="Y238" s="63"/>
      <c r="Z238" s="63"/>
      <c r="AA238" s="63"/>
      <c r="AB238" s="63"/>
      <c r="AC238" s="63"/>
      <c r="AD238" s="63"/>
      <c r="AE238" s="63"/>
      <c r="AF238" s="63"/>
    </row>
    <row r="239" spans="1:32" ht="15.75" x14ac:dyDescent="0.25">
      <c r="A239" s="63" t="s">
        <v>452</v>
      </c>
      <c r="B239" s="63"/>
      <c r="C239" s="63"/>
      <c r="D239" s="63"/>
      <c r="E239" s="63"/>
      <c r="F239" s="63">
        <f>PubTran!H126</f>
        <v>0</v>
      </c>
      <c r="G239" s="63" t="s">
        <v>489</v>
      </c>
      <c r="H239" s="63"/>
      <c r="I239" s="63"/>
      <c r="J239" s="63"/>
      <c r="K239" s="63"/>
      <c r="L239" s="63"/>
      <c r="M239" s="63"/>
      <c r="N239" s="70" t="str">
        <f>IF(F239&gt;3.99,A239,"")</f>
        <v/>
      </c>
      <c r="O239" s="70" t="str">
        <f>IF(F240&gt;3.99,A240,"")</f>
        <v/>
      </c>
      <c r="P239" s="70" t="str">
        <f>IF(F241&gt;3.99,A241,"")</f>
        <v/>
      </c>
      <c r="Q239" s="70" t="str">
        <f>IF(F242&gt;3.99,A242,"")</f>
        <v/>
      </c>
      <c r="R239" s="70" t="str">
        <f>IF(F243&gt;3.99,A243,"")</f>
        <v/>
      </c>
      <c r="S239" s="70" t="str">
        <f>IF(F244&gt;3.99,A244,"")</f>
        <v/>
      </c>
      <c r="T239" s="70" t="str">
        <f>IF(F245&gt;3.99,A245,"")</f>
        <v/>
      </c>
      <c r="U239" s="70" t="str">
        <f>IF(F246&gt;3.99,A246,"")</f>
        <v/>
      </c>
      <c r="V239" s="63"/>
      <c r="W239" s="63"/>
      <c r="X239" s="63"/>
      <c r="Y239" s="63"/>
      <c r="Z239" s="63"/>
      <c r="AA239" s="63"/>
      <c r="AB239" s="63"/>
      <c r="AC239" s="63"/>
      <c r="AD239" s="63"/>
      <c r="AE239" s="63"/>
      <c r="AF239" s="63"/>
    </row>
    <row r="240" spans="1:32" ht="15.75" x14ac:dyDescent="0.25">
      <c r="A240" s="63" t="s">
        <v>1031</v>
      </c>
      <c r="B240" s="63"/>
      <c r="C240" s="63"/>
      <c r="D240" s="63"/>
      <c r="E240" s="63"/>
      <c r="F240" s="63">
        <f>PubTran!H127</f>
        <v>0</v>
      </c>
      <c r="G240" s="63" t="s">
        <v>486</v>
      </c>
      <c r="H240" s="63"/>
      <c r="I240" s="63"/>
      <c r="J240" s="63"/>
      <c r="K240" s="63"/>
      <c r="L240" s="63"/>
      <c r="M240" s="63"/>
      <c r="N240" s="70" t="str">
        <f>IF(AND($F239&gt;1.01,$F239&lt;3.99),$A239,"")</f>
        <v/>
      </c>
      <c r="O240" s="70" t="str">
        <f>IF(AND($F240&gt;1.01,$F240&lt;3.99),$A240,"")</f>
        <v/>
      </c>
      <c r="P240" s="70" t="str">
        <f>IF(AND($F241&gt;1.01,$F241&lt;3.99),$A241,"")</f>
        <v/>
      </c>
      <c r="Q240" s="70" t="str">
        <f>IF(AND($F242&gt;1.01,$F242&lt;3.99),$A242,"")</f>
        <v/>
      </c>
      <c r="R240" s="70" t="str">
        <f>IF(AND($F243&gt;1.01,$F243&lt;3.99),$A243,"")</f>
        <v/>
      </c>
      <c r="S240" s="70" t="str">
        <f>IF(AND($F244&gt;1.01,$F244&lt;3.99),$A244,"")</f>
        <v/>
      </c>
      <c r="T240" s="70" t="str">
        <f>IF(AND($F245&gt;1.01,$F245&lt;3.99),$A245,"")</f>
        <v/>
      </c>
      <c r="U240" s="70" t="str">
        <f>IF(AND($F246&gt;1.01,$F246&lt;3.99),$A246,"")</f>
        <v/>
      </c>
      <c r="V240" s="63"/>
      <c r="W240" s="63"/>
      <c r="X240" s="63"/>
      <c r="Y240" s="63"/>
      <c r="Z240" s="63"/>
      <c r="AA240" s="63"/>
      <c r="AB240" s="63"/>
      <c r="AC240" s="63"/>
      <c r="AD240" s="63"/>
      <c r="AE240" s="63"/>
      <c r="AF240" s="63"/>
    </row>
    <row r="241" spans="1:32" ht="15.75" x14ac:dyDescent="0.25">
      <c r="A241" s="63" t="s">
        <v>453</v>
      </c>
      <c r="B241" s="63"/>
      <c r="C241" s="63"/>
      <c r="D241" s="63"/>
      <c r="E241" s="63"/>
      <c r="F241" s="63">
        <f>PubTran!H133</f>
        <v>0</v>
      </c>
      <c r="G241" s="63" t="s">
        <v>487</v>
      </c>
      <c r="H241" s="63"/>
      <c r="I241" s="63"/>
      <c r="J241" s="63"/>
      <c r="K241" s="63"/>
      <c r="L241" s="63"/>
      <c r="M241" s="63"/>
      <c r="N241" s="70" t="str">
        <f>IF(AND($F239&gt;0.99,$F239&lt;1.000001),$A239,"")</f>
        <v/>
      </c>
      <c r="O241" s="70" t="str">
        <f>IF(AND($F240&gt;0.99,$F240&lt;1.000001),$A240,"")</f>
        <v/>
      </c>
      <c r="P241" s="70" t="str">
        <f>IF(AND($F241&gt;0.99,$F241&lt;1.000001),$A241,"")</f>
        <v/>
      </c>
      <c r="Q241" s="70" t="str">
        <f>IF(AND($F242&gt;0.99,$F242&lt;1.000001),$A242,"")</f>
        <v/>
      </c>
      <c r="R241" s="70" t="str">
        <f>IF(AND($F243&gt;0.99,$F243&lt;1.000001),$A243,"")</f>
        <v/>
      </c>
      <c r="S241" s="70" t="str">
        <f>IF(AND($F244&gt;0.99,$F244&lt;1.000001),$A244,"")</f>
        <v/>
      </c>
      <c r="T241" s="70" t="str">
        <f>IF(AND($F245&gt;0.99,$F245&lt;1.000001),$A245,"")</f>
        <v/>
      </c>
      <c r="U241" s="70" t="str">
        <f>IF(AND($F246&gt;0.99,$F246&lt;1.000001),$A246,"")</f>
        <v/>
      </c>
      <c r="V241" s="63"/>
      <c r="W241" s="63"/>
      <c r="X241" s="63"/>
      <c r="Y241" s="63"/>
      <c r="Z241" s="63"/>
      <c r="AA241" s="63"/>
      <c r="AB241" s="63"/>
      <c r="AC241" s="63"/>
      <c r="AD241" s="63"/>
      <c r="AE241" s="63"/>
      <c r="AF241" s="63"/>
    </row>
    <row r="242" spans="1:32" ht="15.75" x14ac:dyDescent="0.25">
      <c r="A242" s="63" t="s">
        <v>454</v>
      </c>
      <c r="B242" s="63"/>
      <c r="C242" s="63"/>
      <c r="D242" s="63"/>
      <c r="E242" s="63"/>
      <c r="F242" s="63">
        <f>PubTran!H157</f>
        <v>0</v>
      </c>
      <c r="G242" s="63" t="s">
        <v>488</v>
      </c>
      <c r="H242" s="63"/>
      <c r="I242" s="63"/>
      <c r="J242" s="63"/>
      <c r="K242" s="63"/>
      <c r="L242" s="63"/>
      <c r="M242" s="63"/>
      <c r="N242" s="70" t="str">
        <f>IF($F239=0,$A239,"")</f>
        <v>Identifying Common Public Transportation Options</v>
      </c>
      <c r="O242" s="70" t="str">
        <f>IF($F240=0,$A240,"")</f>
        <v>Lifts (vehicle, stage/porch)</v>
      </c>
      <c r="P242" s="70" t="str">
        <f>IF($F241=0,$A241,"")</f>
        <v>Intra-City Bus Travel</v>
      </c>
      <c r="Q242" s="70" t="str">
        <f>IF($F242=0,$A242,"")</f>
        <v>Inter-City Bus Travel</v>
      </c>
      <c r="R242" s="70" t="str">
        <f>IF($F243=0,$A243,"")</f>
        <v>Taxi/Ride Service</v>
      </c>
      <c r="S242" s="71" t="str">
        <f>IF($F244=0,$A244,"")</f>
        <v>Para Transit</v>
      </c>
      <c r="T242" s="70" t="str">
        <f>IF($F245=0,$A245,"")</f>
        <v>Air Travel</v>
      </c>
      <c r="U242" s="70" t="str">
        <f>IF($F246=0,$A246,"")</f>
        <v>Subway/Light Rail</v>
      </c>
      <c r="V242" s="63"/>
      <c r="W242" s="63"/>
      <c r="X242" s="63"/>
      <c r="Y242" s="63"/>
      <c r="Z242" s="63"/>
      <c r="AA242" s="63"/>
      <c r="AB242" s="63"/>
      <c r="AC242" s="63"/>
      <c r="AD242" s="63"/>
      <c r="AE242" s="63"/>
      <c r="AF242" s="63"/>
    </row>
    <row r="243" spans="1:32" ht="15.75" x14ac:dyDescent="0.25">
      <c r="A243" s="63" t="s">
        <v>455</v>
      </c>
      <c r="B243" s="63"/>
      <c r="C243" s="63"/>
      <c r="D243" s="63"/>
      <c r="E243" s="63"/>
      <c r="F243" s="63">
        <f>PubTran!H183</f>
        <v>0</v>
      </c>
      <c r="G243" s="63"/>
      <c r="H243" s="63"/>
      <c r="I243" s="63"/>
      <c r="J243" s="63"/>
      <c r="K243" s="63"/>
      <c r="L243" s="63"/>
      <c r="M243" s="63"/>
      <c r="N243" s="63"/>
      <c r="O243" s="63"/>
      <c r="P243" s="63"/>
      <c r="Q243" s="63"/>
      <c r="R243" s="63"/>
      <c r="S243" s="63"/>
      <c r="T243" s="63"/>
      <c r="U243" s="63"/>
      <c r="V243" s="63"/>
      <c r="W243" s="63"/>
      <c r="X243" s="63"/>
      <c r="Y243" s="63"/>
      <c r="Z243" s="63"/>
      <c r="AA243" s="63"/>
      <c r="AB243" s="63"/>
      <c r="AC243" s="63"/>
      <c r="AD243" s="63"/>
      <c r="AE243" s="63"/>
      <c r="AF243" s="63"/>
    </row>
    <row r="244" spans="1:32" ht="15.75" x14ac:dyDescent="0.25">
      <c r="A244" s="63" t="s">
        <v>1030</v>
      </c>
      <c r="B244" s="63"/>
      <c r="C244" s="63"/>
      <c r="D244" s="63"/>
      <c r="E244" s="63"/>
      <c r="F244" s="63">
        <f>PubTran!H193</f>
        <v>0</v>
      </c>
      <c r="G244" s="63"/>
      <c r="H244" s="63"/>
      <c r="I244" s="63"/>
      <c r="J244" s="63"/>
      <c r="K244" s="63"/>
      <c r="L244" s="63"/>
      <c r="M244" s="63"/>
      <c r="N244" s="63"/>
      <c r="O244" s="63"/>
      <c r="P244" s="63"/>
      <c r="Q244" s="63"/>
      <c r="R244" s="63"/>
      <c r="S244" s="63"/>
      <c r="T244" s="63"/>
      <c r="U244" s="63"/>
      <c r="V244" s="63"/>
      <c r="W244" s="63"/>
      <c r="X244" s="63"/>
      <c r="Y244" s="63"/>
      <c r="Z244" s="63"/>
      <c r="AA244" s="63"/>
      <c r="AB244" s="63"/>
      <c r="AC244" s="63"/>
      <c r="AD244" s="63"/>
      <c r="AE244" s="63"/>
      <c r="AF244" s="63"/>
    </row>
    <row r="245" spans="1:32" ht="15.75" x14ac:dyDescent="0.25">
      <c r="A245" s="63" t="s">
        <v>456</v>
      </c>
      <c r="B245" s="63"/>
      <c r="C245" s="63"/>
      <c r="D245" s="63"/>
      <c r="E245" s="63"/>
      <c r="F245" s="63">
        <f>PubTran!H197</f>
        <v>0</v>
      </c>
      <c r="G245" s="63"/>
      <c r="H245" s="63"/>
      <c r="I245" s="63"/>
      <c r="J245" s="63"/>
      <c r="K245" s="63"/>
      <c r="L245" s="63"/>
      <c r="M245" s="63"/>
      <c r="N245" s="63"/>
      <c r="O245" s="63"/>
      <c r="P245" s="63"/>
      <c r="Q245" s="63"/>
      <c r="R245" s="63"/>
      <c r="S245" s="63"/>
      <c r="T245" s="63"/>
      <c r="U245" s="63"/>
      <c r="V245" s="63"/>
      <c r="W245" s="63"/>
      <c r="X245" s="63"/>
      <c r="Y245" s="63"/>
      <c r="Z245" s="63"/>
      <c r="AA245" s="63"/>
      <c r="AB245" s="63"/>
      <c r="AC245" s="63"/>
      <c r="AD245" s="63"/>
      <c r="AE245" s="63"/>
      <c r="AF245" s="63"/>
    </row>
    <row r="246" spans="1:32" ht="15.75" x14ac:dyDescent="0.25">
      <c r="A246" s="63" t="s">
        <v>457</v>
      </c>
      <c r="B246" s="63"/>
      <c r="C246" s="63"/>
      <c r="D246" s="63"/>
      <c r="E246" s="63"/>
      <c r="F246" s="63">
        <f>PubTran!H215</f>
        <v>0</v>
      </c>
      <c r="G246" s="63"/>
      <c r="H246" s="63"/>
      <c r="I246" s="63"/>
      <c r="J246" s="63"/>
      <c r="K246" s="63"/>
      <c r="L246" s="63"/>
      <c r="M246" s="63"/>
      <c r="N246" s="63"/>
      <c r="O246" s="63"/>
      <c r="P246" s="63"/>
      <c r="Q246" s="63"/>
      <c r="R246" s="63"/>
      <c r="S246" s="63"/>
      <c r="T246" s="63"/>
      <c r="U246" s="63"/>
      <c r="V246" s="63"/>
      <c r="W246" s="63"/>
      <c r="X246" s="63"/>
      <c r="Y246" s="63"/>
      <c r="Z246" s="63"/>
      <c r="AA246" s="63"/>
      <c r="AB246" s="63"/>
      <c r="AC246" s="63"/>
      <c r="AD246" s="63"/>
      <c r="AE246" s="63"/>
      <c r="AF246" s="63"/>
    </row>
    <row r="247" spans="1:32" ht="15.75" x14ac:dyDescent="0.25">
      <c r="A247" s="66" t="s">
        <v>482</v>
      </c>
      <c r="B247" s="63"/>
      <c r="C247" s="63"/>
      <c r="D247" s="63"/>
      <c r="E247" s="63"/>
      <c r="F247" s="63"/>
      <c r="G247" s="63"/>
      <c r="H247" s="63"/>
      <c r="I247" s="63"/>
      <c r="J247" s="63"/>
      <c r="K247" s="63"/>
      <c r="L247" s="63"/>
      <c r="M247" s="63"/>
      <c r="N247" s="63"/>
      <c r="O247" s="63"/>
      <c r="P247" s="63"/>
      <c r="Q247" s="63"/>
      <c r="R247" s="63"/>
      <c r="S247" s="63"/>
      <c r="T247" s="63"/>
      <c r="U247" s="63"/>
      <c r="V247" s="63"/>
      <c r="W247" s="63"/>
      <c r="X247" s="63"/>
      <c r="Y247" s="63"/>
      <c r="Z247" s="63"/>
      <c r="AA247" s="63"/>
      <c r="AB247" s="63"/>
      <c r="AC247" s="63"/>
      <c r="AD247" s="63"/>
      <c r="AE247" s="63"/>
      <c r="AF247" s="63"/>
    </row>
    <row r="248" spans="1:32" ht="15.75" x14ac:dyDescent="0.25">
      <c r="A248" s="63" t="s">
        <v>458</v>
      </c>
      <c r="B248" s="63"/>
      <c r="C248" s="63"/>
      <c r="D248" s="63"/>
      <c r="E248" s="63"/>
      <c r="F248" s="63">
        <f>Atyp!H64</f>
        <v>0</v>
      </c>
      <c r="G248" s="63" t="s">
        <v>489</v>
      </c>
      <c r="H248" s="63"/>
      <c r="I248" s="63"/>
      <c r="J248" s="63"/>
      <c r="K248" s="63"/>
      <c r="L248" s="63"/>
      <c r="M248" s="63"/>
      <c r="N248" s="70" t="str">
        <f>IF(F248&gt;3.99,A248,"")</f>
        <v/>
      </c>
      <c r="O248" s="70" t="str">
        <f>IF(F249&gt;3.99,A249,"")</f>
        <v/>
      </c>
      <c r="P248" s="70" t="str">
        <f>IF(F250&gt;3.99,A250,"")</f>
        <v/>
      </c>
      <c r="Q248" s="70" t="str">
        <f>IF(F251&gt;3.99,A251,"")</f>
        <v/>
      </c>
      <c r="R248" s="70" t="str">
        <f>IF(F252&gt;3.99,A252,"")</f>
        <v/>
      </c>
      <c r="S248" s="63"/>
      <c r="T248" s="63"/>
      <c r="U248" s="63"/>
      <c r="V248" s="63"/>
      <c r="W248" s="63"/>
      <c r="X248" s="63"/>
      <c r="Y248" s="63"/>
      <c r="Z248" s="63"/>
      <c r="AA248" s="63"/>
      <c r="AB248" s="63"/>
      <c r="AC248" s="63"/>
      <c r="AD248" s="63"/>
      <c r="AE248" s="63"/>
      <c r="AF248" s="63"/>
    </row>
    <row r="249" spans="1:32" ht="15.75" x14ac:dyDescent="0.25">
      <c r="A249" s="63" t="s">
        <v>459</v>
      </c>
      <c r="B249" s="63"/>
      <c r="C249" s="63"/>
      <c r="D249" s="63"/>
      <c r="E249" s="63"/>
      <c r="F249" s="63">
        <f>Atyp!H69</f>
        <v>0</v>
      </c>
      <c r="G249" s="63" t="s">
        <v>486</v>
      </c>
      <c r="H249" s="63"/>
      <c r="I249" s="63"/>
      <c r="J249" s="63"/>
      <c r="K249" s="63"/>
      <c r="L249" s="63"/>
      <c r="M249" s="63"/>
      <c r="N249" s="70" t="str">
        <f>IF(AND($F248&gt;1.01,$F248&lt;3.99),$A248,"")</f>
        <v/>
      </c>
      <c r="O249" s="70" t="str">
        <f>IF(AND($F249&gt;1.01,$F249&lt;3.99),$A249,"")</f>
        <v/>
      </c>
      <c r="P249" s="70" t="str">
        <f>IF(AND($F250&gt;1.01,$F250&lt;3.99),$A250,"")</f>
        <v/>
      </c>
      <c r="Q249" s="70" t="str">
        <f>IF(AND($F251&gt;1.01,$F251&lt;3.99),$A251,"")</f>
        <v/>
      </c>
      <c r="R249" s="70" t="str">
        <f>IF(AND($F252&gt;1.01,$F252&lt;3.99),$A252,"")</f>
        <v/>
      </c>
      <c r="S249" s="63"/>
      <c r="T249" s="63"/>
      <c r="U249" s="63"/>
      <c r="V249" s="63"/>
      <c r="W249" s="63"/>
      <c r="X249" s="63"/>
      <c r="Y249" s="63"/>
      <c r="Z249" s="63"/>
      <c r="AA249" s="63"/>
      <c r="AB249" s="63"/>
      <c r="AC249" s="63"/>
      <c r="AD249" s="63"/>
      <c r="AE249" s="63"/>
      <c r="AF249" s="63"/>
    </row>
    <row r="250" spans="1:32" ht="15.75" x14ac:dyDescent="0.25">
      <c r="A250" s="63" t="s">
        <v>460</v>
      </c>
      <c r="B250" s="63"/>
      <c r="C250" s="63"/>
      <c r="D250" s="63"/>
      <c r="E250" s="63"/>
      <c r="F250" s="63">
        <f>Atyp!H78</f>
        <v>0</v>
      </c>
      <c r="G250" s="63" t="s">
        <v>487</v>
      </c>
      <c r="H250" s="63"/>
      <c r="I250" s="63"/>
      <c r="J250" s="63"/>
      <c r="K250" s="63"/>
      <c r="L250" s="63"/>
      <c r="M250" s="63"/>
      <c r="N250" s="70" t="str">
        <f>IF(AND($F248&gt;0.99,$F248&lt;1.000001),$A248,"")</f>
        <v/>
      </c>
      <c r="O250" s="70" t="str">
        <f>IF(AND($F249&gt;0.99,$F249&lt;1.000001),$A249,"")</f>
        <v/>
      </c>
      <c r="P250" s="70" t="str">
        <f>IF(AND($F250&gt;0.99,$F250&lt;1.000001),$A250,"")</f>
        <v/>
      </c>
      <c r="Q250" s="70" t="str">
        <f>IF(AND($F251&gt;0.99,$F251&lt;1.000001),$A251,"")</f>
        <v/>
      </c>
      <c r="R250" s="70" t="str">
        <f>IF(AND($F252&gt;0.99,$F252&lt;1.000001),$A252,"")</f>
        <v/>
      </c>
      <c r="S250" s="63"/>
      <c r="T250" s="63"/>
      <c r="U250" s="63"/>
      <c r="V250" s="63"/>
      <c r="W250" s="63"/>
      <c r="X250" s="63"/>
      <c r="Y250" s="63"/>
      <c r="Z250" s="63"/>
      <c r="AA250" s="63"/>
      <c r="AB250" s="63"/>
      <c r="AC250" s="63"/>
      <c r="AD250" s="63"/>
      <c r="AE250" s="63"/>
      <c r="AF250" s="63"/>
    </row>
    <row r="251" spans="1:32" ht="15.75" x14ac:dyDescent="0.25">
      <c r="A251" s="63" t="s">
        <v>1032</v>
      </c>
      <c r="B251" s="63"/>
      <c r="C251" s="63"/>
      <c r="D251" s="63"/>
      <c r="E251" s="63"/>
      <c r="F251" s="63">
        <f>Atyp!H89</f>
        <v>0</v>
      </c>
      <c r="G251" s="63" t="s">
        <v>488</v>
      </c>
      <c r="H251" s="63"/>
      <c r="I251" s="63"/>
      <c r="J251" s="63"/>
      <c r="K251" s="63"/>
      <c r="L251" s="63"/>
      <c r="M251" s="63"/>
      <c r="N251" s="70" t="str">
        <f>IF($F248=0,$A248,"")</f>
        <v>Fences</v>
      </c>
      <c r="O251" s="70" t="str">
        <f>IF($F249=0,$A249,"")</f>
        <v>Fields (Urban)</v>
      </c>
      <c r="P251" s="70" t="str">
        <f>IF($F250=0,$A250,"")</f>
        <v>Parks/Playgrounds</v>
      </c>
      <c r="Q251" s="70" t="str">
        <f>IF($F251=0,$A251,"")</f>
        <v>Outdoor Recreation</v>
      </c>
      <c r="R251" s="70" t="str">
        <f>IF($F252=0,$A252,"")</f>
        <v>Inclement Weather</v>
      </c>
      <c r="S251" s="63"/>
      <c r="T251" s="63"/>
      <c r="U251" s="63"/>
      <c r="V251" s="63"/>
      <c r="W251" s="63"/>
      <c r="X251" s="63"/>
      <c r="Y251" s="63"/>
      <c r="Z251" s="63"/>
      <c r="AA251" s="63"/>
      <c r="AB251" s="63"/>
      <c r="AC251" s="63"/>
      <c r="AD251" s="63"/>
      <c r="AE251" s="63"/>
      <c r="AF251" s="63"/>
    </row>
    <row r="252" spans="1:32" ht="15.75" x14ac:dyDescent="0.25">
      <c r="A252" s="63" t="s">
        <v>461</v>
      </c>
      <c r="B252" s="63"/>
      <c r="C252" s="63"/>
      <c r="D252" s="63"/>
      <c r="E252" s="63"/>
      <c r="F252" s="63">
        <f>Atyp!DH95</f>
        <v>0</v>
      </c>
      <c r="G252" s="63"/>
      <c r="H252" s="63"/>
      <c r="I252" s="63"/>
      <c r="J252" s="63"/>
      <c r="K252" s="63"/>
      <c r="L252" s="63"/>
      <c r="M252" s="63"/>
      <c r="N252" s="70"/>
      <c r="O252" s="70"/>
      <c r="P252" s="70"/>
      <c r="Q252" s="70"/>
      <c r="R252" s="63"/>
      <c r="S252" s="63"/>
      <c r="T252" s="63"/>
      <c r="U252" s="63"/>
      <c r="V252" s="63"/>
      <c r="W252" s="63"/>
      <c r="X252" s="63"/>
      <c r="Y252" s="63"/>
      <c r="Z252" s="63"/>
      <c r="AA252" s="63"/>
      <c r="AB252" s="63"/>
      <c r="AC252" s="63"/>
      <c r="AD252" s="63"/>
      <c r="AE252" s="63"/>
      <c r="AF252" s="63"/>
    </row>
    <row r="253" spans="1:32" ht="15.75" x14ac:dyDescent="0.25">
      <c r="A253" s="66" t="s">
        <v>483</v>
      </c>
      <c r="B253" s="63"/>
      <c r="C253" s="63"/>
      <c r="D253" s="63"/>
      <c r="E253" s="63"/>
      <c r="F253" s="63"/>
      <c r="G253" s="63"/>
      <c r="H253" s="63"/>
      <c r="I253" s="63"/>
      <c r="J253" s="63"/>
      <c r="K253" s="63"/>
      <c r="L253" s="63"/>
      <c r="M253" s="63"/>
      <c r="N253" s="63"/>
      <c r="O253" s="63"/>
      <c r="P253" s="63"/>
      <c r="Q253" s="63"/>
      <c r="R253" s="63"/>
      <c r="S253" s="63"/>
      <c r="T253" s="63"/>
      <c r="U253" s="63"/>
      <c r="V253" s="63"/>
      <c r="W253" s="63"/>
      <c r="X253" s="63"/>
      <c r="Y253" s="63"/>
      <c r="Z253" s="63"/>
      <c r="AA253" s="63"/>
      <c r="AB253" s="63"/>
      <c r="AC253" s="63"/>
      <c r="AD253" s="63"/>
      <c r="AE253" s="63"/>
      <c r="AF253" s="63"/>
    </row>
    <row r="254" spans="1:32" ht="15.75" x14ac:dyDescent="0.25">
      <c r="A254" s="63" t="s">
        <v>462</v>
      </c>
      <c r="B254" s="63"/>
      <c r="C254" s="63"/>
      <c r="D254" s="63"/>
      <c r="E254" s="63"/>
      <c r="F254" s="63">
        <f>Rural!H55</f>
        <v>0</v>
      </c>
      <c r="G254" s="63" t="s">
        <v>489</v>
      </c>
      <c r="H254" s="63"/>
      <c r="I254" s="63"/>
      <c r="J254" s="63"/>
      <c r="K254" s="63"/>
      <c r="L254" s="63"/>
      <c r="M254" s="63"/>
      <c r="N254" s="70" t="str">
        <f>IF(F254&gt;3.99,A254,"")</f>
        <v/>
      </c>
      <c r="O254" s="70" t="str">
        <f>IF(F255&gt;3.99,A255,"")</f>
        <v/>
      </c>
      <c r="P254" s="70" t="str">
        <f>IF(F256&gt;3.99,A256,"")</f>
        <v/>
      </c>
      <c r="Q254" s="70" t="str">
        <f>IF(F257&gt;3.99,A257,"")</f>
        <v/>
      </c>
      <c r="R254" s="70" t="str">
        <f>IF(F258&gt;3.99,A258,"")</f>
        <v/>
      </c>
      <c r="S254" s="63"/>
      <c r="T254" s="63"/>
      <c r="U254" s="63"/>
      <c r="V254" s="63"/>
      <c r="W254" s="63"/>
      <c r="X254" s="63"/>
      <c r="Y254" s="63"/>
      <c r="Z254" s="63"/>
      <c r="AA254" s="63"/>
      <c r="AB254" s="63"/>
      <c r="AC254" s="63"/>
      <c r="AD254" s="63"/>
      <c r="AE254" s="63"/>
      <c r="AF254" s="63"/>
    </row>
    <row r="255" spans="1:32" ht="15.75" x14ac:dyDescent="0.25">
      <c r="A255" s="63" t="s">
        <v>1033</v>
      </c>
      <c r="B255" s="63"/>
      <c r="C255" s="63"/>
      <c r="D255" s="63"/>
      <c r="E255" s="63"/>
      <c r="F255" s="63">
        <f>Rural!H62</f>
        <v>0</v>
      </c>
      <c r="G255" s="63" t="s">
        <v>486</v>
      </c>
      <c r="H255" s="63"/>
      <c r="I255" s="63"/>
      <c r="J255" s="63"/>
      <c r="K255" s="63"/>
      <c r="L255" s="63"/>
      <c r="M255" s="63"/>
      <c r="N255" s="70" t="str">
        <f>IF(AND($F254&gt;1.01,$F254&lt;3.99),$A254,"")</f>
        <v/>
      </c>
      <c r="O255" s="70" t="str">
        <f>IF(AND($F255&gt;1.01,$F255&lt;3.99),$A255,"")</f>
        <v/>
      </c>
      <c r="P255" s="70" t="str">
        <f>IF(AND($F256&gt;1.01,$F256&lt;3.99),$A256,"")</f>
        <v/>
      </c>
      <c r="Q255" s="70" t="str">
        <f>IF(AND($F257&gt;1.01,$F257&lt;3.99),$A257,"")</f>
        <v/>
      </c>
      <c r="R255" s="70" t="str">
        <f>IF(AND($F258&gt;1.01,$F258&lt;3.99),$A258,"")</f>
        <v/>
      </c>
      <c r="S255" s="63"/>
      <c r="T255" s="63"/>
      <c r="U255" s="63"/>
      <c r="V255" s="63"/>
      <c r="W255" s="63"/>
      <c r="X255" s="63"/>
      <c r="Y255" s="63"/>
      <c r="Z255" s="63"/>
      <c r="AA255" s="63"/>
      <c r="AB255" s="63"/>
      <c r="AC255" s="63"/>
      <c r="AD255" s="63"/>
      <c r="AE255" s="63"/>
      <c r="AF255" s="63"/>
    </row>
    <row r="256" spans="1:32" ht="15.75" x14ac:dyDescent="0.25">
      <c r="A256" s="63" t="s">
        <v>1034</v>
      </c>
      <c r="B256" s="63"/>
      <c r="C256" s="63"/>
      <c r="D256" s="63"/>
      <c r="E256" s="63"/>
      <c r="F256" s="63">
        <f>Rural!H72</f>
        <v>0</v>
      </c>
      <c r="G256" s="63" t="s">
        <v>487</v>
      </c>
      <c r="H256" s="63"/>
      <c r="I256" s="63"/>
      <c r="J256" s="63"/>
      <c r="K256" s="63"/>
      <c r="L256" s="63"/>
      <c r="M256" s="63"/>
      <c r="N256" s="70" t="str">
        <f>IF(AND($F254&gt;0.99,$F254&lt;1.000001),$A254,"")</f>
        <v/>
      </c>
      <c r="O256" s="70" t="str">
        <f>IF(AND($F255&gt;0.99,$F255&lt;1.000001),$A255,"")</f>
        <v/>
      </c>
      <c r="P256" s="70" t="str">
        <f>IF(AND($F256&gt;0.99,$F256&lt;1.000001),$A256,"")</f>
        <v/>
      </c>
      <c r="Q256" s="70" t="str">
        <f>IF(AND($F257&gt;0.99,$F257&lt;1.000001),$A257,"")</f>
        <v/>
      </c>
      <c r="R256" s="70" t="str">
        <f>IF(AND($F258&gt;0.99,$F258&lt;1.000001),$A258,"")</f>
        <v/>
      </c>
      <c r="S256" s="63"/>
      <c r="T256" s="63"/>
      <c r="U256" s="63"/>
      <c r="V256" s="63"/>
      <c r="W256" s="63"/>
      <c r="X256" s="63"/>
      <c r="Y256" s="63"/>
      <c r="Z256" s="63"/>
      <c r="AA256" s="63"/>
      <c r="AB256" s="63"/>
      <c r="AC256" s="63"/>
      <c r="AD256" s="63"/>
      <c r="AE256" s="63"/>
      <c r="AF256" s="63"/>
    </row>
    <row r="257" spans="1:32" ht="15.75" x14ac:dyDescent="0.25">
      <c r="A257" s="63" t="s">
        <v>463</v>
      </c>
      <c r="B257" s="63"/>
      <c r="C257" s="63"/>
      <c r="D257" s="63"/>
      <c r="E257" s="63"/>
      <c r="F257" s="63">
        <f>Rural!H79</f>
        <v>0</v>
      </c>
      <c r="G257" s="63" t="s">
        <v>488</v>
      </c>
      <c r="H257" s="63"/>
      <c r="I257" s="63"/>
      <c r="J257" s="63"/>
      <c r="K257" s="63"/>
      <c r="L257" s="63"/>
      <c r="M257" s="63"/>
      <c r="N257" s="70" t="str">
        <f>IF($F254=0,$A254,"")</f>
        <v>Understanding Unique Dangers Related To Rural Travel</v>
      </c>
      <c r="O257" s="70" t="str">
        <f>IF($F255=0,$A255,"")</f>
        <v>Travel Along Rural Roads</v>
      </c>
      <c r="P257" s="70" t="str">
        <f>IF($F256=0,$A256,"")</f>
        <v>Environmental Factors</v>
      </c>
      <c r="Q257" s="70" t="str">
        <f>IF($F257=0,$A257,"")</f>
        <v>Identifying And Going Around Items In Rural Areas</v>
      </c>
      <c r="R257" s="70" t="str">
        <f>IF($F258=0,$A258,"")</f>
        <v>Rural Street Crossings</v>
      </c>
      <c r="S257" s="63"/>
      <c r="T257" s="63"/>
      <c r="U257" s="63"/>
      <c r="V257" s="63"/>
      <c r="W257" s="63"/>
      <c r="X257" s="63"/>
      <c r="Y257" s="63"/>
      <c r="Z257" s="63"/>
      <c r="AA257" s="63"/>
      <c r="AB257" s="63"/>
      <c r="AC257" s="63"/>
      <c r="AD257" s="63"/>
      <c r="AE257" s="63"/>
      <c r="AF257" s="63"/>
    </row>
    <row r="258" spans="1:32" ht="15.75" x14ac:dyDescent="0.25">
      <c r="A258" s="63" t="s">
        <v>464</v>
      </c>
      <c r="B258" s="63"/>
      <c r="C258" s="63"/>
      <c r="D258" s="63"/>
      <c r="E258" s="63"/>
      <c r="F258" s="63">
        <f>Rural!H86</f>
        <v>0</v>
      </c>
      <c r="G258" s="63"/>
      <c r="H258" s="63"/>
      <c r="I258" s="63"/>
      <c r="J258" s="63"/>
      <c r="K258" s="63"/>
      <c r="L258" s="63"/>
      <c r="M258" s="63"/>
      <c r="N258" s="63"/>
      <c r="O258" s="63"/>
      <c r="P258" s="63"/>
      <c r="Q258" s="63"/>
      <c r="R258" s="63"/>
      <c r="S258" s="63"/>
      <c r="T258" s="63"/>
      <c r="U258" s="63"/>
      <c r="V258" s="63"/>
      <c r="W258" s="63"/>
      <c r="X258" s="63"/>
      <c r="Y258" s="63"/>
      <c r="Z258" s="63"/>
      <c r="AA258" s="63"/>
      <c r="AB258" s="63"/>
      <c r="AC258" s="63"/>
      <c r="AD258" s="63"/>
      <c r="AE258" s="63"/>
      <c r="AF258" s="63"/>
    </row>
    <row r="259" spans="1:32" ht="15.75" x14ac:dyDescent="0.25">
      <c r="A259" s="66" t="s">
        <v>484</v>
      </c>
      <c r="B259" s="63"/>
      <c r="C259" s="63"/>
      <c r="D259" s="63"/>
      <c r="E259" s="63"/>
      <c r="F259" s="63"/>
      <c r="G259" s="63"/>
      <c r="H259" s="63"/>
      <c r="I259" s="63"/>
      <c r="J259" s="63"/>
      <c r="K259" s="63"/>
      <c r="L259" s="63"/>
      <c r="M259" s="63"/>
      <c r="N259" s="63"/>
      <c r="O259" s="63"/>
      <c r="P259" s="63"/>
      <c r="Q259" s="63"/>
      <c r="R259" s="63"/>
      <c r="S259" s="63"/>
      <c r="T259" s="63"/>
      <c r="U259" s="63"/>
      <c r="V259" s="63"/>
      <c r="W259" s="63"/>
      <c r="X259" s="63"/>
      <c r="Y259" s="63"/>
      <c r="Z259" s="63"/>
      <c r="AA259" s="63"/>
      <c r="AB259" s="63"/>
      <c r="AC259" s="63"/>
      <c r="AD259" s="63"/>
      <c r="AE259" s="63"/>
      <c r="AF259" s="63"/>
    </row>
    <row r="260" spans="1:32" ht="15.75" x14ac:dyDescent="0.25">
      <c r="A260" s="63" t="s">
        <v>465</v>
      </c>
      <c r="B260" s="63"/>
      <c r="C260" s="63"/>
      <c r="D260" s="63"/>
      <c r="E260" s="63"/>
      <c r="F260" s="63">
        <f>VisSpec!H52</f>
        <v>0</v>
      </c>
      <c r="G260" s="63" t="s">
        <v>489</v>
      </c>
      <c r="H260" s="63"/>
      <c r="I260" s="63"/>
      <c r="J260" s="63"/>
      <c r="K260" s="63"/>
      <c r="L260" s="63"/>
      <c r="M260" s="63"/>
      <c r="N260" s="70" t="str">
        <f>IF(F260&gt;3.99,A260,"")</f>
        <v/>
      </c>
      <c r="O260" s="70" t="str">
        <f>IF(F261&gt;3.99,A261,"")</f>
        <v/>
      </c>
      <c r="P260" s="70" t="str">
        <f>IF(F262&gt;3.99,A262,"")</f>
        <v/>
      </c>
      <c r="Q260" s="70" t="str">
        <f>IF(F263&gt;3.99,A263,"")</f>
        <v/>
      </c>
      <c r="R260" s="70" t="str">
        <f>IF(F264&gt;3.99,A264,"")</f>
        <v/>
      </c>
      <c r="S260" s="63"/>
      <c r="T260" s="63"/>
      <c r="U260" s="63"/>
      <c r="V260" s="63"/>
      <c r="W260" s="63"/>
      <c r="X260" s="63"/>
      <c r="Y260" s="63"/>
      <c r="Z260" s="63"/>
      <c r="AA260" s="63"/>
      <c r="AB260" s="63"/>
      <c r="AC260" s="63"/>
      <c r="AD260" s="63"/>
      <c r="AE260" s="63"/>
      <c r="AF260" s="63"/>
    </row>
    <row r="261" spans="1:32" ht="15.75" x14ac:dyDescent="0.25">
      <c r="A261" s="63" t="s">
        <v>466</v>
      </c>
      <c r="B261" s="63"/>
      <c r="C261" s="63"/>
      <c r="D261" s="63"/>
      <c r="E261" s="63"/>
      <c r="F261" s="63">
        <f>VisSpec!H58</f>
        <v>0</v>
      </c>
      <c r="G261" s="63" t="s">
        <v>486</v>
      </c>
      <c r="H261" s="63"/>
      <c r="I261" s="63"/>
      <c r="J261" s="63"/>
      <c r="K261" s="63"/>
      <c r="L261" s="63"/>
      <c r="M261" s="63"/>
      <c r="N261" s="70" t="str">
        <f>IF(AND($F260&gt;1.01,$F260&lt;3.99),$A260,"")</f>
        <v/>
      </c>
      <c r="O261" s="70" t="str">
        <f>IF(AND($F261&gt;1.01,$F261&lt;3.99),$A261,"")</f>
        <v/>
      </c>
      <c r="P261" s="70" t="str">
        <f>IF(AND($F262&gt;1.01,$F262&lt;3.99),$A262,"")</f>
        <v/>
      </c>
      <c r="Q261" s="70" t="str">
        <f>IF(AND($F263&gt;1.01,$F263&lt;3.99),$A263,"")</f>
        <v/>
      </c>
      <c r="R261" s="70" t="str">
        <f>IF(AND($F264&gt;1.01,$F264&lt;3.99),$A264,"")</f>
        <v/>
      </c>
      <c r="S261" s="63"/>
      <c r="T261" s="63"/>
      <c r="U261" s="63"/>
      <c r="V261" s="63"/>
      <c r="W261" s="63"/>
      <c r="X261" s="63"/>
      <c r="Y261" s="63"/>
      <c r="Z261" s="63"/>
      <c r="AA261" s="63"/>
      <c r="AB261" s="63"/>
      <c r="AC261" s="63"/>
      <c r="AD261" s="63"/>
      <c r="AE261" s="63"/>
      <c r="AF261" s="63"/>
    </row>
    <row r="262" spans="1:32" ht="15.75" x14ac:dyDescent="0.25">
      <c r="A262" s="63" t="s">
        <v>1036</v>
      </c>
      <c r="B262" s="63"/>
      <c r="C262" s="63"/>
      <c r="D262" s="63"/>
      <c r="E262" s="63"/>
      <c r="F262" s="63">
        <f>VisSpec!H67</f>
        <v>0</v>
      </c>
      <c r="G262" s="63" t="s">
        <v>487</v>
      </c>
      <c r="H262" s="63"/>
      <c r="I262" s="63"/>
      <c r="J262" s="63"/>
      <c r="K262" s="63"/>
      <c r="L262" s="63"/>
      <c r="M262" s="63"/>
      <c r="N262" s="70" t="str">
        <f>IF(AND($F260&gt;0.99,$F260&lt;1.000001),$A260,"")</f>
        <v/>
      </c>
      <c r="O262" s="70" t="str">
        <f>IF(AND($F261&gt;0.99,$F261&lt;1.000001),$A261,"")</f>
        <v/>
      </c>
      <c r="P262" s="70" t="str">
        <f>IF(AND($F262&gt;0.99,$F262&lt;1.000001),$A262,"")</f>
        <v/>
      </c>
      <c r="Q262" s="70" t="str">
        <f>IF(AND($F263&gt;0.99,$F263&lt;1.000001),$A263,"")</f>
        <v/>
      </c>
      <c r="R262" s="70" t="str">
        <f>IF(AND($F264&gt;0.99,$F264&lt;1.000001),$A264,"")</f>
        <v/>
      </c>
      <c r="S262" s="63"/>
      <c r="T262" s="63"/>
      <c r="U262" s="63"/>
      <c r="V262" s="63"/>
      <c r="W262" s="63"/>
      <c r="X262" s="63"/>
      <c r="Y262" s="63"/>
      <c r="Z262" s="63"/>
      <c r="AA262" s="63"/>
      <c r="AB262" s="63"/>
      <c r="AC262" s="63"/>
      <c r="AD262" s="63"/>
      <c r="AE262" s="63"/>
      <c r="AF262" s="63"/>
    </row>
    <row r="263" spans="1:32" ht="15.75" x14ac:dyDescent="0.25">
      <c r="A263" s="63" t="s">
        <v>1037</v>
      </c>
      <c r="B263" s="63"/>
      <c r="C263" s="63"/>
      <c r="D263" s="63"/>
      <c r="E263" s="63"/>
      <c r="F263" s="63">
        <f>VisSpec!H71</f>
        <v>0</v>
      </c>
      <c r="G263" s="63" t="s">
        <v>488</v>
      </c>
      <c r="H263" s="63"/>
      <c r="I263" s="63"/>
      <c r="J263" s="63"/>
      <c r="K263" s="63"/>
      <c r="L263" s="63"/>
      <c r="M263" s="63"/>
      <c r="N263" s="70" t="str">
        <f>IF($F260=0,$A260,"")</f>
        <v>Scanning Materials</v>
      </c>
      <c r="O263" s="70" t="str">
        <f>IF($F261=0,$A261,"")</f>
        <v>Scanning Environments</v>
      </c>
      <c r="P263" s="70" t="str">
        <f>IF($F262=0,$A262,"")</f>
        <v>Near Point Magnification</v>
      </c>
      <c r="Q263" s="70" t="str">
        <f>IF($F263=0,$A263,"")</f>
        <v>Distance Magnification</v>
      </c>
      <c r="R263" s="70" t="str">
        <f>IF($F264=0,$A264,"")</f>
        <v>Visual Traveling</v>
      </c>
      <c r="S263" s="63"/>
      <c r="T263" s="63"/>
      <c r="U263" s="63"/>
      <c r="V263" s="63"/>
      <c r="W263" s="63"/>
      <c r="X263" s="63"/>
      <c r="Y263" s="63"/>
      <c r="Z263" s="63"/>
      <c r="AA263" s="63"/>
      <c r="AB263" s="63"/>
      <c r="AC263" s="63"/>
      <c r="AD263" s="63"/>
      <c r="AE263" s="63"/>
      <c r="AF263" s="63"/>
    </row>
    <row r="264" spans="1:32" ht="15.75" x14ac:dyDescent="0.25">
      <c r="A264" s="63" t="s">
        <v>467</v>
      </c>
      <c r="B264" s="63"/>
      <c r="C264" s="63"/>
      <c r="D264" s="63"/>
      <c r="E264" s="63"/>
      <c r="F264" s="63">
        <f>VisSpec!H79</f>
        <v>0</v>
      </c>
      <c r="G264" s="63"/>
      <c r="H264" s="63"/>
      <c r="I264" s="63"/>
      <c r="J264" s="63"/>
      <c r="K264" s="63"/>
      <c r="L264" s="63"/>
      <c r="M264" s="63"/>
      <c r="N264" s="63"/>
      <c r="O264" s="63"/>
      <c r="P264" s="63"/>
      <c r="Q264" s="63"/>
      <c r="R264" s="63"/>
      <c r="S264" s="63"/>
      <c r="T264" s="63"/>
      <c r="U264" s="63"/>
      <c r="V264" s="63"/>
      <c r="W264" s="63"/>
      <c r="X264" s="63"/>
      <c r="Y264" s="63"/>
      <c r="Z264" s="63"/>
      <c r="AA264" s="63"/>
      <c r="AB264" s="63"/>
      <c r="AC264" s="63"/>
      <c r="AD264" s="63"/>
      <c r="AE264" s="63"/>
      <c r="AF264" s="63"/>
    </row>
    <row r="265" spans="1:32" ht="15.75" x14ac:dyDescent="0.25">
      <c r="A265" s="66" t="s">
        <v>485</v>
      </c>
      <c r="B265" s="63"/>
      <c r="C265" s="63"/>
      <c r="D265" s="63"/>
      <c r="E265" s="63"/>
      <c r="F265" s="63"/>
      <c r="G265" s="63"/>
      <c r="H265" s="63"/>
      <c r="I265" s="63"/>
      <c r="J265" s="63"/>
      <c r="K265" s="63"/>
      <c r="L265" s="63"/>
      <c r="M265" s="63"/>
      <c r="N265" s="63"/>
      <c r="O265" s="63"/>
      <c r="P265" s="63"/>
      <c r="Q265" s="63"/>
      <c r="R265" s="63"/>
      <c r="S265" s="63"/>
      <c r="T265" s="63"/>
      <c r="U265" s="63"/>
      <c r="V265" s="63"/>
      <c r="W265" s="63"/>
      <c r="X265" s="63"/>
      <c r="Y265" s="63"/>
      <c r="Z265" s="63"/>
      <c r="AA265" s="63"/>
      <c r="AB265" s="63"/>
      <c r="AC265" s="63"/>
      <c r="AD265" s="63"/>
      <c r="AE265" s="63"/>
      <c r="AF265" s="63"/>
    </row>
    <row r="266" spans="1:32" ht="15.75" x14ac:dyDescent="0.25">
      <c r="A266" s="63" t="s">
        <v>468</v>
      </c>
      <c r="B266" s="63"/>
      <c r="C266" s="63"/>
      <c r="D266" s="63"/>
      <c r="E266" s="63"/>
      <c r="F266" s="63">
        <f>Commun!H80</f>
        <v>0</v>
      </c>
      <c r="G266" s="63" t="s">
        <v>489</v>
      </c>
      <c r="H266" s="63"/>
      <c r="I266" s="63"/>
      <c r="J266" s="63"/>
      <c r="K266" s="63"/>
      <c r="L266" s="63"/>
      <c r="M266" s="63"/>
      <c r="N266" s="70" t="str">
        <f>IF(F266&gt;3.99,A266,"")</f>
        <v/>
      </c>
      <c r="O266" s="70" t="str">
        <f>IF(F267&gt;3.99,A267,"")</f>
        <v/>
      </c>
      <c r="P266" s="70" t="str">
        <f>IF(F268&gt;3.99,A268,"")</f>
        <v/>
      </c>
      <c r="Q266" s="70" t="str">
        <f>IF(F269&gt;3.99,A269,"")</f>
        <v/>
      </c>
      <c r="R266" s="70" t="str">
        <f>IF(F270&gt;3.99,A270,"")</f>
        <v/>
      </c>
      <c r="S266" s="70" t="str">
        <f>IF(F271&gt;3.99,A271,"")</f>
        <v/>
      </c>
      <c r="T266" s="63"/>
      <c r="U266" s="63"/>
      <c r="V266" s="63"/>
      <c r="W266" s="63"/>
      <c r="X266" s="63"/>
      <c r="Y266" s="63"/>
      <c r="Z266" s="63"/>
      <c r="AA266" s="63"/>
      <c r="AB266" s="63"/>
      <c r="AC266" s="63"/>
      <c r="AD266" s="63"/>
      <c r="AE266" s="63"/>
      <c r="AF266" s="63"/>
    </row>
    <row r="267" spans="1:32" ht="15.75" x14ac:dyDescent="0.25">
      <c r="A267" s="63" t="s">
        <v>469</v>
      </c>
      <c r="B267" s="63"/>
      <c r="C267" s="63"/>
      <c r="D267" s="63"/>
      <c r="E267" s="63"/>
      <c r="F267" s="63">
        <f>Commun!H84</f>
        <v>0</v>
      </c>
      <c r="G267" s="63" t="s">
        <v>486</v>
      </c>
      <c r="H267" s="63"/>
      <c r="I267" s="63"/>
      <c r="J267" s="63"/>
      <c r="K267" s="63"/>
      <c r="L267" s="63"/>
      <c r="M267" s="63"/>
      <c r="N267" s="70" t="str">
        <f>IF(AND($F266&gt;1.01,$F266&lt;3.99),$A266,"")</f>
        <v/>
      </c>
      <c r="O267" s="70" t="str">
        <f>IF(AND($F267&gt;1.01,$F267&lt;3.99),$A267,"")</f>
        <v/>
      </c>
      <c r="P267" s="70" t="str">
        <f>IF(AND($F268&gt;1.01,$F268&lt;3.99),$A268,"")</f>
        <v/>
      </c>
      <c r="Q267" s="70" t="str">
        <f>IF(AND($F269&gt;1.01,$F269&lt;3.99),$A269,"")</f>
        <v/>
      </c>
      <c r="R267" s="70" t="str">
        <f>IF(AND($F270&gt;1.01,$F270&lt;3.99),$A270,"")</f>
        <v/>
      </c>
      <c r="S267" s="70" t="str">
        <f>IF(AND($F271&gt;1.01,$F271&lt;3.99),$A271,"")</f>
        <v/>
      </c>
      <c r="T267" s="63"/>
      <c r="U267" s="63"/>
      <c r="V267" s="63"/>
      <c r="W267" s="63"/>
      <c r="X267" s="63"/>
      <c r="Y267" s="63"/>
      <c r="Z267" s="63"/>
      <c r="AA267" s="63"/>
      <c r="AB267" s="63"/>
      <c r="AC267" s="63"/>
      <c r="AD267" s="63"/>
      <c r="AE267" s="63"/>
      <c r="AF267" s="63"/>
    </row>
    <row r="268" spans="1:32" ht="15.75" x14ac:dyDescent="0.25">
      <c r="A268" s="63" t="s">
        <v>470</v>
      </c>
      <c r="B268" s="63"/>
      <c r="C268" s="63"/>
      <c r="D268" s="63"/>
      <c r="E268" s="63"/>
      <c r="F268" s="63">
        <f>Commun!H102</f>
        <v>0</v>
      </c>
      <c r="G268" s="63" t="s">
        <v>487</v>
      </c>
      <c r="H268" s="63"/>
      <c r="I268" s="63"/>
      <c r="J268" s="63"/>
      <c r="K268" s="63"/>
      <c r="L268" s="63"/>
      <c r="M268" s="63"/>
      <c r="N268" s="70" t="str">
        <f>IF(AND($F266&gt;0.99,$F266&lt;1.000001),$A266,"")</f>
        <v/>
      </c>
      <c r="O268" s="70" t="str">
        <f>IF(AND($F267&gt;0.99,$F267&lt;1.000001),$A267,"")</f>
        <v/>
      </c>
      <c r="P268" s="70" t="str">
        <f>IF(AND($F268&gt;0.99,$F268&lt;1.000001),$A268,"")</f>
        <v/>
      </c>
      <c r="Q268" s="70" t="str">
        <f>IF(AND($F269&gt;0.99,$F269&lt;1.000001),$A269,"")</f>
        <v/>
      </c>
      <c r="R268" s="70" t="str">
        <f>IF(AND($F270&gt;0.99,$F270&lt;1.000001),$A270,"")</f>
        <v/>
      </c>
      <c r="S268" s="70" t="str">
        <f>IF(AND($F271&gt;0.99,$F271&lt;1.000001),$A271,"")</f>
        <v/>
      </c>
      <c r="T268" s="63"/>
      <c r="U268" s="63"/>
      <c r="V268" s="63"/>
      <c r="W268" s="63"/>
      <c r="X268" s="63"/>
      <c r="Y268" s="63"/>
      <c r="Z268" s="63"/>
      <c r="AA268" s="63"/>
      <c r="AB268" s="63"/>
      <c r="AC268" s="63"/>
      <c r="AD268" s="63"/>
      <c r="AE268" s="63"/>
      <c r="AF268" s="63"/>
    </row>
    <row r="269" spans="1:32" ht="15.75" x14ac:dyDescent="0.25">
      <c r="A269" s="63" t="s">
        <v>471</v>
      </c>
      <c r="B269" s="63"/>
      <c r="C269" s="63"/>
      <c r="D269" s="63"/>
      <c r="E269" s="63"/>
      <c r="F269" s="63">
        <f>Commun!H114</f>
        <v>0</v>
      </c>
      <c r="G269" s="63" t="s">
        <v>488</v>
      </c>
      <c r="H269" s="63"/>
      <c r="I269" s="63"/>
      <c r="J269" s="63"/>
      <c r="K269" s="63"/>
      <c r="L269" s="63"/>
      <c r="M269" s="63"/>
      <c r="N269" s="70" t="str">
        <f>IF($F266=0,$A266,"")</f>
        <v>Comparison Shopping From Home</v>
      </c>
      <c r="O269" s="70" t="str">
        <f>IF($F267=0,$A267,"")</f>
        <v>Stores</v>
      </c>
      <c r="P269" s="70" t="str">
        <f>IF($F268=0,$A268,"")</f>
        <v>Fast Food Restaurants</v>
      </c>
      <c r="Q269" s="70" t="str">
        <f>IF($F269=0,$A269,"")</f>
        <v>Cafeteria Restaurants</v>
      </c>
      <c r="R269" s="70" t="str">
        <f>IF($F270=0,$A270,"")</f>
        <v>Sit Down Restaurants</v>
      </c>
      <c r="S269" s="71" t="str">
        <f>IF($F271=0,$A271,"")</f>
        <v>Public Toilets</v>
      </c>
      <c r="T269" s="63"/>
      <c r="U269" s="63"/>
      <c r="V269" s="63"/>
      <c r="W269" s="63"/>
      <c r="X269" s="63"/>
      <c r="Y269" s="63"/>
      <c r="Z269" s="63"/>
      <c r="AA269" s="63"/>
      <c r="AB269" s="63"/>
      <c r="AC269" s="63"/>
      <c r="AD269" s="63"/>
      <c r="AE269" s="63"/>
      <c r="AF269" s="63"/>
    </row>
    <row r="270" spans="1:32" ht="15.75" x14ac:dyDescent="0.25">
      <c r="A270" s="63" t="s">
        <v>472</v>
      </c>
      <c r="B270" s="63"/>
      <c r="C270" s="63"/>
      <c r="D270" s="63"/>
      <c r="E270" s="63"/>
      <c r="F270" s="63">
        <f>Commun!H128</f>
        <v>0</v>
      </c>
      <c r="G270" s="63"/>
      <c r="H270" s="63"/>
      <c r="I270" s="63"/>
      <c r="J270" s="63"/>
      <c r="K270" s="63"/>
      <c r="L270" s="63"/>
      <c r="M270" s="63"/>
      <c r="N270" s="63"/>
      <c r="O270" s="63"/>
      <c r="P270" s="63"/>
      <c r="Q270" s="63"/>
      <c r="R270" s="63"/>
      <c r="S270" s="63"/>
      <c r="T270" s="63"/>
      <c r="U270" s="63"/>
      <c r="V270" s="63"/>
      <c r="W270" s="63"/>
      <c r="X270" s="63"/>
      <c r="Y270" s="63"/>
      <c r="Z270" s="63"/>
      <c r="AA270" s="63"/>
      <c r="AB270" s="63"/>
      <c r="AC270" s="63"/>
      <c r="AD270" s="63"/>
      <c r="AE270" s="63"/>
      <c r="AF270" s="63"/>
    </row>
    <row r="271" spans="1:32" ht="15.75" x14ac:dyDescent="0.25">
      <c r="A271" s="63" t="s">
        <v>1035</v>
      </c>
      <c r="B271" s="63"/>
      <c r="C271" s="63"/>
      <c r="D271" s="63"/>
      <c r="E271" s="63"/>
      <c r="F271" s="63">
        <f>Commun!H135</f>
        <v>0</v>
      </c>
      <c r="G271" s="63"/>
      <c r="H271" s="63"/>
      <c r="I271" s="63"/>
      <c r="J271" s="63"/>
      <c r="K271" s="63"/>
      <c r="L271" s="63"/>
      <c r="M271" s="63"/>
      <c r="N271" s="63"/>
      <c r="O271" s="63"/>
      <c r="P271" s="63"/>
      <c r="Q271" s="63"/>
      <c r="R271" s="63"/>
      <c r="S271" s="63"/>
      <c r="T271" s="63"/>
      <c r="U271" s="63"/>
      <c r="V271" s="63"/>
      <c r="W271" s="63"/>
      <c r="X271" s="63"/>
      <c r="Y271" s="63"/>
      <c r="Z271" s="63"/>
      <c r="AA271" s="63"/>
      <c r="AB271" s="63"/>
      <c r="AC271" s="63"/>
      <c r="AD271" s="63"/>
      <c r="AE271" s="63"/>
      <c r="AF271" s="63"/>
    </row>
    <row r="272" spans="1:32" ht="15.75" x14ac:dyDescent="0.25">
      <c r="A272" s="63"/>
      <c r="B272" s="63"/>
      <c r="C272" s="63"/>
      <c r="D272" s="63"/>
      <c r="E272" s="63"/>
      <c r="F272" s="63"/>
      <c r="G272" s="63"/>
      <c r="H272" s="63"/>
      <c r="I272" s="63"/>
      <c r="J272" s="63"/>
      <c r="K272" s="63"/>
      <c r="L272" s="63"/>
      <c r="M272" s="63"/>
      <c r="N272" s="63"/>
      <c r="O272" s="63"/>
      <c r="P272" s="63"/>
      <c r="Q272" s="63"/>
      <c r="R272" s="63"/>
      <c r="S272" s="63"/>
      <c r="T272" s="63"/>
      <c r="U272" s="63"/>
      <c r="V272" s="63"/>
      <c r="W272" s="63"/>
      <c r="X272" s="63"/>
      <c r="Y272" s="63"/>
      <c r="Z272" s="63"/>
      <c r="AA272" s="63"/>
      <c r="AB272" s="63"/>
      <c r="AC272" s="63"/>
      <c r="AD272" s="63"/>
      <c r="AE272" s="63"/>
      <c r="AF272" s="63"/>
    </row>
    <row r="273" spans="1:32" ht="15.75" x14ac:dyDescent="0.25">
      <c r="A273" s="63"/>
      <c r="B273" s="63"/>
      <c r="C273" s="63"/>
      <c r="D273" s="63"/>
      <c r="E273" s="63"/>
      <c r="F273" s="63"/>
      <c r="G273" s="63"/>
      <c r="H273" s="63"/>
      <c r="I273" s="63"/>
      <c r="J273" s="63"/>
      <c r="K273" s="63"/>
      <c r="L273" s="63"/>
      <c r="M273" s="63"/>
      <c r="N273" s="63"/>
      <c r="O273" s="63"/>
      <c r="P273" s="63"/>
      <c r="Q273" s="63"/>
      <c r="R273" s="63"/>
      <c r="S273" s="63"/>
      <c r="T273" s="63"/>
      <c r="U273" s="63"/>
      <c r="V273" s="63"/>
      <c r="W273" s="63"/>
      <c r="X273" s="63"/>
      <c r="Y273" s="63"/>
      <c r="Z273" s="63"/>
      <c r="AA273" s="63"/>
      <c r="AB273" s="63"/>
      <c r="AC273" s="63"/>
      <c r="AD273" s="63"/>
      <c r="AE273" s="63"/>
      <c r="AF273" s="63"/>
    </row>
    <row r="274" spans="1:32" ht="15.75" x14ac:dyDescent="0.25">
      <c r="A274" s="63"/>
      <c r="B274" s="63"/>
      <c r="C274" s="63"/>
      <c r="D274" s="63"/>
      <c r="E274" s="63"/>
      <c r="F274" s="63"/>
      <c r="G274" s="63"/>
      <c r="H274" s="63"/>
      <c r="I274" s="63"/>
      <c r="J274" s="63"/>
      <c r="K274" s="63"/>
      <c r="L274" s="63"/>
      <c r="M274" s="63"/>
      <c r="N274" s="63"/>
      <c r="O274" s="63"/>
      <c r="P274" s="63"/>
      <c r="Q274" s="63"/>
      <c r="R274" s="63"/>
      <c r="S274" s="63"/>
      <c r="T274" s="63"/>
      <c r="U274" s="63"/>
      <c r="V274" s="63"/>
      <c r="W274" s="63"/>
      <c r="X274" s="63"/>
      <c r="Y274" s="63"/>
      <c r="Z274" s="63"/>
      <c r="AA274" s="63"/>
      <c r="AB274" s="63"/>
      <c r="AC274" s="63"/>
      <c r="AD274" s="63"/>
      <c r="AE274" s="63"/>
      <c r="AF274" s="63"/>
    </row>
    <row r="275" spans="1:32" ht="15.75" x14ac:dyDescent="0.25">
      <c r="A275" s="63"/>
      <c r="B275" s="63"/>
      <c r="C275" s="63"/>
      <c r="D275" s="63"/>
      <c r="E275" s="63"/>
      <c r="F275" s="63"/>
      <c r="G275" s="63"/>
      <c r="H275" s="63"/>
      <c r="I275" s="63"/>
      <c r="J275" s="63"/>
      <c r="K275" s="63"/>
      <c r="L275" s="63"/>
      <c r="M275" s="63"/>
      <c r="N275" s="63"/>
      <c r="O275" s="63"/>
      <c r="P275" s="63"/>
      <c r="Q275" s="63"/>
      <c r="R275" s="63"/>
      <c r="S275" s="63"/>
      <c r="T275" s="63"/>
      <c r="U275" s="63"/>
      <c r="V275" s="63"/>
      <c r="W275" s="63"/>
      <c r="X275" s="63"/>
      <c r="Y275" s="63"/>
      <c r="Z275" s="63"/>
      <c r="AA275" s="63"/>
      <c r="AB275" s="63"/>
      <c r="AC275" s="63"/>
      <c r="AD275" s="63"/>
      <c r="AE275" s="63"/>
      <c r="AF275" s="63"/>
    </row>
    <row r="276" spans="1:32" ht="15.75" x14ac:dyDescent="0.25">
      <c r="A276" s="63"/>
      <c r="B276" s="63"/>
      <c r="C276" s="63"/>
      <c r="D276" s="63"/>
      <c r="E276" s="63"/>
      <c r="F276" s="63"/>
      <c r="G276" s="63" t="s">
        <v>494</v>
      </c>
      <c r="H276" s="63" t="s">
        <v>495</v>
      </c>
      <c r="I276" s="63"/>
      <c r="J276" s="63"/>
      <c r="K276" s="63"/>
      <c r="L276" s="63"/>
      <c r="M276" s="63"/>
      <c r="N276" s="63"/>
      <c r="O276" s="63"/>
      <c r="P276" s="63"/>
      <c r="Q276" s="63"/>
      <c r="R276" s="63"/>
      <c r="S276" s="63"/>
      <c r="T276" s="63"/>
      <c r="U276" s="63"/>
      <c r="V276" s="63"/>
      <c r="W276" s="63"/>
      <c r="X276" s="63"/>
      <c r="Y276" s="63"/>
      <c r="Z276" s="63"/>
      <c r="AA276" s="63"/>
      <c r="AB276" s="63"/>
      <c r="AC276" s="63"/>
      <c r="AD276" s="63"/>
      <c r="AE276" s="63"/>
      <c r="AF276" s="63"/>
    </row>
    <row r="277" spans="1:32" ht="15.75" x14ac:dyDescent="0.25">
      <c r="A277" s="64">
        <f>G5</f>
        <v>0</v>
      </c>
      <c r="B277" s="61" t="s">
        <v>17</v>
      </c>
      <c r="C277" s="63"/>
      <c r="D277" s="63"/>
      <c r="E277" s="63"/>
      <c r="F277" s="63"/>
      <c r="G277" s="63" t="s">
        <v>524</v>
      </c>
      <c r="H277" s="63"/>
      <c r="I277" s="63"/>
      <c r="J277" s="63"/>
      <c r="K277" s="63"/>
      <c r="L277" s="63"/>
      <c r="M277" s="63"/>
      <c r="N277" s="70" t="str">
        <f>IF(A277&gt;79.999,B277,"")</f>
        <v/>
      </c>
      <c r="O277" s="70" t="str">
        <f>IF(A278&gt;79.999,B278,"")</f>
        <v/>
      </c>
      <c r="P277" s="70" t="str">
        <f>IF(A279&gt;79.999,B279,"")</f>
        <v/>
      </c>
      <c r="Q277" s="70" t="str">
        <f>IF(A280&gt;79.999,B280,"")</f>
        <v/>
      </c>
      <c r="R277" s="70" t="str">
        <f>IF(A281&gt;79.999,B281,"")</f>
        <v/>
      </c>
      <c r="S277" s="70" t="str">
        <f>IF(A282&gt;79.999,B282,"")</f>
        <v/>
      </c>
      <c r="T277" s="70" t="str">
        <f>IF(A283&gt;79.999,B283,"")</f>
        <v/>
      </c>
      <c r="U277" s="70" t="str">
        <f>IF(A284&gt;79.999,B284,"")</f>
        <v/>
      </c>
      <c r="V277" s="70" t="str">
        <f>IF(A285&gt;79.999,B285,"")</f>
        <v/>
      </c>
      <c r="W277" s="70" t="str">
        <f>IF(A286&gt;79.999,B286,"")</f>
        <v/>
      </c>
      <c r="X277" s="70" t="str">
        <f>IF(A287&gt;79.999,B287,"")</f>
        <v/>
      </c>
      <c r="Y277" s="70" t="str">
        <f>IF(A288&gt;79.999,B288,"")</f>
        <v/>
      </c>
      <c r="Z277" s="70" t="str">
        <f>IF(A289&gt;79.999,B289,"")</f>
        <v/>
      </c>
      <c r="AA277" s="70" t="str">
        <f>IF(A290&gt;79.999,B290,"")</f>
        <v/>
      </c>
      <c r="AB277" s="70" t="str">
        <f>IF(A291&gt;79.999,B291,"")</f>
        <v/>
      </c>
      <c r="AC277" s="63"/>
      <c r="AD277" s="63"/>
      <c r="AE277" s="63"/>
      <c r="AF277" s="63"/>
    </row>
    <row r="278" spans="1:32" ht="15.75" x14ac:dyDescent="0.25">
      <c r="A278" s="64">
        <f>G11</f>
        <v>0</v>
      </c>
      <c r="B278" s="61" t="s">
        <v>16</v>
      </c>
      <c r="C278" s="63"/>
      <c r="D278" s="63"/>
      <c r="E278" s="63"/>
      <c r="F278" s="63"/>
      <c r="G278" s="63" t="s">
        <v>525</v>
      </c>
      <c r="H278" s="63"/>
      <c r="I278" s="63"/>
      <c r="J278" s="63"/>
      <c r="K278" s="63"/>
      <c r="L278" s="63"/>
      <c r="M278" s="63"/>
      <c r="N278" s="70" t="str">
        <f>IF(AND(A277&gt;20.000001,A277&lt;79.999998),B277,"")</f>
        <v/>
      </c>
      <c r="O278" s="70" t="str">
        <f>IF(AND($A278&gt;20.000001,$A278&lt;79.999998),$B278,"")</f>
        <v/>
      </c>
      <c r="P278" s="70" t="str">
        <f>IF(AND($A279&gt;20.000001,$A279&lt;79.999998),$B279,"")</f>
        <v/>
      </c>
      <c r="Q278" s="70" t="str">
        <f>IF(AND($A280&gt;20.000001,$A280&lt;79.999998),$B280,"")</f>
        <v/>
      </c>
      <c r="R278" s="70" t="str">
        <f>IF(AND($A281&gt;20.000001,$A281&lt;79.999998),$B281,"")</f>
        <v/>
      </c>
      <c r="S278" s="70" t="str">
        <f>IF(AND($A282&gt;20.000001,$A282&lt;79.999998),$B282,"")</f>
        <v/>
      </c>
      <c r="T278" s="70" t="str">
        <f>IF(AND($A283&gt;20.000001,$A283&lt;79.999998),$B283,"")</f>
        <v/>
      </c>
      <c r="U278" s="70" t="str">
        <f>IF(AND($A284&gt;20.000001,$A284&lt;79.999998),$B284,"")</f>
        <v/>
      </c>
      <c r="V278" s="70" t="str">
        <f>IF(AND($A285&gt;20.000001,$A285&lt;79.999998),$B285,"")</f>
        <v/>
      </c>
      <c r="W278" s="70" t="str">
        <f>IF(AND($A286&gt;20.000001,$A286&lt;79.999998),$B286,"")</f>
        <v/>
      </c>
      <c r="X278" s="70" t="str">
        <f>IF(AND($A287&gt;20.000001,$A287&lt;79.999998),$B287,"")</f>
        <v/>
      </c>
      <c r="Y278" s="70" t="str">
        <f>IF(AND($A288&gt;20.000001,$A288&lt;79.999998),$B288,"")</f>
        <v/>
      </c>
      <c r="Z278" s="70" t="str">
        <f>IF(AND($A289&gt;20.000001,$A289&lt;79.999998),$B289,"")</f>
        <v/>
      </c>
      <c r="AA278" s="70" t="str">
        <f>IF(AND($A290&gt;20.000001,$A290&lt;79.999998),$B290,"")</f>
        <v/>
      </c>
      <c r="AB278" s="70" t="str">
        <f>IF(AND($A291&gt;20.000001,$A291&lt;79.999998),$B291,"")</f>
        <v/>
      </c>
      <c r="AC278" s="63"/>
      <c r="AD278" s="63"/>
      <c r="AE278" s="63"/>
      <c r="AF278" s="63"/>
    </row>
    <row r="279" spans="1:32" ht="15.75" x14ac:dyDescent="0.25">
      <c r="A279" s="64">
        <f>G17</f>
        <v>0</v>
      </c>
      <c r="B279" s="61" t="s">
        <v>15</v>
      </c>
      <c r="C279" s="63"/>
      <c r="D279" s="63"/>
      <c r="E279" s="63"/>
      <c r="F279" s="63"/>
      <c r="G279" s="63" t="s">
        <v>526</v>
      </c>
      <c r="H279" s="63"/>
      <c r="I279" s="63"/>
      <c r="J279" s="63"/>
      <c r="K279" s="63"/>
      <c r="L279" s="63"/>
      <c r="M279" s="63"/>
      <c r="N279" s="63" t="str">
        <f>IF(AND($A277&gt;19.9,$A277&lt;20.1),$B277,"")</f>
        <v/>
      </c>
      <c r="O279" s="63" t="str">
        <f>IF(AND($A278&gt;19.9,$A278&lt;20.1),$B278,"")</f>
        <v/>
      </c>
      <c r="P279" s="63" t="str">
        <f>IF(AND($A279&gt;19.9,$A279&lt;20.1),$B279,"")</f>
        <v/>
      </c>
      <c r="Q279" s="63" t="str">
        <f>IF(AND($A280&gt;19.9,$A280&lt;20.1),$B280,"")</f>
        <v/>
      </c>
      <c r="R279" s="63" t="str">
        <f>IF(AND($A281&gt;19.9,$A281&lt;20.1),$B281,"")</f>
        <v/>
      </c>
      <c r="S279" s="63" t="str">
        <f>IF(AND($A282&gt;19.9,$A282&lt;20.1),$B282,"")</f>
        <v/>
      </c>
      <c r="T279" s="63" t="str">
        <f>IF(AND($A283&gt;19.9,$A283&lt;20.1),$B283,"")</f>
        <v/>
      </c>
      <c r="U279" s="63" t="str">
        <f>IF(AND($A284&gt;19.9,$A284&lt;20.1),$B284,"")</f>
        <v/>
      </c>
      <c r="V279" s="63" t="str">
        <f>IF(AND($A285&gt;19.9,$A285&lt;20.1),$B285,"")</f>
        <v/>
      </c>
      <c r="W279" s="63" t="str">
        <f>IF(AND($A286&gt;19.9,$A286&lt;20.1),$B286,"")</f>
        <v/>
      </c>
      <c r="X279" s="63" t="str">
        <f>IF(AND($A287&gt;19.9,$A287&lt;20.1),$B287,"")</f>
        <v/>
      </c>
      <c r="Y279" s="63" t="str">
        <f>IF(AND($A288&gt;19.9,$A288&lt;20.1),$B288,"")</f>
        <v/>
      </c>
      <c r="Z279" s="63" t="str">
        <f>IF(AND($A289&gt;19.9,$A289&lt;20.1),$B289,"")</f>
        <v/>
      </c>
      <c r="AA279" s="63" t="str">
        <f>IF(AND($A290&gt;19.9,$A290&lt;20.1),$B290,"")</f>
        <v/>
      </c>
      <c r="AB279" s="63" t="str">
        <f>IF(AND($A291&gt;19.9,$A291&lt;20.1),$B291,"")</f>
        <v/>
      </c>
      <c r="AC279" s="63"/>
      <c r="AD279" s="63"/>
      <c r="AE279" s="63"/>
      <c r="AF279" s="63"/>
    </row>
    <row r="280" spans="1:32" ht="15.75" x14ac:dyDescent="0.25">
      <c r="A280" s="64">
        <f>G23</f>
        <v>0</v>
      </c>
      <c r="B280" s="61" t="s">
        <v>14</v>
      </c>
      <c r="C280" s="63"/>
      <c r="D280" s="63"/>
      <c r="E280" s="63"/>
      <c r="F280" s="63"/>
      <c r="G280" s="63" t="s">
        <v>527</v>
      </c>
      <c r="H280" s="63"/>
      <c r="I280" s="63"/>
      <c r="J280" s="63"/>
      <c r="K280" s="63"/>
      <c r="L280" s="63"/>
      <c r="M280" s="63"/>
      <c r="N280" s="70" t="str">
        <f>IF($A277=0,$B277,"")</f>
        <v>Concepts</v>
      </c>
      <c r="O280" s="70" t="str">
        <f>IF($A278=0,$B278,"")</f>
        <v>Movement</v>
      </c>
      <c r="P280" s="70" t="str">
        <f>IF($A279=0,$B279,"")</f>
        <v>Single Room O&amp;M</v>
      </c>
      <c r="Q280" s="70" t="str">
        <f>IF($A280=0,$B280,"")</f>
        <v>Indoor O&amp;M</v>
      </c>
      <c r="R280" s="70" t="str">
        <f>IF($A281=0,$B281,"")</f>
        <v>Self Protection</v>
      </c>
      <c r="S280" s="70" t="str">
        <f>IF($A282=0,$B282,"")</f>
        <v>Guided Travel</v>
      </c>
      <c r="T280" s="70" t="str">
        <f>IF($A283=0,$B283,"")</f>
        <v>Cane Skills</v>
      </c>
      <c r="U280" s="70" t="str">
        <f>IF($A284=0,$B284,"")</f>
        <v>Sidewalk Travel</v>
      </c>
      <c r="V280" s="70" t="str">
        <f>IF($A285=0,$B285,"")</f>
        <v>Street Crossings</v>
      </c>
      <c r="W280" s="70" t="str">
        <f>IF($A286=0,$B286,"")</f>
        <v>Orientation Skills &amp; GPS</v>
      </c>
      <c r="X280" s="70" t="str">
        <f>IF($A287=0,$B287,"")</f>
        <v>Public Transportation</v>
      </c>
      <c r="Y280" s="70" t="str">
        <f>IF($A288=0,$B288,"")</f>
        <v>Atypical O&amp;M</v>
      </c>
      <c r="Z280" s="70" t="str">
        <f>IF($A289=0,$B289,"")</f>
        <v>Rural Travel</v>
      </c>
      <c r="AA280" s="70" t="str">
        <f>IF($A290=0,$B290,"")</f>
        <v>Vision Specific O&amp;M Skills</v>
      </c>
      <c r="AB280" s="70" t="str">
        <f>IF($A291=0,$B291,"")</f>
        <v xml:space="preserve">Community </v>
      </c>
      <c r="AC280" s="63"/>
      <c r="AD280" s="63"/>
      <c r="AE280" s="63"/>
      <c r="AF280" s="63"/>
    </row>
    <row r="281" spans="1:32" ht="15.75" x14ac:dyDescent="0.25">
      <c r="A281" s="64">
        <f>G29</f>
        <v>0</v>
      </c>
      <c r="B281" s="61" t="s">
        <v>13</v>
      </c>
      <c r="C281" s="63"/>
      <c r="D281" s="63"/>
      <c r="E281" s="63"/>
      <c r="F281" s="63"/>
      <c r="G281" s="63"/>
      <c r="H281" s="63"/>
      <c r="I281" s="63"/>
      <c r="J281" s="63"/>
      <c r="K281" s="63"/>
      <c r="L281" s="63"/>
      <c r="M281" s="63"/>
      <c r="N281" s="63"/>
      <c r="O281" s="63"/>
      <c r="P281" s="63"/>
      <c r="Q281" s="63"/>
      <c r="R281" s="63"/>
      <c r="S281" s="63"/>
      <c r="T281" s="63"/>
      <c r="U281" s="63"/>
      <c r="V281" s="63"/>
      <c r="W281" s="63"/>
      <c r="X281" s="63"/>
      <c r="Y281" s="63"/>
      <c r="Z281" s="63"/>
      <c r="AA281" s="63"/>
      <c r="AB281" s="63"/>
      <c r="AC281" s="63"/>
      <c r="AD281" s="63"/>
      <c r="AE281" s="63"/>
      <c r="AF281" s="63"/>
    </row>
    <row r="282" spans="1:32" ht="15.75" x14ac:dyDescent="0.25">
      <c r="A282" s="64">
        <f>G35</f>
        <v>0</v>
      </c>
      <c r="B282" s="61" t="s">
        <v>12</v>
      </c>
      <c r="C282" s="63"/>
      <c r="D282" s="63"/>
      <c r="E282" s="63"/>
      <c r="F282" s="63"/>
      <c r="G282" s="63"/>
      <c r="H282" s="63"/>
      <c r="I282" s="63"/>
      <c r="J282" s="63"/>
      <c r="K282" s="63"/>
      <c r="L282" s="63"/>
      <c r="M282" s="63"/>
      <c r="N282" s="63"/>
      <c r="O282" s="63"/>
      <c r="P282" s="63"/>
      <c r="Q282" s="63"/>
      <c r="R282" s="63"/>
      <c r="S282" s="63"/>
      <c r="T282" s="63"/>
      <c r="U282" s="63"/>
      <c r="V282" s="63"/>
      <c r="W282" s="63"/>
      <c r="X282" s="63"/>
      <c r="Y282" s="63"/>
      <c r="Z282" s="63"/>
      <c r="AA282" s="63"/>
      <c r="AB282" s="63"/>
      <c r="AC282" s="63"/>
      <c r="AD282" s="63"/>
      <c r="AE282" s="63"/>
      <c r="AF282" s="63"/>
    </row>
    <row r="283" spans="1:32" ht="15.75" x14ac:dyDescent="0.25">
      <c r="A283" s="64">
        <f>G41</f>
        <v>0</v>
      </c>
      <c r="B283" s="61" t="s">
        <v>11</v>
      </c>
      <c r="C283" s="63"/>
      <c r="D283" s="63"/>
      <c r="E283" s="63"/>
      <c r="F283" s="63"/>
      <c r="G283" s="63"/>
      <c r="H283" s="63"/>
      <c r="I283" s="63"/>
      <c r="J283" s="63"/>
      <c r="K283" s="63"/>
      <c r="L283" s="63"/>
      <c r="M283" s="63"/>
      <c r="N283" s="63"/>
      <c r="O283" s="63"/>
      <c r="P283" s="63"/>
      <c r="Q283" s="63"/>
      <c r="R283" s="63"/>
      <c r="S283" s="63"/>
      <c r="T283" s="63"/>
      <c r="U283" s="63"/>
      <c r="V283" s="63"/>
      <c r="W283" s="63"/>
      <c r="X283" s="63"/>
      <c r="Y283" s="63"/>
      <c r="Z283" s="63"/>
      <c r="AA283" s="63"/>
      <c r="AB283" s="63"/>
      <c r="AC283" s="63"/>
      <c r="AD283" s="63"/>
      <c r="AE283" s="63"/>
      <c r="AF283" s="63"/>
    </row>
    <row r="284" spans="1:32" ht="15.75" x14ac:dyDescent="0.25">
      <c r="A284" s="64">
        <f>G47</f>
        <v>0</v>
      </c>
      <c r="B284" s="61" t="s">
        <v>523</v>
      </c>
      <c r="C284" s="63"/>
      <c r="D284" s="63"/>
      <c r="E284" s="63"/>
      <c r="F284" s="63"/>
      <c r="G284" s="63"/>
      <c r="H284" s="63"/>
      <c r="I284" s="63"/>
      <c r="J284" s="63"/>
      <c r="K284" s="63"/>
      <c r="L284" s="63"/>
      <c r="M284" s="63"/>
      <c r="N284" s="63"/>
      <c r="O284" s="63"/>
      <c r="P284" s="63"/>
      <c r="Q284" s="63"/>
      <c r="R284" s="63"/>
      <c r="S284" s="63"/>
      <c r="T284" s="63"/>
      <c r="U284" s="63"/>
      <c r="V284" s="63"/>
      <c r="W284" s="63"/>
      <c r="X284" s="63"/>
      <c r="Y284" s="63"/>
      <c r="Z284" s="63"/>
      <c r="AA284" s="63"/>
      <c r="AB284" s="63"/>
      <c r="AC284" s="63"/>
      <c r="AD284" s="63"/>
      <c r="AE284" s="63"/>
      <c r="AF284" s="63"/>
    </row>
    <row r="285" spans="1:32" ht="15.75" x14ac:dyDescent="0.25">
      <c r="A285" s="64">
        <f>G53</f>
        <v>0</v>
      </c>
      <c r="B285" s="61" t="s">
        <v>10</v>
      </c>
      <c r="C285" s="63"/>
      <c r="D285" s="63"/>
      <c r="E285" s="63"/>
      <c r="F285" s="63"/>
      <c r="G285" s="63"/>
      <c r="H285" s="63"/>
      <c r="I285" s="63"/>
      <c r="J285" s="63"/>
      <c r="K285" s="63"/>
      <c r="L285" s="63"/>
      <c r="M285" s="63"/>
      <c r="N285" s="63"/>
      <c r="O285" s="63"/>
      <c r="P285" s="63"/>
      <c r="Q285" s="63"/>
      <c r="R285" s="63"/>
      <c r="S285" s="63"/>
      <c r="T285" s="63"/>
      <c r="U285" s="63"/>
      <c r="V285" s="63"/>
      <c r="W285" s="63"/>
      <c r="X285" s="63"/>
      <c r="Y285" s="63"/>
      <c r="Z285" s="63"/>
      <c r="AA285" s="63"/>
      <c r="AB285" s="63"/>
      <c r="AC285" s="63"/>
      <c r="AD285" s="63"/>
      <c r="AE285" s="63"/>
      <c r="AF285" s="63"/>
    </row>
    <row r="286" spans="1:32" ht="15.75" x14ac:dyDescent="0.25">
      <c r="A286" s="64">
        <f>G59</f>
        <v>0</v>
      </c>
      <c r="B286" s="61" t="s">
        <v>4</v>
      </c>
      <c r="C286" s="63"/>
      <c r="D286" s="63"/>
      <c r="E286" s="63"/>
      <c r="F286" s="63"/>
      <c r="G286" s="63"/>
      <c r="H286" s="63"/>
      <c r="I286" s="63"/>
      <c r="J286" s="63"/>
      <c r="K286" s="63"/>
      <c r="L286" s="63"/>
      <c r="M286" s="63"/>
      <c r="N286" s="63"/>
      <c r="O286" s="63"/>
      <c r="P286" s="63"/>
      <c r="Q286" s="63"/>
      <c r="R286" s="63"/>
      <c r="S286" s="63"/>
      <c r="T286" s="63"/>
      <c r="U286" s="63"/>
      <c r="V286" s="63"/>
      <c r="W286" s="63"/>
      <c r="X286" s="63"/>
      <c r="Y286" s="63"/>
      <c r="Z286" s="63"/>
      <c r="AA286" s="63"/>
      <c r="AB286" s="63"/>
      <c r="AC286" s="63"/>
      <c r="AD286" s="63"/>
      <c r="AE286" s="63"/>
      <c r="AF286" s="63"/>
    </row>
    <row r="287" spans="1:32" ht="15.75" x14ac:dyDescent="0.25">
      <c r="A287" s="64">
        <f>G65</f>
        <v>0</v>
      </c>
      <c r="B287" s="61" t="s">
        <v>5</v>
      </c>
      <c r="C287" s="63"/>
      <c r="D287" s="63"/>
      <c r="E287" s="63"/>
      <c r="F287" s="63"/>
      <c r="G287" s="63"/>
      <c r="H287" s="63"/>
      <c r="I287" s="63"/>
      <c r="J287" s="63"/>
      <c r="K287" s="63"/>
      <c r="L287" s="63"/>
      <c r="M287" s="63"/>
      <c r="N287" s="63"/>
      <c r="O287" s="63"/>
      <c r="P287" s="63"/>
      <c r="Q287" s="63"/>
      <c r="R287" s="63"/>
      <c r="S287" s="63"/>
      <c r="T287" s="63"/>
      <c r="U287" s="63"/>
      <c r="V287" s="63"/>
      <c r="W287" s="63"/>
      <c r="X287" s="63"/>
      <c r="Y287" s="63"/>
      <c r="Z287" s="63"/>
      <c r="AA287" s="63"/>
      <c r="AB287" s="63"/>
      <c r="AC287" s="63"/>
      <c r="AD287" s="63"/>
      <c r="AE287" s="63"/>
      <c r="AF287" s="63"/>
    </row>
    <row r="288" spans="1:32" ht="15.75" x14ac:dyDescent="0.25">
      <c r="A288" s="64">
        <f>G71</f>
        <v>0</v>
      </c>
      <c r="B288" s="61" t="s">
        <v>6</v>
      </c>
      <c r="C288" s="63"/>
      <c r="D288" s="63"/>
      <c r="E288" s="63"/>
      <c r="F288" s="63"/>
      <c r="G288" s="63"/>
      <c r="H288" s="63"/>
      <c r="I288" s="63"/>
      <c r="J288" s="63"/>
      <c r="K288" s="63"/>
      <c r="L288" s="63"/>
      <c r="M288" s="63"/>
      <c r="N288" s="63"/>
      <c r="O288" s="63"/>
      <c r="P288" s="63"/>
      <c r="Q288" s="63"/>
      <c r="R288" s="63"/>
      <c r="S288" s="63"/>
      <c r="T288" s="63"/>
      <c r="U288" s="63"/>
      <c r="V288" s="63"/>
      <c r="W288" s="63"/>
      <c r="X288" s="63"/>
      <c r="Y288" s="63"/>
      <c r="Z288" s="63"/>
      <c r="AA288" s="63"/>
      <c r="AB288" s="63"/>
      <c r="AC288" s="63"/>
      <c r="AD288" s="63"/>
      <c r="AE288" s="63"/>
      <c r="AF288" s="63"/>
    </row>
    <row r="289" spans="1:32" ht="15.75" x14ac:dyDescent="0.25">
      <c r="A289" s="64">
        <f>G77</f>
        <v>0</v>
      </c>
      <c r="B289" s="61" t="s">
        <v>7</v>
      </c>
      <c r="C289" s="63"/>
      <c r="D289" s="63"/>
      <c r="E289" s="63"/>
      <c r="F289" s="63"/>
      <c r="G289" s="63"/>
      <c r="H289" s="63"/>
      <c r="I289" s="63"/>
      <c r="J289" s="63"/>
      <c r="K289" s="63"/>
      <c r="L289" s="63"/>
      <c r="M289" s="63"/>
      <c r="N289" s="63"/>
      <c r="O289" s="63"/>
      <c r="P289" s="63"/>
      <c r="Q289" s="63"/>
      <c r="R289" s="63"/>
      <c r="S289" s="63"/>
      <c r="T289" s="63"/>
      <c r="U289" s="63"/>
      <c r="V289" s="63"/>
      <c r="W289" s="63"/>
      <c r="X289" s="63"/>
      <c r="Y289" s="63"/>
      <c r="Z289" s="63"/>
      <c r="AA289" s="63"/>
      <c r="AB289" s="63"/>
      <c r="AC289" s="63"/>
      <c r="AD289" s="63"/>
      <c r="AE289" s="63"/>
      <c r="AF289" s="63"/>
    </row>
    <row r="290" spans="1:32" ht="15.75" x14ac:dyDescent="0.25">
      <c r="A290" s="64">
        <f>G83</f>
        <v>0</v>
      </c>
      <c r="B290" s="61" t="s">
        <v>8</v>
      </c>
      <c r="C290" s="63"/>
      <c r="D290" s="63"/>
      <c r="E290" s="63"/>
      <c r="F290" s="63"/>
      <c r="G290" s="63"/>
      <c r="H290" s="63"/>
      <c r="I290" s="63"/>
      <c r="J290" s="63"/>
      <c r="K290" s="63"/>
      <c r="L290" s="63"/>
      <c r="M290" s="63"/>
      <c r="N290" s="63"/>
      <c r="O290" s="63"/>
      <c r="P290" s="63"/>
      <c r="Q290" s="63"/>
      <c r="R290" s="63"/>
      <c r="S290" s="63"/>
      <c r="T290" s="63"/>
      <c r="U290" s="63"/>
      <c r="V290" s="63"/>
      <c r="W290" s="63"/>
      <c r="X290" s="63"/>
      <c r="Y290" s="63"/>
      <c r="Z290" s="63"/>
      <c r="AA290" s="63"/>
      <c r="AB290" s="63"/>
      <c r="AC290" s="63"/>
      <c r="AD290" s="63"/>
      <c r="AE290" s="63"/>
      <c r="AF290" s="63"/>
    </row>
    <row r="291" spans="1:32" ht="15.75" x14ac:dyDescent="0.25">
      <c r="A291" s="64">
        <f>G89</f>
        <v>0</v>
      </c>
      <c r="B291" s="61" t="s">
        <v>9</v>
      </c>
      <c r="C291" s="63"/>
      <c r="D291" s="63"/>
      <c r="E291" s="63"/>
      <c r="F291" s="63"/>
      <c r="G291" s="63"/>
      <c r="H291" s="63"/>
      <c r="I291" s="63"/>
      <c r="J291" s="63"/>
      <c r="K291" s="63"/>
      <c r="L291" s="63"/>
      <c r="M291" s="63"/>
      <c r="N291" s="63"/>
      <c r="O291" s="63"/>
      <c r="P291" s="63"/>
      <c r="Q291" s="63"/>
      <c r="R291" s="63"/>
      <c r="S291" s="63"/>
      <c r="T291" s="63"/>
      <c r="U291" s="63"/>
      <c r="V291" s="63"/>
      <c r="W291" s="63"/>
      <c r="X291" s="63"/>
      <c r="Y291" s="63"/>
      <c r="Z291" s="63"/>
      <c r="AA291" s="63"/>
      <c r="AB291" s="63"/>
      <c r="AC291" s="63"/>
      <c r="AD291" s="63"/>
      <c r="AE291" s="63"/>
      <c r="AF291" s="63"/>
    </row>
    <row r="292" spans="1:32" ht="15.75" x14ac:dyDescent="0.25">
      <c r="A292" s="63"/>
      <c r="B292" s="63"/>
      <c r="C292" s="63"/>
      <c r="D292" s="63"/>
      <c r="E292" s="63"/>
      <c r="F292" s="63"/>
      <c r="G292" s="63"/>
      <c r="H292" s="63"/>
      <c r="I292" s="63"/>
      <c r="J292" s="63"/>
      <c r="K292" s="63"/>
      <c r="L292" s="63"/>
      <c r="M292" s="63"/>
      <c r="N292" s="63"/>
      <c r="O292" s="63"/>
      <c r="P292" s="63"/>
      <c r="Q292" s="63"/>
      <c r="R292" s="63"/>
      <c r="S292" s="63"/>
      <c r="T292" s="63"/>
      <c r="U292" s="63"/>
      <c r="V292" s="63"/>
      <c r="W292" s="63"/>
      <c r="X292" s="63"/>
      <c r="Y292" s="63"/>
      <c r="Z292" s="63"/>
      <c r="AA292" s="63"/>
      <c r="AB292" s="63"/>
      <c r="AC292" s="63"/>
      <c r="AD292" s="63"/>
      <c r="AE292" s="63"/>
      <c r="AF292" s="63"/>
    </row>
    <row r="293" spans="1:32" ht="15.75" x14ac:dyDescent="0.25">
      <c r="A293" s="63" t="s">
        <v>499</v>
      </c>
      <c r="B293" s="63"/>
      <c r="C293" s="63"/>
      <c r="D293" s="63"/>
      <c r="E293" s="63"/>
      <c r="F293" s="63"/>
      <c r="G293" s="63"/>
      <c r="H293" s="63"/>
      <c r="I293" s="63"/>
      <c r="J293" s="63"/>
      <c r="K293" s="63"/>
      <c r="L293" s="63"/>
      <c r="M293" s="63"/>
      <c r="N293" s="63"/>
      <c r="O293" s="63"/>
      <c r="P293" s="63"/>
      <c r="Q293" s="63"/>
      <c r="R293" s="63"/>
      <c r="S293" s="63"/>
      <c r="T293" s="63"/>
      <c r="U293" s="63"/>
      <c r="V293" s="63"/>
      <c r="W293" s="63"/>
      <c r="X293" s="63"/>
      <c r="Y293" s="63"/>
      <c r="Z293" s="63"/>
      <c r="AA293" s="63"/>
      <c r="AB293" s="63"/>
      <c r="AC293" s="63"/>
      <c r="AD293" s="63"/>
      <c r="AE293" s="63"/>
      <c r="AF293" s="63"/>
    </row>
    <row r="294" spans="1:32" ht="15.75" x14ac:dyDescent="0.25">
      <c r="A294" s="63" t="s">
        <v>500</v>
      </c>
      <c r="B294" s="63"/>
      <c r="C294" s="63"/>
      <c r="D294" s="63"/>
      <c r="E294" s="63"/>
      <c r="F294" s="63"/>
      <c r="G294" s="63"/>
      <c r="H294" s="63"/>
      <c r="I294" s="63"/>
      <c r="J294" s="63"/>
      <c r="K294" s="63"/>
      <c r="L294" s="63"/>
      <c r="M294" s="63"/>
      <c r="N294" s="63"/>
      <c r="O294" s="63"/>
      <c r="P294" s="63"/>
      <c r="Q294" s="63"/>
      <c r="R294" s="63"/>
      <c r="S294" s="63"/>
      <c r="T294" s="63"/>
      <c r="U294" s="63"/>
      <c r="V294" s="63"/>
      <c r="W294" s="63"/>
      <c r="X294" s="63"/>
      <c r="Y294" s="63"/>
      <c r="Z294" s="63"/>
      <c r="AA294" s="63"/>
      <c r="AB294" s="63"/>
      <c r="AC294" s="63"/>
      <c r="AD294" s="63"/>
      <c r="AE294" s="63"/>
      <c r="AF294" s="63"/>
    </row>
    <row r="295" spans="1:32" ht="15.75" x14ac:dyDescent="0.25">
      <c r="A295" s="63" t="s">
        <v>501</v>
      </c>
      <c r="B295" s="63"/>
      <c r="C295" s="63"/>
      <c r="D295" s="63"/>
      <c r="E295" s="63"/>
      <c r="F295" s="63"/>
      <c r="G295" s="63"/>
      <c r="H295" s="63"/>
      <c r="I295" s="63"/>
      <c r="J295" s="63"/>
      <c r="K295" s="63"/>
      <c r="L295" s="63"/>
      <c r="M295" s="63"/>
      <c r="N295" s="63"/>
      <c r="O295" s="63"/>
      <c r="P295" s="63"/>
      <c r="Q295" s="63"/>
      <c r="R295" s="63"/>
      <c r="S295" s="63"/>
      <c r="T295" s="63"/>
      <c r="U295" s="63"/>
      <c r="V295" s="63"/>
      <c r="W295" s="63"/>
      <c r="X295" s="63"/>
      <c r="Y295" s="63"/>
      <c r="Z295" s="63"/>
      <c r="AA295" s="63"/>
      <c r="AB295" s="63"/>
      <c r="AC295" s="63"/>
      <c r="AD295" s="63"/>
      <c r="AE295" s="63"/>
      <c r="AF295" s="63"/>
    </row>
    <row r="296" spans="1:32" ht="15.75" x14ac:dyDescent="0.25">
      <c r="A296" s="63" t="s">
        <v>512</v>
      </c>
      <c r="B296" s="63"/>
      <c r="C296" s="63"/>
      <c r="D296" s="63"/>
      <c r="E296" s="63"/>
      <c r="F296" s="63"/>
      <c r="G296" s="63"/>
      <c r="H296" s="63"/>
      <c r="I296" s="63"/>
      <c r="J296" s="63"/>
      <c r="K296" s="63"/>
      <c r="L296" s="63"/>
      <c r="M296" s="63"/>
      <c r="N296" s="63"/>
      <c r="O296" s="63"/>
      <c r="P296" s="63"/>
      <c r="Q296" s="63"/>
      <c r="R296" s="63"/>
      <c r="S296" s="63"/>
      <c r="T296" s="63"/>
      <c r="U296" s="63"/>
      <c r="V296" s="63"/>
      <c r="W296" s="63"/>
      <c r="X296" s="63"/>
      <c r="Y296" s="63"/>
      <c r="Z296" s="63"/>
      <c r="AA296" s="63"/>
      <c r="AB296" s="63"/>
      <c r="AC296" s="63"/>
      <c r="AD296" s="63"/>
      <c r="AE296" s="63"/>
      <c r="AF296" s="63"/>
    </row>
    <row r="297" spans="1:32" ht="15.75" x14ac:dyDescent="0.25">
      <c r="A297" s="63" t="s">
        <v>503</v>
      </c>
      <c r="B297" s="63"/>
      <c r="C297" s="63"/>
      <c r="D297" s="63"/>
      <c r="E297" s="63"/>
      <c r="F297" s="63"/>
      <c r="G297" s="63"/>
      <c r="H297" s="63"/>
      <c r="I297" s="63"/>
      <c r="J297" s="63"/>
      <c r="K297" s="63"/>
      <c r="L297" s="63"/>
      <c r="M297" s="63"/>
      <c r="N297" s="63"/>
      <c r="O297" s="63"/>
      <c r="P297" s="63"/>
      <c r="Q297" s="63"/>
      <c r="R297" s="63"/>
      <c r="S297" s="63"/>
      <c r="T297" s="63"/>
      <c r="U297" s="63"/>
      <c r="V297" s="63"/>
      <c r="W297" s="63"/>
      <c r="X297" s="63"/>
      <c r="Y297" s="63"/>
      <c r="Z297" s="63"/>
      <c r="AA297" s="63"/>
      <c r="AB297" s="63"/>
      <c r="AC297" s="63"/>
      <c r="AD297" s="63"/>
      <c r="AE297" s="63"/>
      <c r="AF297" s="63"/>
    </row>
    <row r="298" spans="1:32" ht="15.75" x14ac:dyDescent="0.25">
      <c r="A298" s="63" t="s">
        <v>504</v>
      </c>
      <c r="B298" s="63"/>
      <c r="C298" s="63"/>
      <c r="D298" s="63"/>
      <c r="E298" s="63"/>
      <c r="F298" s="63"/>
      <c r="G298" s="63"/>
      <c r="H298" s="63"/>
      <c r="I298" s="63"/>
      <c r="J298" s="63"/>
      <c r="K298" s="63"/>
      <c r="L298" s="63"/>
      <c r="M298" s="63"/>
      <c r="N298" s="63"/>
      <c r="O298" s="63"/>
      <c r="P298" s="63"/>
      <c r="Q298" s="63"/>
      <c r="R298" s="63"/>
      <c r="S298" s="63"/>
      <c r="T298" s="63"/>
      <c r="U298" s="63"/>
      <c r="V298" s="63"/>
      <c r="W298" s="63"/>
      <c r="X298" s="63"/>
      <c r="Y298" s="63"/>
      <c r="Z298" s="63"/>
      <c r="AA298" s="63"/>
      <c r="AB298" s="63"/>
      <c r="AC298" s="63"/>
      <c r="AD298" s="63"/>
      <c r="AE298" s="63"/>
      <c r="AF298" s="63"/>
    </row>
    <row r="299" spans="1:32" ht="15.75" x14ac:dyDescent="0.25">
      <c r="A299" s="63" t="s">
        <v>505</v>
      </c>
      <c r="B299" s="63"/>
      <c r="C299" s="63"/>
      <c r="D299" s="63"/>
      <c r="E299" s="63"/>
      <c r="F299" s="63"/>
      <c r="G299" s="63"/>
      <c r="H299" s="63"/>
      <c r="I299" s="63"/>
      <c r="J299" s="63"/>
      <c r="K299" s="63"/>
      <c r="L299" s="63"/>
      <c r="M299" s="63"/>
      <c r="N299" s="63"/>
      <c r="O299" s="63"/>
      <c r="P299" s="63"/>
      <c r="Q299" s="63"/>
      <c r="R299" s="63"/>
      <c r="S299" s="63"/>
      <c r="T299" s="63"/>
      <c r="U299" s="63"/>
      <c r="V299" s="63"/>
      <c r="W299" s="63"/>
      <c r="X299" s="63"/>
      <c r="Y299" s="63"/>
      <c r="Z299" s="63"/>
      <c r="AA299" s="63"/>
      <c r="AB299" s="63"/>
      <c r="AC299" s="63"/>
      <c r="AD299" s="63"/>
      <c r="AE299" s="63"/>
      <c r="AF299" s="63"/>
    </row>
    <row r="300" spans="1:32" ht="15.75" x14ac:dyDescent="0.25">
      <c r="A300" s="63" t="s">
        <v>506</v>
      </c>
      <c r="B300" s="63"/>
      <c r="C300" s="63"/>
      <c r="D300" s="63"/>
      <c r="E300" s="63"/>
      <c r="F300" s="63"/>
      <c r="G300" s="63"/>
      <c r="H300" s="63"/>
      <c r="I300" s="63"/>
      <c r="J300" s="63"/>
      <c r="K300" s="63"/>
      <c r="L300" s="63"/>
      <c r="M300" s="63"/>
      <c r="N300" s="63"/>
      <c r="O300" s="63"/>
      <c r="P300" s="63"/>
      <c r="Q300" s="63"/>
      <c r="R300" s="63"/>
      <c r="S300" s="63"/>
      <c r="T300" s="63"/>
      <c r="U300" s="63"/>
      <c r="V300" s="63"/>
      <c r="W300" s="63"/>
      <c r="X300" s="63"/>
      <c r="Y300" s="63"/>
      <c r="Z300" s="63"/>
      <c r="AA300" s="63"/>
      <c r="AB300" s="63"/>
      <c r="AC300" s="63"/>
      <c r="AD300" s="63"/>
      <c r="AE300" s="63"/>
      <c r="AF300" s="63"/>
    </row>
    <row r="301" spans="1:32" ht="15.75" x14ac:dyDescent="0.25">
      <c r="A301" s="63" t="s">
        <v>507</v>
      </c>
      <c r="B301" s="63"/>
      <c r="C301" s="63"/>
      <c r="D301" s="63"/>
      <c r="E301" s="63"/>
      <c r="F301" s="63"/>
      <c r="G301" s="63"/>
      <c r="H301" s="63"/>
      <c r="I301" s="63"/>
      <c r="J301" s="63"/>
      <c r="K301" s="63"/>
      <c r="L301" s="63"/>
      <c r="M301" s="63"/>
      <c r="N301" s="63"/>
      <c r="O301" s="63"/>
      <c r="P301" s="63"/>
      <c r="Q301" s="63"/>
      <c r="R301" s="63"/>
      <c r="S301" s="63"/>
      <c r="T301" s="63"/>
      <c r="U301" s="63"/>
      <c r="V301" s="63"/>
      <c r="W301" s="63"/>
      <c r="X301" s="63"/>
      <c r="Y301" s="63"/>
      <c r="Z301" s="63"/>
      <c r="AA301" s="63"/>
      <c r="AB301" s="63"/>
      <c r="AC301" s="63"/>
      <c r="AD301" s="63"/>
      <c r="AE301" s="63"/>
    </row>
    <row r="302" spans="1:32" ht="15.75" x14ac:dyDescent="0.25">
      <c r="A302" s="63" t="s">
        <v>528</v>
      </c>
      <c r="B302" s="63"/>
      <c r="C302" s="63"/>
      <c r="D302" s="63"/>
      <c r="E302" s="63"/>
      <c r="F302" s="63"/>
      <c r="G302" s="63"/>
      <c r="H302" s="63"/>
      <c r="I302" s="63"/>
      <c r="J302" s="63"/>
      <c r="K302" s="63"/>
      <c r="L302" s="63"/>
      <c r="M302" s="63"/>
      <c r="N302" s="63"/>
      <c r="O302" s="63"/>
      <c r="P302" s="63"/>
      <c r="Q302" s="63"/>
      <c r="R302" s="63"/>
      <c r="S302" s="63"/>
      <c r="T302" s="63"/>
      <c r="U302" s="63"/>
      <c r="V302" s="63"/>
      <c r="W302" s="63"/>
      <c r="X302" s="63"/>
      <c r="Y302" s="63"/>
      <c r="Z302" s="63"/>
      <c r="AA302" s="63"/>
      <c r="AB302" s="63"/>
      <c r="AC302" s="63"/>
      <c r="AD302" s="63"/>
      <c r="AE302" s="63"/>
    </row>
    <row r="303" spans="1:32" ht="15.75" x14ac:dyDescent="0.25">
      <c r="A303" s="70" t="str">
        <f t="shared" ref="A303:A317" si="2">IF($J303&gt;$I303,$B277,"")</f>
        <v/>
      </c>
      <c r="B303" s="63">
        <f>Front!B3</f>
        <v>0</v>
      </c>
      <c r="C303" s="63">
        <f>Front!C3</f>
        <v>0</v>
      </c>
      <c r="D303" s="63">
        <f>Front!D3</f>
        <v>0</v>
      </c>
      <c r="E303" s="63">
        <f>Front!E3</f>
        <v>0</v>
      </c>
      <c r="F303" s="63">
        <f>Front!F3</f>
        <v>0</v>
      </c>
      <c r="G303" s="63">
        <f>Front!G3</f>
        <v>0</v>
      </c>
      <c r="H303" s="63">
        <f>Front!H3</f>
        <v>0</v>
      </c>
      <c r="I303" s="63">
        <f>Front!I3</f>
        <v>0</v>
      </c>
      <c r="J303" s="63">
        <f>Front!J3</f>
        <v>0</v>
      </c>
      <c r="K303" s="63">
        <f>Front!K3</f>
        <v>0</v>
      </c>
      <c r="L303" s="63">
        <f>Front!L3</f>
        <v>0</v>
      </c>
      <c r="M303" s="63">
        <f>Front!M3</f>
        <v>0</v>
      </c>
      <c r="N303" s="63"/>
      <c r="O303" s="63"/>
      <c r="P303" s="63"/>
      <c r="Q303" s="63"/>
      <c r="R303" s="63"/>
      <c r="S303" s="63"/>
      <c r="T303" s="63"/>
      <c r="U303" s="63"/>
      <c r="V303" s="63"/>
      <c r="W303" s="63"/>
      <c r="X303" s="63"/>
      <c r="Y303" s="63"/>
      <c r="Z303" s="63"/>
      <c r="AA303" s="63"/>
      <c r="AB303" s="63"/>
      <c r="AC303" s="63"/>
      <c r="AD303" s="63"/>
      <c r="AE303" s="63"/>
    </row>
    <row r="304" spans="1:32" ht="15.75" x14ac:dyDescent="0.25">
      <c r="A304" s="70" t="str">
        <f t="shared" si="2"/>
        <v/>
      </c>
      <c r="B304" s="63">
        <f>Front!B4</f>
        <v>0</v>
      </c>
      <c r="C304" s="63">
        <f>Front!C4</f>
        <v>0</v>
      </c>
      <c r="D304" s="63">
        <f>Front!D4</f>
        <v>0</v>
      </c>
      <c r="E304" s="63">
        <f>Front!E4</f>
        <v>0</v>
      </c>
      <c r="F304" s="63">
        <f>Front!F4</f>
        <v>0</v>
      </c>
      <c r="G304" s="63">
        <f>Front!G4</f>
        <v>0</v>
      </c>
      <c r="H304" s="63">
        <f>Front!H4</f>
        <v>0</v>
      </c>
      <c r="I304" s="63">
        <f>Front!I4</f>
        <v>0</v>
      </c>
      <c r="J304" s="63">
        <f>Front!J4</f>
        <v>0</v>
      </c>
      <c r="K304" s="63">
        <f>Front!K4</f>
        <v>0</v>
      </c>
      <c r="L304" s="63">
        <f>Front!L4</f>
        <v>0</v>
      </c>
      <c r="M304" s="63">
        <f>Front!M4</f>
        <v>0</v>
      </c>
      <c r="N304" s="63"/>
      <c r="O304" s="63"/>
      <c r="P304" s="63"/>
      <c r="Q304" s="63"/>
      <c r="R304" s="63"/>
      <c r="S304" s="63"/>
      <c r="T304" s="63"/>
      <c r="U304" s="63"/>
      <c r="V304" s="63"/>
      <c r="W304" s="63"/>
      <c r="X304" s="63"/>
      <c r="Y304" s="63"/>
      <c r="Z304" s="63"/>
      <c r="AA304" s="63"/>
      <c r="AB304" s="63"/>
      <c r="AC304" s="63"/>
      <c r="AD304" s="63"/>
      <c r="AE304" s="63"/>
    </row>
    <row r="305" spans="1:31" ht="15.75" x14ac:dyDescent="0.25">
      <c r="A305" s="70" t="str">
        <f t="shared" si="2"/>
        <v/>
      </c>
      <c r="B305" s="63">
        <f>Front!B5</f>
        <v>0</v>
      </c>
      <c r="C305" s="63">
        <f>Front!C5</f>
        <v>0</v>
      </c>
      <c r="D305" s="63">
        <f>Front!D5</f>
        <v>0</v>
      </c>
      <c r="E305" s="63">
        <f>Front!E5</f>
        <v>0</v>
      </c>
      <c r="F305" s="63">
        <f>Front!F5</f>
        <v>0</v>
      </c>
      <c r="G305" s="63">
        <f>Front!G5</f>
        <v>0</v>
      </c>
      <c r="H305" s="63">
        <f>Front!H5</f>
        <v>0</v>
      </c>
      <c r="I305" s="63">
        <f>Front!I5</f>
        <v>0</v>
      </c>
      <c r="J305" s="63">
        <f>Front!J5</f>
        <v>0</v>
      </c>
      <c r="K305" s="63">
        <f>Front!K5</f>
        <v>0</v>
      </c>
      <c r="L305" s="63">
        <f>Front!L5</f>
        <v>0</v>
      </c>
      <c r="M305" s="63">
        <f>Front!M5</f>
        <v>0</v>
      </c>
      <c r="N305" s="63"/>
      <c r="O305" s="63"/>
      <c r="P305" s="63"/>
      <c r="Q305" s="63"/>
      <c r="R305" s="63"/>
      <c r="S305" s="63"/>
      <c r="T305" s="63"/>
      <c r="U305" s="63"/>
      <c r="V305" s="63"/>
      <c r="W305" s="63"/>
      <c r="X305" s="63"/>
      <c r="Y305" s="63"/>
      <c r="Z305" s="63"/>
      <c r="AA305" s="63"/>
      <c r="AB305" s="63"/>
      <c r="AC305" s="63"/>
      <c r="AD305" s="63"/>
      <c r="AE305" s="63"/>
    </row>
    <row r="306" spans="1:31" ht="15.75" x14ac:dyDescent="0.25">
      <c r="A306" s="70" t="str">
        <f t="shared" si="2"/>
        <v/>
      </c>
      <c r="B306" s="63">
        <f>Front!B6</f>
        <v>0</v>
      </c>
      <c r="C306" s="63">
        <f>Front!C6</f>
        <v>0</v>
      </c>
      <c r="D306" s="63">
        <f>Front!D6</f>
        <v>0</v>
      </c>
      <c r="E306" s="63">
        <f>Front!E6</f>
        <v>0</v>
      </c>
      <c r="F306" s="63">
        <f>Front!F6</f>
        <v>0</v>
      </c>
      <c r="G306" s="63">
        <f>Front!G6</f>
        <v>0</v>
      </c>
      <c r="H306" s="63">
        <f>Front!H6</f>
        <v>0</v>
      </c>
      <c r="I306" s="63">
        <f>Front!I6</f>
        <v>0</v>
      </c>
      <c r="J306" s="63">
        <f>Front!J6</f>
        <v>0</v>
      </c>
      <c r="K306" s="63">
        <f>Front!K6</f>
        <v>0</v>
      </c>
      <c r="L306" s="63">
        <f>Front!L6</f>
        <v>0</v>
      </c>
      <c r="M306" s="63">
        <f>Front!M6</f>
        <v>0</v>
      </c>
      <c r="N306" s="63"/>
      <c r="O306" s="63"/>
      <c r="P306" s="63"/>
      <c r="Q306" s="63"/>
      <c r="R306" s="63"/>
      <c r="S306" s="63"/>
      <c r="T306" s="63"/>
      <c r="U306" s="63"/>
      <c r="V306" s="63"/>
      <c r="W306" s="63"/>
      <c r="X306" s="63"/>
      <c r="Y306" s="63"/>
      <c r="Z306" s="63"/>
      <c r="AA306" s="63"/>
      <c r="AB306" s="63"/>
      <c r="AC306" s="63"/>
      <c r="AD306" s="63"/>
      <c r="AE306" s="63"/>
    </row>
    <row r="307" spans="1:31" ht="15.75" x14ac:dyDescent="0.25">
      <c r="A307" s="70" t="str">
        <f t="shared" si="2"/>
        <v/>
      </c>
      <c r="B307" s="63">
        <f>Front!B7</f>
        <v>0</v>
      </c>
      <c r="C307" s="63">
        <f>Front!C7</f>
        <v>0</v>
      </c>
      <c r="D307" s="63">
        <f>Front!D7</f>
        <v>0</v>
      </c>
      <c r="E307" s="63">
        <f>Front!E7</f>
        <v>0</v>
      </c>
      <c r="F307" s="63">
        <f>Front!F7</f>
        <v>0</v>
      </c>
      <c r="G307" s="63">
        <f>Front!G7</f>
        <v>0</v>
      </c>
      <c r="H307" s="63">
        <f>Front!H7</f>
        <v>0</v>
      </c>
      <c r="I307" s="63">
        <f>Front!I7</f>
        <v>0</v>
      </c>
      <c r="J307" s="63">
        <f>Front!J7</f>
        <v>0</v>
      </c>
      <c r="K307" s="63">
        <f>Front!K7</f>
        <v>0</v>
      </c>
      <c r="L307" s="63">
        <f>Front!L7</f>
        <v>0</v>
      </c>
      <c r="M307" s="63">
        <f>Front!M7</f>
        <v>0</v>
      </c>
      <c r="N307" s="63"/>
      <c r="O307" s="63"/>
      <c r="P307" s="63"/>
      <c r="Q307" s="63"/>
      <c r="R307" s="63"/>
      <c r="S307" s="63"/>
      <c r="T307" s="63"/>
      <c r="U307" s="63"/>
      <c r="V307" s="63"/>
      <c r="W307" s="63"/>
      <c r="X307" s="63"/>
      <c r="Y307" s="63"/>
      <c r="Z307" s="63"/>
      <c r="AA307" s="63"/>
      <c r="AB307" s="63"/>
      <c r="AC307" s="63"/>
      <c r="AD307" s="63"/>
      <c r="AE307" s="63"/>
    </row>
    <row r="308" spans="1:31" ht="15.75" x14ac:dyDescent="0.25">
      <c r="A308" s="70" t="str">
        <f t="shared" si="2"/>
        <v/>
      </c>
      <c r="B308" s="63">
        <f>Front!B8</f>
        <v>0</v>
      </c>
      <c r="C308" s="63">
        <f>Front!C8</f>
        <v>0</v>
      </c>
      <c r="D308" s="63">
        <f>Front!D8</f>
        <v>0</v>
      </c>
      <c r="E308" s="63">
        <f>Front!E8</f>
        <v>0</v>
      </c>
      <c r="F308" s="63">
        <f>Front!F8</f>
        <v>0</v>
      </c>
      <c r="G308" s="63">
        <f>Front!G8</f>
        <v>0</v>
      </c>
      <c r="H308" s="63">
        <f>Front!H8</f>
        <v>0</v>
      </c>
      <c r="I308" s="63">
        <f>Front!I8</f>
        <v>0</v>
      </c>
      <c r="J308" s="63">
        <f>Front!J8</f>
        <v>0</v>
      </c>
      <c r="K308" s="63">
        <f>Front!K8</f>
        <v>0</v>
      </c>
      <c r="L308" s="63">
        <f>Front!L8</f>
        <v>0</v>
      </c>
      <c r="M308" s="63">
        <f>Front!M8</f>
        <v>0</v>
      </c>
      <c r="N308" s="63"/>
      <c r="O308" s="63"/>
      <c r="P308" s="63"/>
      <c r="Q308" s="63"/>
      <c r="R308" s="63"/>
      <c r="S308" s="63"/>
      <c r="T308" s="63"/>
      <c r="U308" s="63"/>
      <c r="V308" s="63"/>
      <c r="W308" s="63"/>
      <c r="X308" s="63"/>
      <c r="Y308" s="63"/>
      <c r="Z308" s="63"/>
      <c r="AA308" s="63"/>
      <c r="AB308" s="63"/>
      <c r="AC308" s="63"/>
      <c r="AD308" s="63"/>
      <c r="AE308" s="63"/>
    </row>
    <row r="309" spans="1:31" ht="15.75" x14ac:dyDescent="0.25">
      <c r="A309" s="70" t="str">
        <f t="shared" si="2"/>
        <v/>
      </c>
      <c r="B309" s="63">
        <f>Front!B9</f>
        <v>0</v>
      </c>
      <c r="C309" s="63">
        <f>Front!C9</f>
        <v>0</v>
      </c>
      <c r="D309" s="63">
        <f>Front!D9</f>
        <v>0</v>
      </c>
      <c r="E309" s="63">
        <f>Front!E9</f>
        <v>0</v>
      </c>
      <c r="F309" s="63">
        <f>Front!F9</f>
        <v>0</v>
      </c>
      <c r="G309" s="63">
        <f>Front!G9</f>
        <v>0</v>
      </c>
      <c r="H309" s="63">
        <f>Front!H9</f>
        <v>0</v>
      </c>
      <c r="I309" s="63">
        <f>Front!I9</f>
        <v>0</v>
      </c>
      <c r="J309" s="63">
        <f>Front!J9</f>
        <v>0</v>
      </c>
      <c r="K309" s="63">
        <f>Front!K9</f>
        <v>0</v>
      </c>
      <c r="L309" s="63">
        <f>Front!L9</f>
        <v>0</v>
      </c>
      <c r="M309" s="63">
        <f>Front!M9</f>
        <v>0</v>
      </c>
      <c r="N309" s="63"/>
      <c r="O309" s="63"/>
      <c r="P309" s="63"/>
      <c r="Q309" s="63"/>
      <c r="R309" s="63"/>
      <c r="S309" s="63"/>
      <c r="T309" s="63"/>
      <c r="U309" s="63"/>
      <c r="V309" s="63"/>
      <c r="W309" s="63"/>
      <c r="X309" s="63"/>
      <c r="Y309" s="63"/>
      <c r="Z309" s="63"/>
      <c r="AA309" s="63"/>
      <c r="AB309" s="63"/>
      <c r="AC309" s="63"/>
      <c r="AD309" s="63"/>
      <c r="AE309" s="63"/>
    </row>
    <row r="310" spans="1:31" ht="15.75" x14ac:dyDescent="0.25">
      <c r="A310" s="70" t="str">
        <f t="shared" si="2"/>
        <v/>
      </c>
      <c r="B310" s="63">
        <f>Front!B10</f>
        <v>0</v>
      </c>
      <c r="C310" s="63">
        <f>Front!C10</f>
        <v>0</v>
      </c>
      <c r="D310" s="63">
        <f>Front!D10</f>
        <v>0</v>
      </c>
      <c r="E310" s="63">
        <f>Front!E10</f>
        <v>0</v>
      </c>
      <c r="F310" s="63">
        <f>Front!F10</f>
        <v>0</v>
      </c>
      <c r="G310" s="63">
        <f>Front!G10</f>
        <v>0</v>
      </c>
      <c r="H310" s="63">
        <f>Front!H10</f>
        <v>0</v>
      </c>
      <c r="I310" s="63">
        <f>Front!I10</f>
        <v>0</v>
      </c>
      <c r="J310" s="63">
        <f>Front!J10</f>
        <v>0</v>
      </c>
      <c r="K310" s="63">
        <f>Front!K10</f>
        <v>0</v>
      </c>
      <c r="L310" s="63">
        <f>Front!L10</f>
        <v>0</v>
      </c>
      <c r="M310" s="63">
        <f>Front!M10</f>
        <v>0</v>
      </c>
      <c r="N310" s="63"/>
      <c r="O310" s="63"/>
      <c r="P310" s="63"/>
      <c r="Q310" s="63"/>
      <c r="R310" s="63"/>
      <c r="S310" s="63"/>
      <c r="T310" s="63"/>
      <c r="U310" s="63"/>
      <c r="V310" s="63"/>
      <c r="W310" s="63"/>
      <c r="X310" s="63"/>
      <c r="Y310" s="63"/>
      <c r="Z310" s="63"/>
      <c r="AA310" s="63"/>
      <c r="AB310" s="63"/>
      <c r="AC310" s="63"/>
      <c r="AD310" s="63"/>
      <c r="AE310" s="63"/>
    </row>
    <row r="311" spans="1:31" ht="15.75" x14ac:dyDescent="0.25">
      <c r="A311" s="70" t="str">
        <f t="shared" si="2"/>
        <v/>
      </c>
      <c r="B311" s="63">
        <f>Front!B11</f>
        <v>0</v>
      </c>
      <c r="C311" s="63">
        <f>Front!C11</f>
        <v>0</v>
      </c>
      <c r="D311" s="63">
        <f>Front!D11</f>
        <v>0</v>
      </c>
      <c r="E311" s="63">
        <f>Front!E11</f>
        <v>0</v>
      </c>
      <c r="F311" s="63">
        <f>Front!F11</f>
        <v>0</v>
      </c>
      <c r="G311" s="63">
        <f>Front!G11</f>
        <v>0</v>
      </c>
      <c r="H311" s="63">
        <f>Front!H11</f>
        <v>0</v>
      </c>
      <c r="I311" s="63">
        <f>Front!I11</f>
        <v>0</v>
      </c>
      <c r="J311" s="63">
        <f>Front!J11</f>
        <v>0</v>
      </c>
      <c r="K311" s="63">
        <f>Front!K11</f>
        <v>0</v>
      </c>
      <c r="L311" s="63">
        <f>Front!L11</f>
        <v>0</v>
      </c>
      <c r="M311" s="63">
        <f>Front!M11</f>
        <v>0</v>
      </c>
      <c r="N311" s="63"/>
      <c r="O311" s="63"/>
      <c r="P311" s="63"/>
      <c r="Q311" s="63"/>
      <c r="R311" s="63"/>
      <c r="S311" s="63"/>
      <c r="T311" s="63"/>
      <c r="U311" s="63"/>
      <c r="V311" s="63"/>
      <c r="W311" s="63"/>
      <c r="X311" s="63"/>
      <c r="Y311" s="63"/>
      <c r="Z311" s="63"/>
      <c r="AA311" s="63"/>
      <c r="AB311" s="63"/>
      <c r="AC311" s="63"/>
      <c r="AD311" s="63"/>
      <c r="AE311" s="63"/>
    </row>
    <row r="312" spans="1:31" ht="15.75" x14ac:dyDescent="0.25">
      <c r="A312" s="70" t="str">
        <f t="shared" si="2"/>
        <v/>
      </c>
      <c r="B312" s="63">
        <f>Front!B12</f>
        <v>0</v>
      </c>
      <c r="C312" s="63">
        <f>Front!C12</f>
        <v>0</v>
      </c>
      <c r="D312" s="63">
        <f>Front!D12</f>
        <v>0</v>
      </c>
      <c r="E312" s="63">
        <f>Front!E12</f>
        <v>0</v>
      </c>
      <c r="F312" s="63">
        <f>Front!F12</f>
        <v>0</v>
      </c>
      <c r="G312" s="63">
        <f>Front!G12</f>
        <v>0</v>
      </c>
      <c r="H312" s="63">
        <f>Front!H12</f>
        <v>0</v>
      </c>
      <c r="I312" s="63">
        <f>Front!I12</f>
        <v>0</v>
      </c>
      <c r="J312" s="63">
        <f>Front!J12</f>
        <v>0</v>
      </c>
      <c r="K312" s="63">
        <f>Front!K12</f>
        <v>0</v>
      </c>
      <c r="L312" s="63">
        <f>Front!L12</f>
        <v>0</v>
      </c>
      <c r="M312" s="63">
        <f>Front!M12</f>
        <v>0</v>
      </c>
      <c r="N312" s="63"/>
      <c r="O312" s="63"/>
      <c r="P312" s="63"/>
      <c r="Q312" s="63"/>
      <c r="R312" s="63"/>
      <c r="S312" s="63"/>
      <c r="T312" s="63"/>
      <c r="U312" s="63"/>
      <c r="V312" s="63"/>
      <c r="W312" s="63"/>
      <c r="X312" s="63"/>
      <c r="Y312" s="63"/>
      <c r="Z312" s="63"/>
      <c r="AA312" s="63"/>
      <c r="AB312" s="63"/>
      <c r="AC312" s="63"/>
      <c r="AD312" s="63"/>
      <c r="AE312" s="63"/>
    </row>
    <row r="313" spans="1:31" ht="15.75" x14ac:dyDescent="0.25">
      <c r="A313" s="70" t="str">
        <f t="shared" si="2"/>
        <v/>
      </c>
      <c r="B313" s="63">
        <f>Front!B13</f>
        <v>0</v>
      </c>
      <c r="C313" s="63">
        <f>Front!C13</f>
        <v>0</v>
      </c>
      <c r="D313" s="63">
        <f>Front!D13</f>
        <v>0</v>
      </c>
      <c r="E313" s="63">
        <f>Front!E13</f>
        <v>0</v>
      </c>
      <c r="F313" s="63">
        <f>Front!F13</f>
        <v>0</v>
      </c>
      <c r="G313" s="63">
        <f>Front!G13</f>
        <v>0</v>
      </c>
      <c r="H313" s="63">
        <f>Front!H13</f>
        <v>0</v>
      </c>
      <c r="I313" s="63">
        <f>Front!I13</f>
        <v>0</v>
      </c>
      <c r="J313" s="63">
        <f>Front!J13</f>
        <v>0</v>
      </c>
      <c r="K313" s="63">
        <f>Front!K13</f>
        <v>0</v>
      </c>
      <c r="L313" s="63">
        <f>Front!L13</f>
        <v>0</v>
      </c>
      <c r="M313" s="63">
        <f>Front!M13</f>
        <v>0</v>
      </c>
      <c r="N313" s="63"/>
      <c r="O313" s="63"/>
      <c r="P313" s="63"/>
      <c r="Q313" s="63"/>
      <c r="R313" s="63"/>
      <c r="S313" s="63"/>
      <c r="T313" s="63"/>
      <c r="U313" s="63"/>
      <c r="V313" s="63"/>
      <c r="W313" s="63"/>
      <c r="X313" s="63"/>
      <c r="Y313" s="63"/>
      <c r="Z313" s="63"/>
      <c r="AA313" s="63"/>
      <c r="AB313" s="63"/>
      <c r="AC313" s="63"/>
      <c r="AD313" s="63"/>
      <c r="AE313" s="63"/>
    </row>
    <row r="314" spans="1:31" ht="15.75" x14ac:dyDescent="0.25">
      <c r="A314" s="70" t="str">
        <f t="shared" si="2"/>
        <v/>
      </c>
      <c r="B314" s="63">
        <f>Front!B14</f>
        <v>0</v>
      </c>
      <c r="C314" s="63">
        <f>Front!C14</f>
        <v>0</v>
      </c>
      <c r="D314" s="63">
        <f>Front!D14</f>
        <v>0</v>
      </c>
      <c r="E314" s="63">
        <f>Front!E14</f>
        <v>0</v>
      </c>
      <c r="F314" s="63">
        <f>Front!F14</f>
        <v>0</v>
      </c>
      <c r="G314" s="63">
        <f>Front!G14</f>
        <v>0</v>
      </c>
      <c r="H314" s="63">
        <f>Front!H14</f>
        <v>0</v>
      </c>
      <c r="I314" s="63">
        <f>Front!I14</f>
        <v>0</v>
      </c>
      <c r="J314" s="63">
        <f>Front!J14</f>
        <v>0</v>
      </c>
      <c r="K314" s="63">
        <f>Front!K14</f>
        <v>0</v>
      </c>
      <c r="L314" s="63">
        <f>Front!L14</f>
        <v>0</v>
      </c>
      <c r="M314" s="63">
        <f>Front!M14</f>
        <v>0</v>
      </c>
      <c r="N314" s="63"/>
      <c r="O314" s="63"/>
      <c r="P314" s="63"/>
      <c r="Q314" s="63"/>
      <c r="R314" s="63"/>
      <c r="S314" s="63"/>
      <c r="T314" s="63"/>
      <c r="U314" s="63"/>
      <c r="V314" s="63"/>
      <c r="W314" s="63"/>
      <c r="X314" s="63"/>
      <c r="Y314" s="63"/>
      <c r="Z314" s="63"/>
      <c r="AA314" s="63"/>
      <c r="AB314" s="63"/>
      <c r="AC314" s="63"/>
      <c r="AD314" s="63"/>
      <c r="AE314" s="63"/>
    </row>
    <row r="315" spans="1:31" ht="15.75" x14ac:dyDescent="0.25">
      <c r="A315" s="70" t="str">
        <f t="shared" si="2"/>
        <v/>
      </c>
      <c r="B315" s="63">
        <f>Front!B15</f>
        <v>0</v>
      </c>
      <c r="C315" s="63">
        <f>Front!C15</f>
        <v>0</v>
      </c>
      <c r="D315" s="63">
        <f>Front!D15</f>
        <v>0</v>
      </c>
      <c r="E315" s="63">
        <f>Front!E15</f>
        <v>0</v>
      </c>
      <c r="F315" s="63">
        <f>Front!F15</f>
        <v>0</v>
      </c>
      <c r="G315" s="63">
        <f>Front!G15</f>
        <v>0</v>
      </c>
      <c r="H315" s="63">
        <f>Front!H15</f>
        <v>0</v>
      </c>
      <c r="I315" s="63">
        <f>Front!I15</f>
        <v>0</v>
      </c>
      <c r="J315" s="63">
        <f>Front!J15</f>
        <v>0</v>
      </c>
      <c r="K315" s="63">
        <f>Front!K15</f>
        <v>0</v>
      </c>
      <c r="L315" s="63">
        <f>Front!L15</f>
        <v>0</v>
      </c>
      <c r="M315" s="63">
        <f>Front!M15</f>
        <v>0</v>
      </c>
      <c r="N315" s="63"/>
      <c r="O315" s="63"/>
      <c r="P315" s="63"/>
      <c r="Q315" s="63"/>
      <c r="R315" s="63"/>
      <c r="S315" s="63"/>
      <c r="T315" s="63"/>
      <c r="U315" s="63"/>
      <c r="V315" s="63"/>
      <c r="W315" s="63"/>
      <c r="X315" s="63"/>
      <c r="Y315" s="63"/>
      <c r="Z315" s="63"/>
      <c r="AA315" s="63"/>
      <c r="AB315" s="63"/>
      <c r="AC315" s="63"/>
      <c r="AD315" s="63"/>
      <c r="AE315" s="63"/>
    </row>
    <row r="316" spans="1:31" ht="15.75" x14ac:dyDescent="0.25">
      <c r="A316" s="70" t="str">
        <f t="shared" si="2"/>
        <v/>
      </c>
      <c r="B316" s="63">
        <f>Front!B16</f>
        <v>0</v>
      </c>
      <c r="C316" s="63">
        <f>Front!C16</f>
        <v>0</v>
      </c>
      <c r="D316" s="63">
        <f>Front!D16</f>
        <v>0</v>
      </c>
      <c r="E316" s="63">
        <f>Front!E16</f>
        <v>0</v>
      </c>
      <c r="F316" s="63">
        <f>Front!F16</f>
        <v>0</v>
      </c>
      <c r="G316" s="63">
        <f>Front!G16</f>
        <v>0</v>
      </c>
      <c r="H316" s="63">
        <f>Front!H16</f>
        <v>0</v>
      </c>
      <c r="I316" s="63">
        <f>Front!I16</f>
        <v>0</v>
      </c>
      <c r="J316" s="63">
        <f>Front!J16</f>
        <v>0</v>
      </c>
      <c r="K316" s="63">
        <f>Front!K16</f>
        <v>0</v>
      </c>
      <c r="L316" s="63">
        <f>Front!L16</f>
        <v>0</v>
      </c>
      <c r="M316" s="63">
        <f>Front!M16</f>
        <v>0</v>
      </c>
      <c r="N316" s="63"/>
      <c r="O316" s="63"/>
      <c r="P316" s="63"/>
      <c r="Q316" s="63"/>
      <c r="R316" s="63"/>
      <c r="S316" s="63"/>
      <c r="T316" s="63"/>
      <c r="U316" s="63"/>
      <c r="V316" s="63"/>
      <c r="W316" s="63"/>
      <c r="X316" s="63"/>
      <c r="Y316" s="63"/>
      <c r="Z316" s="63"/>
      <c r="AA316" s="63"/>
      <c r="AB316" s="63"/>
      <c r="AC316" s="63"/>
      <c r="AD316" s="63"/>
      <c r="AE316" s="63"/>
    </row>
    <row r="317" spans="1:31" ht="15.75" x14ac:dyDescent="0.25">
      <c r="A317" s="70" t="str">
        <f t="shared" si="2"/>
        <v/>
      </c>
      <c r="B317" s="63">
        <f>Front!B17</f>
        <v>0</v>
      </c>
      <c r="C317" s="63">
        <f>Front!C17</f>
        <v>0</v>
      </c>
      <c r="D317" s="63">
        <f>Front!D17</f>
        <v>0</v>
      </c>
      <c r="E317" s="63">
        <f>Front!E17</f>
        <v>0</v>
      </c>
      <c r="F317" s="63">
        <f>Front!F17</f>
        <v>0</v>
      </c>
      <c r="G317" s="63">
        <f>Front!G17</f>
        <v>0</v>
      </c>
      <c r="H317" s="63">
        <f>Front!H17</f>
        <v>0</v>
      </c>
      <c r="I317" s="63">
        <f>Front!I17</f>
        <v>0</v>
      </c>
      <c r="J317" s="63">
        <f>Front!J17</f>
        <v>0</v>
      </c>
      <c r="K317" s="63">
        <f>Front!K17</f>
        <v>0</v>
      </c>
      <c r="L317" s="63">
        <f>Front!L17</f>
        <v>0</v>
      </c>
      <c r="M317" s="63">
        <f>Front!M17</f>
        <v>0</v>
      </c>
      <c r="N317" s="63"/>
      <c r="O317" s="63"/>
      <c r="P317" s="63"/>
      <c r="Q317" s="63"/>
      <c r="R317" s="63"/>
      <c r="S317" s="63"/>
      <c r="T317" s="63"/>
      <c r="U317" s="63"/>
      <c r="V317" s="63"/>
      <c r="W317" s="63"/>
      <c r="X317" s="63"/>
      <c r="Y317" s="63"/>
      <c r="Z317" s="63"/>
      <c r="AA317" s="63"/>
      <c r="AB317" s="63"/>
      <c r="AC317" s="63"/>
      <c r="AD317" s="63"/>
      <c r="AE317" s="63"/>
    </row>
    <row r="318" spans="1:31" ht="15.75" x14ac:dyDescent="0.25">
      <c r="A318" s="63"/>
      <c r="B318" s="63"/>
      <c r="C318" s="63"/>
      <c r="D318" s="63"/>
      <c r="E318" s="63"/>
      <c r="F318" s="63"/>
      <c r="G318" s="63"/>
      <c r="H318" s="63"/>
      <c r="I318" s="63"/>
      <c r="J318" s="63"/>
      <c r="K318" s="63"/>
      <c r="L318" s="63"/>
      <c r="M318" s="63"/>
      <c r="N318" s="63"/>
      <c r="O318" s="63"/>
      <c r="P318" s="63"/>
      <c r="Q318" s="63"/>
      <c r="R318" s="63"/>
      <c r="S318" s="63"/>
      <c r="T318" s="63"/>
      <c r="U318" s="63"/>
      <c r="V318" s="63"/>
      <c r="W318" s="63"/>
      <c r="X318" s="63"/>
      <c r="Y318" s="63"/>
      <c r="Z318" s="63"/>
      <c r="AA318" s="63"/>
      <c r="AB318" s="63"/>
      <c r="AC318" s="63"/>
      <c r="AD318" s="63"/>
      <c r="AE318" s="63"/>
    </row>
  </sheetData>
  <sheetProtection password="DD16" sheet="1" objects="1" scenarios="1"/>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AF318"/>
  <sheetViews>
    <sheetView workbookViewId="0"/>
  </sheetViews>
  <sheetFormatPr defaultRowHeight="15" x14ac:dyDescent="0.25"/>
  <sheetData>
    <row r="1" spans="1:32" ht="15.75" x14ac:dyDescent="0.25">
      <c r="A1" s="62">
        <f>'R1'!A1</f>
        <v>0</v>
      </c>
      <c r="B1" s="75" t="s">
        <v>515</v>
      </c>
      <c r="C1" s="75"/>
      <c r="D1" s="74"/>
      <c r="E1" s="74"/>
      <c r="F1" s="74"/>
      <c r="G1" s="63"/>
      <c r="H1" s="63"/>
      <c r="I1" s="63"/>
      <c r="J1" s="63"/>
      <c r="K1" s="63"/>
      <c r="L1" s="63"/>
      <c r="M1" s="63"/>
      <c r="N1" s="63"/>
      <c r="O1" s="72" t="s">
        <v>509</v>
      </c>
      <c r="P1" s="72" t="s">
        <v>511</v>
      </c>
      <c r="Q1" s="72" t="s">
        <v>510</v>
      </c>
      <c r="R1" s="72" t="s">
        <v>513</v>
      </c>
      <c r="S1" s="72" t="s">
        <v>508</v>
      </c>
      <c r="T1" s="63"/>
      <c r="U1" s="63"/>
      <c r="V1" s="63"/>
      <c r="W1" s="63"/>
      <c r="X1" s="63"/>
      <c r="Y1" s="63"/>
      <c r="Z1" s="63"/>
      <c r="AA1" s="63"/>
      <c r="AB1" s="63"/>
      <c r="AC1" s="63"/>
      <c r="AD1" s="63"/>
      <c r="AE1" s="63"/>
      <c r="AF1" s="63"/>
    </row>
    <row r="2" spans="1:32" ht="15.75" x14ac:dyDescent="0.25">
      <c r="A2" s="75" t="s">
        <v>519</v>
      </c>
      <c r="B2" s="75"/>
      <c r="C2" s="74"/>
      <c r="D2" s="74"/>
      <c r="E2" s="74"/>
      <c r="F2" s="74"/>
      <c r="G2" s="74"/>
      <c r="H2" s="74"/>
      <c r="I2" s="74"/>
      <c r="J2" s="74"/>
      <c r="K2" s="74"/>
      <c r="L2" s="74"/>
      <c r="M2" s="74"/>
      <c r="N2" s="74"/>
      <c r="O2" s="73">
        <f>Front!B20</f>
        <v>0</v>
      </c>
      <c r="P2" s="72">
        <f>Front!B18</f>
        <v>0</v>
      </c>
      <c r="Q2" s="72">
        <f t="shared" ref="Q2:Q13" si="0">ROUND(P2,2)</f>
        <v>0</v>
      </c>
      <c r="R2" s="73">
        <f t="shared" ref="R2:R13" si="1">ROUND(O2,2)</f>
        <v>0</v>
      </c>
      <c r="S2" s="72">
        <f>Front!B19</f>
        <v>1</v>
      </c>
      <c r="T2" s="63"/>
      <c r="U2" s="63"/>
      <c r="V2" s="63"/>
      <c r="W2" s="63"/>
      <c r="X2" s="63"/>
      <c r="Y2" s="63"/>
      <c r="Z2" s="63"/>
      <c r="AA2" s="63"/>
      <c r="AB2" s="63"/>
      <c r="AC2" s="63"/>
      <c r="AD2" s="63"/>
      <c r="AE2" s="63"/>
      <c r="AF2" s="63"/>
    </row>
    <row r="3" spans="1:32" ht="15.75" x14ac:dyDescent="0.25">
      <c r="A3" s="65" t="str">
        <f>CONCATENATE(A150," ",K3,"%")</f>
        <v>O&amp;M WHEELCHAIR INVENTORY TOTAL SCORE:  0%</v>
      </c>
      <c r="B3" s="63"/>
      <c r="C3" s="63"/>
      <c r="D3" s="63"/>
      <c r="E3" s="63"/>
      <c r="F3" s="63"/>
      <c r="G3" s="63"/>
      <c r="H3" s="63"/>
      <c r="I3" s="63"/>
      <c r="J3" s="66">
        <f>Front!K18</f>
        <v>0</v>
      </c>
      <c r="K3" s="66">
        <f>ROUND(J3,2)</f>
        <v>0</v>
      </c>
      <c r="L3" s="63"/>
      <c r="M3" s="63"/>
      <c r="N3" s="63"/>
      <c r="O3" s="73">
        <f>Front!C20</f>
        <v>0</v>
      </c>
      <c r="P3" s="72">
        <f>Front!C18</f>
        <v>0</v>
      </c>
      <c r="Q3" s="72">
        <f t="shared" si="0"/>
        <v>0</v>
      </c>
      <c r="R3" s="73">
        <f t="shared" si="1"/>
        <v>0</v>
      </c>
      <c r="S3" s="72">
        <f>Front!C19</f>
        <v>1</v>
      </c>
      <c r="T3" s="63"/>
      <c r="U3" s="63"/>
      <c r="V3" s="63"/>
      <c r="W3" s="63"/>
      <c r="X3" s="63"/>
      <c r="Y3" s="63"/>
      <c r="Z3" s="63"/>
      <c r="AA3" s="63"/>
      <c r="AB3" s="63"/>
      <c r="AC3" s="63"/>
      <c r="AD3" s="63"/>
      <c r="AE3" s="63"/>
      <c r="AF3" s="63"/>
    </row>
    <row r="4" spans="1:32" ht="15.75" x14ac:dyDescent="0.25">
      <c r="A4" s="67"/>
      <c r="B4" s="63"/>
      <c r="C4" s="63"/>
      <c r="D4" s="63"/>
      <c r="E4" s="63"/>
      <c r="F4" s="63"/>
      <c r="G4" s="63"/>
      <c r="H4" s="63"/>
      <c r="I4" s="63"/>
      <c r="J4" s="63"/>
      <c r="K4" s="63"/>
      <c r="L4" s="63"/>
      <c r="M4" s="63"/>
      <c r="N4" s="63"/>
      <c r="O4" s="73">
        <f>Front!D20</f>
        <v>0</v>
      </c>
      <c r="P4" s="72">
        <f>Front!D18</f>
        <v>0</v>
      </c>
      <c r="Q4" s="72">
        <f t="shared" si="0"/>
        <v>0</v>
      </c>
      <c r="R4" s="73">
        <f t="shared" si="1"/>
        <v>0</v>
      </c>
      <c r="S4" s="72">
        <f>Front!D19</f>
        <v>1</v>
      </c>
      <c r="T4" s="63"/>
      <c r="U4" s="63"/>
      <c r="V4" s="63"/>
      <c r="W4" s="63"/>
      <c r="X4" s="63"/>
      <c r="Y4" s="63"/>
      <c r="Z4" s="63"/>
      <c r="AA4" s="63"/>
      <c r="AB4" s="63"/>
      <c r="AC4" s="63"/>
      <c r="AD4" s="63"/>
      <c r="AE4" s="63"/>
      <c r="AF4" s="63"/>
    </row>
    <row r="5" spans="1:32" ht="15.75" x14ac:dyDescent="0.25">
      <c r="A5" s="65" t="str">
        <f>CONCATENATE(A151," ",H5,"%")</f>
        <v>Concepts Score: 0%</v>
      </c>
      <c r="B5" s="63"/>
      <c r="C5" s="63"/>
      <c r="D5" s="63"/>
      <c r="E5" s="63"/>
      <c r="F5" s="63"/>
      <c r="G5" s="68">
        <f>Front!K3</f>
        <v>0</v>
      </c>
      <c r="H5" s="69">
        <f>ROUND(G5,1)</f>
        <v>0</v>
      </c>
      <c r="I5" s="63" t="s">
        <v>517</v>
      </c>
      <c r="J5" s="63"/>
      <c r="K5" s="63"/>
      <c r="L5" s="63"/>
      <c r="M5" s="63"/>
      <c r="N5" s="63"/>
      <c r="O5" s="73">
        <f>Front!E20</f>
        <v>0</v>
      </c>
      <c r="P5" s="72">
        <f>Front!E18</f>
        <v>0</v>
      </c>
      <c r="Q5" s="72">
        <f t="shared" si="0"/>
        <v>0</v>
      </c>
      <c r="R5" s="73">
        <f t="shared" si="1"/>
        <v>0</v>
      </c>
      <c r="S5" s="72">
        <f>Front!E19</f>
        <v>1</v>
      </c>
      <c r="T5" s="63"/>
      <c r="U5" s="63"/>
      <c r="V5" s="63"/>
      <c r="W5" s="63"/>
      <c r="X5" s="63"/>
      <c r="Y5" s="63"/>
      <c r="Z5" s="63"/>
      <c r="AA5" s="63"/>
      <c r="AB5" s="63"/>
      <c r="AC5" s="63"/>
      <c r="AD5" s="63"/>
      <c r="AE5" s="63"/>
      <c r="AF5" s="63"/>
    </row>
    <row r="6" spans="1:32" ht="15.75" x14ac:dyDescent="0.25">
      <c r="A6" s="67" t="str">
        <f>CONCATENATE($A1," ",G152," ",N152,", ",O152,", ",P152,", ",Q152)</f>
        <v xml:space="preserve">0 did well with the skills that made up the area(s) of , , , </v>
      </c>
      <c r="B6" s="63"/>
      <c r="C6" s="63"/>
      <c r="D6" s="63"/>
      <c r="E6" s="63"/>
      <c r="F6" s="63"/>
      <c r="G6" s="63"/>
      <c r="H6" s="63"/>
      <c r="I6" s="63"/>
      <c r="J6" s="63"/>
      <c r="K6" s="63"/>
      <c r="L6" s="63"/>
      <c r="M6" s="63"/>
      <c r="N6" s="63"/>
      <c r="O6" s="73">
        <f>Front!F20</f>
        <v>0</v>
      </c>
      <c r="P6" s="73">
        <f>Front!F18</f>
        <v>0</v>
      </c>
      <c r="Q6" s="72">
        <f t="shared" si="0"/>
        <v>0</v>
      </c>
      <c r="R6" s="73">
        <f t="shared" si="1"/>
        <v>0</v>
      </c>
      <c r="S6" s="72">
        <f>Front!F19</f>
        <v>1</v>
      </c>
      <c r="T6" s="63"/>
      <c r="U6" s="63"/>
      <c r="V6" s="63"/>
      <c r="W6" s="63"/>
      <c r="X6" s="63"/>
      <c r="Y6" s="63"/>
      <c r="Z6" s="63"/>
      <c r="AA6" s="63"/>
      <c r="AB6" s="63"/>
      <c r="AC6" s="63"/>
      <c r="AD6" s="63"/>
      <c r="AE6" s="63"/>
      <c r="AF6" s="63"/>
    </row>
    <row r="7" spans="1:32" ht="15.75" x14ac:dyDescent="0.25">
      <c r="A7" s="67" t="str">
        <f>CONCATENATE($A1," ",G153," ",N153,", ",O153,", ",P153,", ",Q153)</f>
        <v xml:space="preserve">0 had room for improvement with the skills that made up the area(s) of , , , </v>
      </c>
      <c r="B7" s="63"/>
      <c r="C7" s="63"/>
      <c r="D7" s="63"/>
      <c r="E7" s="63"/>
      <c r="F7" s="63"/>
      <c r="G7" s="63"/>
      <c r="H7" s="63"/>
      <c r="I7" s="63"/>
      <c r="J7" s="63"/>
      <c r="K7" s="63"/>
      <c r="L7" s="63"/>
      <c r="M7" s="63"/>
      <c r="N7" s="63"/>
      <c r="O7" s="73">
        <f>Front!G20</f>
        <v>0</v>
      </c>
      <c r="P7" s="72">
        <f>Front!G18</f>
        <v>0</v>
      </c>
      <c r="Q7" s="72">
        <f t="shared" si="0"/>
        <v>0</v>
      </c>
      <c r="R7" s="73">
        <f t="shared" si="1"/>
        <v>0</v>
      </c>
      <c r="S7" s="72">
        <f>Front!G19</f>
        <v>1</v>
      </c>
      <c r="T7" s="63"/>
      <c r="U7" s="63"/>
      <c r="V7" s="63"/>
      <c r="W7" s="63"/>
      <c r="X7" s="63"/>
      <c r="Y7" s="63"/>
      <c r="Z7" s="63"/>
      <c r="AA7" s="63"/>
      <c r="AB7" s="63"/>
      <c r="AC7" s="63"/>
      <c r="AD7" s="63"/>
      <c r="AE7" s="63"/>
      <c r="AF7" s="63"/>
    </row>
    <row r="8" spans="1:32" ht="15.75" x14ac:dyDescent="0.25">
      <c r="A8" s="67" t="str">
        <f>CONCATENATE($A1," ",G154," ",N154,", ",O154,", ",P154,", ",Q154)</f>
        <v xml:space="preserve">0 hadn't had the opportunity to work on the skills in the area(s) of , , , </v>
      </c>
      <c r="B8" s="63"/>
      <c r="C8" s="63"/>
      <c r="D8" s="63"/>
      <c r="E8" s="63"/>
      <c r="F8" s="63"/>
      <c r="G8" s="63"/>
      <c r="H8" s="63"/>
      <c r="I8" s="63"/>
      <c r="J8" s="63"/>
      <c r="K8" s="63"/>
      <c r="L8" s="63"/>
      <c r="M8" s="63"/>
      <c r="N8" s="63"/>
      <c r="O8" s="73">
        <f>Front!H20</f>
        <v>0</v>
      </c>
      <c r="P8" s="72">
        <f>Front!H18</f>
        <v>0</v>
      </c>
      <c r="Q8" s="72">
        <f t="shared" si="0"/>
        <v>0</v>
      </c>
      <c r="R8" s="73">
        <f t="shared" si="1"/>
        <v>0</v>
      </c>
      <c r="S8" s="72">
        <f>Front!H19</f>
        <v>1</v>
      </c>
      <c r="T8" s="63"/>
      <c r="U8" s="63"/>
      <c r="V8" s="63"/>
      <c r="W8" s="63"/>
      <c r="X8" s="63"/>
      <c r="Y8" s="63"/>
      <c r="Z8" s="63"/>
      <c r="AA8" s="63"/>
      <c r="AB8" s="63"/>
      <c r="AC8" s="63"/>
      <c r="AD8" s="63"/>
      <c r="AE8" s="63"/>
      <c r="AF8" s="63"/>
    </row>
    <row r="9" spans="1:32" ht="15.75" x14ac:dyDescent="0.25">
      <c r="A9" s="67" t="str">
        <f>CONCATENATE($A1," ",G155," ",N155,", ",O155,", ",P155,", ",Q155)</f>
        <v>0 didn't need the skills in the area(s) of Vocabulary, Laterality, Parallel/Perpendicular, Time And Distance</v>
      </c>
      <c r="B9" s="63"/>
      <c r="C9" s="63"/>
      <c r="D9" s="63"/>
      <c r="E9" s="63"/>
      <c r="F9" s="63"/>
      <c r="G9" s="63"/>
      <c r="H9" s="63"/>
      <c r="I9" s="63"/>
      <c r="J9" s="63"/>
      <c r="K9" s="63"/>
      <c r="L9" s="63"/>
      <c r="M9" s="63"/>
      <c r="N9" s="63"/>
      <c r="O9" s="73">
        <f>Front!I20</f>
        <v>0</v>
      </c>
      <c r="P9" s="72">
        <f>Front!I18</f>
        <v>0</v>
      </c>
      <c r="Q9" s="72">
        <f t="shared" si="0"/>
        <v>0</v>
      </c>
      <c r="R9" s="73">
        <f t="shared" si="1"/>
        <v>0</v>
      </c>
      <c r="S9" s="72">
        <f>Front!I19</f>
        <v>1</v>
      </c>
      <c r="T9" s="63"/>
      <c r="U9" s="63"/>
      <c r="V9" s="63"/>
      <c r="W9" s="63"/>
      <c r="X9" s="63"/>
      <c r="Y9" s="63"/>
      <c r="Z9" s="63"/>
      <c r="AA9" s="63"/>
      <c r="AB9" s="63"/>
      <c r="AC9" s="63"/>
      <c r="AD9" s="63"/>
      <c r="AE9" s="63"/>
      <c r="AF9" s="63"/>
    </row>
    <row r="10" spans="1:32" ht="15.75" x14ac:dyDescent="0.25">
      <c r="A10" s="67"/>
      <c r="B10" s="63"/>
      <c r="C10" s="63"/>
      <c r="D10" s="63"/>
      <c r="E10" s="63"/>
      <c r="F10" s="63"/>
      <c r="G10" s="63"/>
      <c r="H10" s="63"/>
      <c r="I10" s="63"/>
      <c r="J10" s="63"/>
      <c r="K10" s="63"/>
      <c r="L10" s="63"/>
      <c r="M10" s="63"/>
      <c r="N10" s="63"/>
      <c r="O10" s="73">
        <f>Front!J20</f>
        <v>0</v>
      </c>
      <c r="P10" s="72">
        <f>Front!J18</f>
        <v>0</v>
      </c>
      <c r="Q10" s="72">
        <f t="shared" si="0"/>
        <v>0</v>
      </c>
      <c r="R10" s="73">
        <f t="shared" si="1"/>
        <v>0</v>
      </c>
      <c r="S10" s="72">
        <f>Front!J19</f>
        <v>1</v>
      </c>
      <c r="T10" s="63"/>
      <c r="U10" s="63"/>
      <c r="V10" s="63"/>
      <c r="W10" s="63"/>
      <c r="X10" s="63"/>
      <c r="Y10" s="63"/>
      <c r="Z10" s="63"/>
      <c r="AA10" s="63"/>
      <c r="AB10" s="63"/>
      <c r="AC10" s="63"/>
      <c r="AD10" s="63"/>
      <c r="AE10" s="63"/>
      <c r="AF10" s="63"/>
    </row>
    <row r="11" spans="1:32" ht="15.75" x14ac:dyDescent="0.25">
      <c r="A11" s="65" t="str">
        <f>CONCATENATE(A156," ",H11,"%")</f>
        <v>Movement Score: 0%</v>
      </c>
      <c r="B11" s="63"/>
      <c r="C11" s="63"/>
      <c r="D11" s="63"/>
      <c r="E11" s="63"/>
      <c r="F11" s="63"/>
      <c r="G11" s="68">
        <f>Front!K4</f>
        <v>0</v>
      </c>
      <c r="H11" s="69">
        <f>ROUND(G11,1)</f>
        <v>0</v>
      </c>
      <c r="I11" s="63"/>
      <c r="J11" s="63"/>
      <c r="K11" s="63"/>
      <c r="L11" s="63"/>
      <c r="M11" s="63"/>
      <c r="N11" s="63"/>
      <c r="O11" s="73">
        <f>Front!K20</f>
        <v>0</v>
      </c>
      <c r="P11" s="72">
        <f>Front!K18</f>
        <v>0</v>
      </c>
      <c r="Q11" s="72">
        <f t="shared" si="0"/>
        <v>0</v>
      </c>
      <c r="R11" s="73">
        <f t="shared" si="1"/>
        <v>0</v>
      </c>
      <c r="S11" s="72">
        <f>Front!K19</f>
        <v>1</v>
      </c>
      <c r="T11" s="63"/>
      <c r="U11" s="63"/>
      <c r="V11" s="63"/>
      <c r="W11" s="63"/>
      <c r="X11" s="63"/>
      <c r="Y11" s="63"/>
      <c r="Z11" s="63"/>
      <c r="AA11" s="63"/>
      <c r="AB11" s="63"/>
      <c r="AC11" s="63"/>
      <c r="AD11" s="63"/>
      <c r="AE11" s="63"/>
      <c r="AF11" s="63"/>
    </row>
    <row r="12" spans="1:32" ht="15.75" x14ac:dyDescent="0.25">
      <c r="A12" s="67" t="str">
        <f>CONCATENATE($A1," ",G157," ",N157,", ",O157,", ",P157,", ",Q157,", ",R157,", ",S157,", ",T157,", ",U157,", ",V157,", ",W157,", ",X157)</f>
        <v xml:space="preserve">0 did well with the skills that made up the area(s) of , , , , , , , , , , </v>
      </c>
      <c r="B12" s="63"/>
      <c r="C12" s="63"/>
      <c r="D12" s="63"/>
      <c r="E12" s="63"/>
      <c r="F12" s="63"/>
      <c r="G12" s="63"/>
      <c r="H12" s="63"/>
      <c r="I12" s="63"/>
      <c r="J12" s="63"/>
      <c r="K12" s="63"/>
      <c r="L12" s="63"/>
      <c r="M12" s="63"/>
      <c r="N12" s="63"/>
      <c r="O12" s="73">
        <f>Front!L20</f>
        <v>0</v>
      </c>
      <c r="P12" s="72">
        <f>Front!L18</f>
        <v>0</v>
      </c>
      <c r="Q12" s="72">
        <f t="shared" si="0"/>
        <v>0</v>
      </c>
      <c r="R12" s="73">
        <f t="shared" si="1"/>
        <v>0</v>
      </c>
      <c r="S12" s="72">
        <f>Front!L19</f>
        <v>1</v>
      </c>
      <c r="T12" s="63"/>
      <c r="U12" s="63"/>
      <c r="V12" s="63"/>
      <c r="W12" s="63"/>
      <c r="X12" s="63"/>
      <c r="Y12" s="63"/>
      <c r="Z12" s="63"/>
      <c r="AA12" s="63"/>
      <c r="AB12" s="63"/>
      <c r="AC12" s="63"/>
      <c r="AD12" s="63"/>
      <c r="AE12" s="63"/>
      <c r="AF12" s="63"/>
    </row>
    <row r="13" spans="1:32" ht="15.75" x14ac:dyDescent="0.25">
      <c r="A13" s="67" t="str">
        <f>CONCATENATE($A1," ",G158," ",N158,", ",O158,", ",P158,", ",Q158,", ",R158,", ",S158,", ",T158,", ",U158,", ",V158,", ",W158,", ",X158)</f>
        <v xml:space="preserve">0 had room for improvement with the skills that made up the area(s) of , , , , , , , , , , </v>
      </c>
      <c r="B13" s="63"/>
      <c r="C13" s="63"/>
      <c r="D13" s="63"/>
      <c r="E13" s="63"/>
      <c r="F13" s="63"/>
      <c r="G13" s="63"/>
      <c r="H13" s="63"/>
      <c r="I13" s="63"/>
      <c r="J13" s="63"/>
      <c r="K13" s="63"/>
      <c r="L13" s="63"/>
      <c r="M13" s="63"/>
      <c r="N13" s="63"/>
      <c r="O13" s="73">
        <f>Front!M20</f>
        <v>0</v>
      </c>
      <c r="P13" s="72">
        <f>Front!M18</f>
        <v>0</v>
      </c>
      <c r="Q13" s="72">
        <f t="shared" si="0"/>
        <v>0</v>
      </c>
      <c r="R13" s="73">
        <f t="shared" si="1"/>
        <v>0</v>
      </c>
      <c r="S13" s="72">
        <f>Front!M19</f>
        <v>1</v>
      </c>
      <c r="T13" s="63"/>
      <c r="U13" s="63"/>
      <c r="V13" s="63"/>
      <c r="W13" s="63"/>
      <c r="X13" s="63"/>
      <c r="Y13" s="63"/>
      <c r="Z13" s="63"/>
      <c r="AA13" s="63"/>
      <c r="AB13" s="63"/>
      <c r="AC13" s="63"/>
      <c r="AD13" s="63"/>
      <c r="AE13" s="63"/>
      <c r="AF13" s="63"/>
    </row>
    <row r="14" spans="1:32" ht="15.75" x14ac:dyDescent="0.25">
      <c r="A14" s="67" t="str">
        <f>CONCATENATE($A1," ",G159," ",N159,", ",O159,", ",P159,", ",Q159,", ",R159,", ",S159,", ",T159,", ",U159,", ",V159,", ",W159,", ",X159)</f>
        <v xml:space="preserve">0 hadn't had the opportunity to work on the skills in the area(s) of , , , , , , , , , , </v>
      </c>
      <c r="B14" s="63"/>
      <c r="C14" s="63"/>
      <c r="D14" s="63"/>
      <c r="E14" s="63"/>
      <c r="F14" s="63"/>
      <c r="G14" s="63"/>
      <c r="H14" s="63"/>
      <c r="I14" s="63"/>
      <c r="J14" s="63"/>
      <c r="K14" s="63"/>
      <c r="L14" s="63"/>
      <c r="M14" s="63"/>
      <c r="N14" s="63"/>
      <c r="O14" s="63" t="s">
        <v>516</v>
      </c>
      <c r="P14" s="63"/>
      <c r="Q14" s="63"/>
      <c r="R14" s="63"/>
      <c r="S14" s="63"/>
      <c r="T14" s="63"/>
      <c r="U14" s="63"/>
      <c r="V14" s="63"/>
      <c r="W14" s="63"/>
      <c r="X14" s="63"/>
      <c r="Y14" s="63"/>
      <c r="Z14" s="63"/>
      <c r="AA14" s="63"/>
      <c r="AB14" s="63"/>
      <c r="AC14" s="63"/>
      <c r="AD14" s="63"/>
      <c r="AE14" s="63"/>
      <c r="AF14" s="63"/>
    </row>
    <row r="15" spans="1:32" ht="15.75" x14ac:dyDescent="0.25">
      <c r="A15" s="67" t="str">
        <f>CONCATENATE($A1," ",G160," ",N160,", ",O160,", ",P160,", ",Q160,", ",R160,", ",S160,", ",T160,", ",U160,", ",V160,", ",W160,", ",X160)</f>
        <v>0 didn't need the skills in the area(s) of Wheelchair Basics, Maintaining Body Alignment While Propelling The Chair, Wheelchair Movement, Balance, Turns, Navigating Tight Spaces, Object Skills, Manual Chair Specific Skills, Scooter Specific Skills, Power Chair Specific Skills, Transferring</v>
      </c>
      <c r="B15" s="63"/>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row>
    <row r="16" spans="1:32" ht="15.75" x14ac:dyDescent="0.25">
      <c r="A16" s="67"/>
      <c r="B16" s="63"/>
      <c r="C16" s="63"/>
      <c r="D16" s="63"/>
      <c r="E16" s="63"/>
      <c r="F16" s="63"/>
      <c r="G16" s="75" t="s">
        <v>520</v>
      </c>
      <c r="H16" s="74"/>
      <c r="I16" s="74"/>
      <c r="J16" s="74"/>
      <c r="K16" s="74"/>
      <c r="L16" s="74"/>
      <c r="M16" s="74"/>
      <c r="N16" s="74"/>
      <c r="O16" s="74"/>
      <c r="P16" s="74"/>
      <c r="Q16" s="74"/>
      <c r="R16" s="74"/>
      <c r="S16" s="74"/>
      <c r="T16" s="63"/>
      <c r="U16" s="63"/>
      <c r="V16" s="63"/>
      <c r="W16" s="63"/>
      <c r="X16" s="63"/>
      <c r="Y16" s="63"/>
      <c r="Z16" s="63"/>
      <c r="AA16" s="63"/>
      <c r="AB16" s="63"/>
      <c r="AC16" s="63"/>
      <c r="AD16" s="63"/>
      <c r="AE16" s="63"/>
      <c r="AF16" s="63"/>
    </row>
    <row r="17" spans="1:32" ht="15.75" x14ac:dyDescent="0.25">
      <c r="A17" s="65" t="str">
        <f>CONCATENATE(A168," ",H17,"%")</f>
        <v>Single Room O&amp;M Score: 0%</v>
      </c>
      <c r="B17" s="63"/>
      <c r="C17" s="63"/>
      <c r="D17" s="63"/>
      <c r="E17" s="63"/>
      <c r="F17" s="63"/>
      <c r="G17" s="68">
        <f>Front!K5</f>
        <v>0</v>
      </c>
      <c r="H17" s="69">
        <f>ROUND(G17,1)</f>
        <v>0</v>
      </c>
      <c r="I17" s="63"/>
      <c r="J17" s="63"/>
      <c r="K17" s="63"/>
      <c r="L17" s="63"/>
      <c r="M17" s="63"/>
      <c r="N17" s="63"/>
      <c r="O17" s="63"/>
      <c r="P17" s="63"/>
      <c r="Q17" s="63"/>
      <c r="R17" s="63"/>
      <c r="S17" s="63"/>
      <c r="T17" s="63"/>
      <c r="U17" s="63"/>
      <c r="V17" s="63"/>
      <c r="W17" s="63"/>
      <c r="X17" s="63"/>
      <c r="Y17" s="63"/>
      <c r="Z17" s="63"/>
      <c r="AA17" s="63"/>
      <c r="AB17" s="63"/>
      <c r="AC17" s="63"/>
      <c r="AD17" s="63"/>
      <c r="AE17" s="63"/>
      <c r="AF17" s="63"/>
    </row>
    <row r="18" spans="1:32" ht="15.75" x14ac:dyDescent="0.25">
      <c r="A18" s="67" t="str">
        <f>CONCATENATE($A1," ",G169," ",N169,", ",O169,", ",P169,", ",Q169,", ",R169)</f>
        <v xml:space="preserve">0 did well with the skills that made up the area(s) of , , , , </v>
      </c>
      <c r="B18" s="63"/>
      <c r="C18" s="63"/>
      <c r="D18" s="63"/>
      <c r="E18" s="63"/>
      <c r="F18" s="63"/>
      <c r="G18" s="63"/>
      <c r="H18" s="63"/>
      <c r="I18" s="63"/>
      <c r="J18" s="63"/>
      <c r="K18" s="63"/>
      <c r="L18" s="63"/>
      <c r="M18" s="63"/>
      <c r="N18" s="63"/>
      <c r="O18" s="63"/>
      <c r="P18" s="63"/>
      <c r="Q18" s="63"/>
      <c r="R18" s="63"/>
      <c r="S18" s="63"/>
      <c r="T18" s="63"/>
      <c r="U18" s="63"/>
      <c r="V18" s="63"/>
      <c r="W18" s="63"/>
      <c r="X18" s="63"/>
      <c r="Y18" s="63"/>
      <c r="Z18" s="63"/>
      <c r="AA18" s="63"/>
      <c r="AB18" s="63"/>
      <c r="AC18" s="63"/>
      <c r="AD18" s="63"/>
      <c r="AE18" s="63"/>
      <c r="AF18" s="63"/>
    </row>
    <row r="19" spans="1:32" ht="15.75" x14ac:dyDescent="0.25">
      <c r="A19" s="67" t="str">
        <f>CONCATENATE($A1," ",G170," ",N170,", ",O170,", ",P170,", ",Q170,", ",R170)</f>
        <v xml:space="preserve">0 had room for improvement with the skills that made up the area(s) of , , , , </v>
      </c>
      <c r="B19" s="63"/>
      <c r="C19" s="63"/>
      <c r="D19" s="63"/>
      <c r="E19" s="63"/>
      <c r="F19" s="63"/>
      <c r="G19" s="63"/>
      <c r="H19" s="63"/>
      <c r="I19" s="63"/>
      <c r="J19" s="63"/>
      <c r="K19" s="63"/>
      <c r="L19" s="63"/>
      <c r="M19" s="63"/>
      <c r="N19" s="63"/>
      <c r="O19" s="63"/>
      <c r="P19" s="63"/>
      <c r="Q19" s="63"/>
      <c r="R19" s="63"/>
      <c r="S19" s="63"/>
      <c r="T19" s="63"/>
      <c r="U19" s="63"/>
      <c r="V19" s="63"/>
      <c r="W19" s="63"/>
      <c r="X19" s="63"/>
      <c r="Y19" s="63"/>
      <c r="Z19" s="63"/>
      <c r="AA19" s="63"/>
      <c r="AB19" s="63"/>
      <c r="AC19" s="63"/>
      <c r="AD19" s="63"/>
      <c r="AE19" s="63"/>
      <c r="AF19" s="63"/>
    </row>
    <row r="20" spans="1:32" ht="15.75" x14ac:dyDescent="0.25">
      <c r="A20" s="67" t="str">
        <f>CONCATENATE($A1," ",G171," ",N171,", ",O171,", ",P171,", ",Q171,", ",R171)</f>
        <v xml:space="preserve">0 hadn't had the opportunity to work on the skills in the area(s) of , , , , </v>
      </c>
      <c r="B20" s="63"/>
      <c r="C20" s="63"/>
      <c r="D20" s="63"/>
      <c r="E20" s="63"/>
      <c r="F20" s="63"/>
      <c r="G20" s="63"/>
      <c r="H20" s="63"/>
      <c r="I20" s="63"/>
      <c r="J20" s="63"/>
      <c r="K20" s="63"/>
      <c r="L20" s="63"/>
      <c r="M20" s="63"/>
      <c r="N20" s="63"/>
      <c r="O20" s="63"/>
      <c r="P20" s="63"/>
      <c r="Q20" s="63"/>
      <c r="R20" s="63"/>
      <c r="S20" s="63"/>
      <c r="T20" s="63"/>
      <c r="U20" s="63"/>
      <c r="V20" s="63"/>
      <c r="W20" s="63"/>
      <c r="X20" s="63"/>
      <c r="Y20" s="63"/>
      <c r="Z20" s="63"/>
      <c r="AA20" s="63"/>
      <c r="AB20" s="63"/>
      <c r="AC20" s="63"/>
      <c r="AD20" s="63"/>
      <c r="AE20" s="63"/>
      <c r="AF20" s="63"/>
    </row>
    <row r="21" spans="1:32" ht="15.75" x14ac:dyDescent="0.25">
      <c r="A21" s="67" t="str">
        <f>CONCATENATE($A1," ",G172," ",N172,", ",O172,", ",P172,", ",Q172,", ",R172)</f>
        <v>0 didn't need the skills in the area(s) of Familiar Rooms, Unfamiliar Rooms, Seating (Rows), Seating (Tables), Locating Dropped Objects</v>
      </c>
      <c r="B21" s="63"/>
      <c r="C21" s="63"/>
      <c r="D21" s="63"/>
      <c r="E21" s="63"/>
      <c r="F21" s="63"/>
      <c r="G21" s="63"/>
      <c r="H21" s="63"/>
      <c r="I21" s="63"/>
      <c r="J21" s="63"/>
      <c r="K21" s="63"/>
      <c r="L21" s="63"/>
      <c r="M21" s="63"/>
      <c r="N21" s="63"/>
      <c r="O21" s="63"/>
      <c r="P21" s="63"/>
      <c r="Q21" s="63"/>
      <c r="R21" s="63"/>
      <c r="S21" s="63"/>
      <c r="T21" s="63"/>
      <c r="U21" s="63"/>
      <c r="V21" s="63"/>
      <c r="W21" s="63"/>
      <c r="X21" s="63"/>
      <c r="Y21" s="63"/>
      <c r="Z21" s="63"/>
      <c r="AA21" s="63"/>
      <c r="AB21" s="63"/>
      <c r="AC21" s="63"/>
      <c r="AD21" s="63"/>
      <c r="AE21" s="63"/>
      <c r="AF21" s="63"/>
    </row>
    <row r="22" spans="1:32" ht="15.75" x14ac:dyDescent="0.25">
      <c r="A22" s="67"/>
      <c r="B22" s="63"/>
      <c r="C22" s="63"/>
      <c r="D22" s="63"/>
      <c r="E22" s="63"/>
      <c r="F22" s="63"/>
      <c r="G22" s="75" t="s">
        <v>521</v>
      </c>
      <c r="H22" s="74"/>
      <c r="I22" s="74"/>
      <c r="J22" s="74"/>
      <c r="K22" s="74"/>
      <c r="L22" s="74"/>
      <c r="M22" s="74"/>
      <c r="N22" s="74"/>
      <c r="O22" s="74"/>
      <c r="P22" s="74"/>
      <c r="Q22" s="74"/>
      <c r="R22" s="74"/>
      <c r="S22" s="74"/>
      <c r="T22" s="63"/>
      <c r="U22" s="63"/>
      <c r="V22" s="63"/>
      <c r="W22" s="63"/>
      <c r="X22" s="63"/>
      <c r="Y22" s="63"/>
      <c r="Z22" s="63"/>
      <c r="AA22" s="63"/>
      <c r="AB22" s="63"/>
      <c r="AC22" s="63"/>
      <c r="AD22" s="63"/>
      <c r="AE22" s="63"/>
      <c r="AF22" s="63"/>
    </row>
    <row r="23" spans="1:32" ht="15.75" x14ac:dyDescent="0.25">
      <c r="A23" s="65" t="str">
        <f>CONCATENATE(A174," ",H23,"%")</f>
        <v>Indoor O&amp;M Score: 0%</v>
      </c>
      <c r="B23" s="63"/>
      <c r="C23" s="63"/>
      <c r="D23" s="63"/>
      <c r="E23" s="63"/>
      <c r="F23" s="63"/>
      <c r="G23" s="68">
        <f>Front!K6</f>
        <v>0</v>
      </c>
      <c r="H23" s="69">
        <f>ROUND(G23,1)</f>
        <v>0</v>
      </c>
      <c r="I23" s="63"/>
      <c r="J23" s="63"/>
      <c r="K23" s="63"/>
      <c r="L23" s="63"/>
      <c r="M23" s="63"/>
      <c r="N23" s="63"/>
      <c r="O23" s="63"/>
      <c r="P23" s="63"/>
      <c r="Q23" s="63"/>
      <c r="R23" s="63"/>
      <c r="S23" s="63"/>
      <c r="T23" s="63"/>
      <c r="U23" s="63"/>
      <c r="V23" s="63"/>
      <c r="W23" s="63"/>
      <c r="X23" s="63"/>
      <c r="Y23" s="63"/>
      <c r="Z23" s="63"/>
      <c r="AA23" s="63"/>
      <c r="AB23" s="63"/>
      <c r="AC23" s="63"/>
      <c r="AD23" s="63"/>
      <c r="AE23" s="63"/>
      <c r="AF23" s="63"/>
    </row>
    <row r="24" spans="1:32" ht="15.75" x14ac:dyDescent="0.25">
      <c r="A24" s="67" t="str">
        <f>CONCATENATE($A1," ",G175," ",N175,", ",O175,", ",P175,", ",Q175,", ",R175,", ",S175,", ",T175,", ",U175)</f>
        <v xml:space="preserve">0 did well with the skills that made up the area(s) of , , , , , , , </v>
      </c>
      <c r="B24" s="63"/>
      <c r="C24" s="63"/>
      <c r="D24" s="63"/>
      <c r="E24" s="63"/>
      <c r="F24" s="63"/>
      <c r="G24" s="63"/>
      <c r="H24" s="63"/>
      <c r="I24" s="63"/>
      <c r="J24" s="63"/>
      <c r="K24" s="63"/>
      <c r="L24" s="63"/>
      <c r="M24" s="63"/>
      <c r="N24" s="63"/>
      <c r="O24" s="63"/>
      <c r="P24" s="63"/>
      <c r="Q24" s="63"/>
      <c r="R24" s="63"/>
      <c r="S24" s="63"/>
      <c r="T24" s="63"/>
      <c r="U24" s="63"/>
      <c r="V24" s="63"/>
      <c r="W24" s="63"/>
      <c r="X24" s="63"/>
      <c r="Y24" s="63"/>
      <c r="Z24" s="63"/>
      <c r="AA24" s="63"/>
      <c r="AB24" s="63"/>
      <c r="AC24" s="63"/>
      <c r="AD24" s="63"/>
      <c r="AE24" s="63"/>
      <c r="AF24" s="63"/>
    </row>
    <row r="25" spans="1:32" ht="15.75" x14ac:dyDescent="0.25">
      <c r="A25" s="67" t="str">
        <f>CONCATENATE($A1," ",G176," ",N176,", ",O176,", ",P176,", ",Q176,", ",R176,", ",S176,", ",T176,", ",U176)</f>
        <v xml:space="preserve">0 had room for improvement with the skills that made up the area(s) of , , , , , , , </v>
      </c>
      <c r="B25" s="63"/>
      <c r="C25" s="63"/>
      <c r="D25" s="63"/>
      <c r="E25" s="63"/>
      <c r="F25" s="63"/>
      <c r="G25" s="63"/>
      <c r="H25" s="63"/>
      <c r="I25" s="63"/>
      <c r="J25" s="63"/>
      <c r="K25" s="63"/>
      <c r="L25" s="63"/>
      <c r="M25" s="63"/>
      <c r="N25" s="63"/>
      <c r="O25" s="63"/>
      <c r="P25" s="63"/>
      <c r="Q25" s="63"/>
      <c r="R25" s="63"/>
      <c r="S25" s="63"/>
      <c r="T25" s="63"/>
      <c r="U25" s="63"/>
      <c r="V25" s="63"/>
      <c r="W25" s="63"/>
      <c r="X25" s="63"/>
      <c r="Y25" s="63"/>
      <c r="Z25" s="63"/>
      <c r="AA25" s="63"/>
      <c r="AB25" s="63"/>
      <c r="AC25" s="63"/>
      <c r="AD25" s="63"/>
      <c r="AE25" s="63"/>
      <c r="AF25" s="63"/>
    </row>
    <row r="26" spans="1:32" ht="15.75" x14ac:dyDescent="0.25">
      <c r="A26" s="67" t="str">
        <f>CONCATENATE($A1," ",G177," ",N177,", ",O177,", ",P177,", ",Q177,", ",R177,", ",S177,", ",T177,", ",U177)</f>
        <v xml:space="preserve">0 hadn't had the opportunity to work on the skills in the area(s) of , , , , , , , </v>
      </c>
      <c r="B26" s="63"/>
      <c r="C26" s="63"/>
      <c r="D26" s="63"/>
      <c r="E26" s="63"/>
      <c r="F26" s="63"/>
      <c r="G26" s="63"/>
      <c r="H26" s="63"/>
      <c r="I26" s="63"/>
      <c r="J26" s="63"/>
      <c r="K26" s="63"/>
      <c r="L26" s="63"/>
      <c r="M26" s="63"/>
      <c r="N26" s="63"/>
      <c r="O26" s="63"/>
      <c r="P26" s="63"/>
      <c r="Q26" s="63"/>
      <c r="R26" s="63"/>
      <c r="S26" s="63"/>
      <c r="T26" s="63"/>
      <c r="U26" s="63"/>
      <c r="V26" s="63"/>
      <c r="W26" s="63"/>
      <c r="X26" s="63"/>
      <c r="Y26" s="63"/>
      <c r="Z26" s="63"/>
      <c r="AA26" s="63"/>
      <c r="AB26" s="63"/>
      <c r="AC26" s="63"/>
      <c r="AD26" s="63"/>
      <c r="AE26" s="63"/>
      <c r="AF26" s="63"/>
    </row>
    <row r="27" spans="1:32" ht="15.75" x14ac:dyDescent="0.25">
      <c r="A27" s="67" t="str">
        <f>CONCATENATE($A1," ",G178," ",N178,", ",O178,", ",P178,", ",Q178,", ",R178,", ",S178,", ",T178,", ",U178)</f>
        <v>0 didn't need the skills in the area(s) of Hand Trailing, Navigating Open Spaces, Doors, Stairs (Emergency Use Only), Elevators, Moving Sidewalks, Turnstiles, Emergency Drills/Situations</v>
      </c>
      <c r="B27" s="63"/>
      <c r="C27" s="63"/>
      <c r="D27" s="63"/>
      <c r="E27" s="63"/>
      <c r="F27" s="63"/>
      <c r="G27" s="63"/>
      <c r="H27" s="63"/>
      <c r="I27" s="63"/>
      <c r="J27" s="63"/>
      <c r="K27" s="63"/>
      <c r="L27" s="63"/>
      <c r="M27" s="63"/>
      <c r="N27" s="63"/>
      <c r="O27" s="63"/>
      <c r="P27" s="63"/>
      <c r="Q27" s="63"/>
      <c r="R27" s="63"/>
      <c r="S27" s="63"/>
      <c r="T27" s="63"/>
      <c r="U27" s="63"/>
      <c r="V27" s="63"/>
      <c r="W27" s="63"/>
      <c r="X27" s="63"/>
      <c r="Y27" s="63"/>
      <c r="Z27" s="63"/>
      <c r="AA27" s="63"/>
      <c r="AB27" s="63"/>
      <c r="AC27" s="63"/>
      <c r="AD27" s="63"/>
      <c r="AE27" s="63"/>
      <c r="AF27" s="63"/>
    </row>
    <row r="28" spans="1:32" ht="15.75" x14ac:dyDescent="0.25">
      <c r="A28" s="67"/>
      <c r="B28" s="63"/>
      <c r="C28" s="63"/>
      <c r="D28" s="63"/>
      <c r="E28" s="63"/>
      <c r="F28" s="63"/>
      <c r="G28" s="75" t="s">
        <v>522</v>
      </c>
      <c r="H28" s="74"/>
      <c r="I28" s="74"/>
      <c r="J28" s="74"/>
      <c r="K28" s="74"/>
      <c r="L28" s="74"/>
      <c r="M28" s="74"/>
      <c r="N28" s="74"/>
      <c r="O28" s="74"/>
      <c r="P28" s="74"/>
      <c r="Q28" s="74"/>
      <c r="R28" s="74"/>
      <c r="S28" s="74"/>
      <c r="T28" s="63"/>
      <c r="U28" s="63"/>
      <c r="V28" s="63"/>
      <c r="W28" s="63"/>
      <c r="X28" s="63"/>
      <c r="Y28" s="63"/>
      <c r="Z28" s="63"/>
      <c r="AA28" s="63"/>
      <c r="AB28" s="63"/>
      <c r="AC28" s="63"/>
      <c r="AD28" s="63"/>
      <c r="AE28" s="63"/>
      <c r="AF28" s="63"/>
    </row>
    <row r="29" spans="1:32" ht="15.75" x14ac:dyDescent="0.25">
      <c r="A29" s="65" t="str">
        <f>CONCATENATE(A183," ",H29,"%")</f>
        <v>Self Protection Score: 0%</v>
      </c>
      <c r="B29" s="63"/>
      <c r="C29" s="63"/>
      <c r="D29" s="63"/>
      <c r="E29" s="63"/>
      <c r="F29" s="63"/>
      <c r="G29" s="68">
        <f>Front!K7</f>
        <v>0</v>
      </c>
      <c r="H29" s="69">
        <f>ROUND(G29,1)</f>
        <v>0</v>
      </c>
      <c r="I29" s="63"/>
      <c r="J29" s="63"/>
      <c r="K29" s="63"/>
      <c r="L29" s="63"/>
      <c r="M29" s="63"/>
      <c r="N29" s="63"/>
      <c r="O29" s="63"/>
      <c r="P29" s="63"/>
      <c r="Q29" s="63"/>
      <c r="R29" s="63"/>
      <c r="S29" s="63"/>
      <c r="T29" s="63"/>
      <c r="U29" s="63"/>
      <c r="V29" s="63"/>
      <c r="W29" s="63"/>
      <c r="X29" s="63"/>
      <c r="Y29" s="63"/>
      <c r="Z29" s="63"/>
      <c r="AA29" s="63"/>
      <c r="AB29" s="63"/>
      <c r="AC29" s="63"/>
      <c r="AD29" s="63"/>
      <c r="AE29" s="63"/>
      <c r="AF29" s="63"/>
    </row>
    <row r="30" spans="1:32" ht="15.75" x14ac:dyDescent="0.25">
      <c r="A30" s="67" t="str">
        <f>CONCATENATE($A1," ",G183," ",N183,", ",O183,", ",P183)</f>
        <v xml:space="preserve">0 did well with the skills that made up the area(s) of , , </v>
      </c>
      <c r="B30" s="63"/>
      <c r="C30" s="63"/>
      <c r="D30" s="63"/>
      <c r="E30" s="63"/>
      <c r="F30" s="63"/>
      <c r="G30" s="63"/>
      <c r="H30" s="63"/>
      <c r="I30" s="63"/>
      <c r="J30" s="63"/>
      <c r="K30" s="63"/>
      <c r="L30" s="63"/>
      <c r="M30" s="63"/>
      <c r="N30" s="63"/>
      <c r="O30" s="63"/>
      <c r="P30" s="63"/>
      <c r="Q30" s="63"/>
      <c r="R30" s="63"/>
      <c r="S30" s="63"/>
      <c r="T30" s="63"/>
      <c r="U30" s="63"/>
      <c r="V30" s="63"/>
      <c r="W30" s="63"/>
      <c r="X30" s="63"/>
      <c r="Y30" s="63"/>
      <c r="Z30" s="63"/>
      <c r="AA30" s="63"/>
      <c r="AB30" s="63"/>
      <c r="AC30" s="63"/>
      <c r="AD30" s="63"/>
      <c r="AE30" s="63"/>
      <c r="AF30" s="63"/>
    </row>
    <row r="31" spans="1:32" ht="15.75" x14ac:dyDescent="0.25">
      <c r="A31" s="67" t="str">
        <f>CONCATENATE($A1," ",G184," ",N184,", ",O184,", ",P184)</f>
        <v xml:space="preserve">0 had room for improvement with the skills that made up the area(s) of , , </v>
      </c>
      <c r="B31" s="63"/>
      <c r="C31" s="63"/>
      <c r="D31" s="63"/>
      <c r="E31" s="63"/>
      <c r="F31" s="63"/>
      <c r="G31" s="63"/>
      <c r="H31" s="63"/>
      <c r="I31" s="63"/>
      <c r="J31" s="63"/>
      <c r="K31" s="63"/>
      <c r="L31" s="63"/>
      <c r="M31" s="63"/>
      <c r="N31" s="63"/>
      <c r="O31" s="63"/>
      <c r="P31" s="63"/>
      <c r="Q31" s="63"/>
      <c r="R31" s="63"/>
      <c r="S31" s="63"/>
      <c r="T31" s="63"/>
      <c r="U31" s="63"/>
      <c r="V31" s="63"/>
      <c r="W31" s="63"/>
      <c r="X31" s="63"/>
      <c r="Y31" s="63"/>
      <c r="Z31" s="63"/>
      <c r="AA31" s="63"/>
      <c r="AB31" s="63"/>
      <c r="AC31" s="63"/>
      <c r="AD31" s="63"/>
      <c r="AE31" s="63"/>
      <c r="AF31" s="63"/>
    </row>
    <row r="32" spans="1:32" ht="15.75" x14ac:dyDescent="0.25">
      <c r="A32" s="67" t="str">
        <f>CONCATENATE($A1," ",G185," ",N185,", ",O185,", ",P185)</f>
        <v xml:space="preserve">0 hadn't had the opportunity to work on the skills in the area(s) of , , </v>
      </c>
      <c r="B32" s="63"/>
      <c r="C32" s="63"/>
      <c r="D32" s="63"/>
      <c r="E32" s="63"/>
      <c r="F32" s="63"/>
      <c r="G32" s="63"/>
      <c r="H32" s="63"/>
      <c r="I32" s="63"/>
      <c r="J32" s="63"/>
      <c r="K32" s="63"/>
      <c r="L32" s="63"/>
      <c r="M32" s="63"/>
      <c r="N32" s="63"/>
      <c r="O32" s="63"/>
      <c r="P32" s="63"/>
      <c r="Q32" s="63"/>
      <c r="R32" s="63"/>
      <c r="S32" s="63"/>
      <c r="T32" s="63"/>
      <c r="U32" s="63"/>
      <c r="V32" s="63"/>
      <c r="W32" s="63"/>
      <c r="X32" s="63"/>
      <c r="Y32" s="63"/>
      <c r="Z32" s="63"/>
      <c r="AA32" s="63"/>
      <c r="AB32" s="63"/>
      <c r="AC32" s="63"/>
      <c r="AD32" s="63"/>
      <c r="AE32" s="63"/>
      <c r="AF32" s="63"/>
    </row>
    <row r="33" spans="1:32" ht="15.75" x14ac:dyDescent="0.25">
      <c r="A33" s="67" t="str">
        <f>CONCATENATE($A1," ",G186," ",N186,", ",O186,", ",P186)</f>
        <v>0 didn't need the skills in the area(s) of Upper Hand Protective Technique, Lower Forearm Protective Technique, Protective Clothing</v>
      </c>
      <c r="B33" s="63"/>
      <c r="C33" s="63"/>
      <c r="D33" s="63"/>
      <c r="E33" s="63"/>
      <c r="F33" s="63"/>
      <c r="G33" s="63"/>
      <c r="H33" s="63"/>
      <c r="I33" s="63"/>
      <c r="J33" s="63"/>
      <c r="K33" s="63"/>
      <c r="L33" s="63"/>
      <c r="M33" s="63"/>
      <c r="N33" s="63"/>
      <c r="O33" s="63"/>
      <c r="P33" s="63"/>
      <c r="Q33" s="63"/>
      <c r="R33" s="63"/>
      <c r="S33" s="63"/>
      <c r="T33" s="63"/>
      <c r="U33" s="63"/>
      <c r="V33" s="63"/>
      <c r="W33" s="63"/>
      <c r="X33" s="63"/>
      <c r="Y33" s="63"/>
      <c r="Z33" s="63"/>
      <c r="AA33" s="63"/>
      <c r="AB33" s="63"/>
      <c r="AC33" s="63"/>
      <c r="AD33" s="63"/>
      <c r="AE33" s="63"/>
      <c r="AF33" s="63"/>
    </row>
    <row r="34" spans="1:32" ht="15.75" x14ac:dyDescent="0.25">
      <c r="A34" s="67"/>
      <c r="B34" s="63"/>
      <c r="C34" s="63"/>
      <c r="D34" s="63"/>
      <c r="E34" s="63"/>
      <c r="F34" s="63"/>
      <c r="G34" s="63"/>
      <c r="H34" s="63"/>
      <c r="I34" s="63"/>
      <c r="J34" s="63"/>
      <c r="K34" s="63"/>
      <c r="L34" s="63"/>
      <c r="M34" s="63"/>
      <c r="N34" s="63"/>
      <c r="O34" s="63"/>
      <c r="P34" s="63"/>
      <c r="Q34" s="63"/>
      <c r="R34" s="63"/>
      <c r="S34" s="63"/>
      <c r="T34" s="63"/>
      <c r="U34" s="63"/>
      <c r="V34" s="63"/>
      <c r="W34" s="63"/>
      <c r="X34" s="63"/>
      <c r="Y34" s="63"/>
      <c r="Z34" s="63"/>
      <c r="AA34" s="63"/>
      <c r="AB34" s="63"/>
      <c r="AC34" s="63"/>
      <c r="AD34" s="63"/>
      <c r="AE34" s="63"/>
      <c r="AF34" s="63"/>
    </row>
    <row r="35" spans="1:32" ht="15.75" x14ac:dyDescent="0.25">
      <c r="A35" s="65" t="str">
        <f>CONCATENATE(A187," ",H35,"%")</f>
        <v>Guided Travel Score: 0%</v>
      </c>
      <c r="B35" s="63"/>
      <c r="C35" s="63"/>
      <c r="D35" s="63"/>
      <c r="E35" s="63"/>
      <c r="F35" s="63"/>
      <c r="G35" s="68">
        <f>Front!K8</f>
        <v>0</v>
      </c>
      <c r="H35" s="69">
        <f>ROUND(G35,1)</f>
        <v>0</v>
      </c>
      <c r="I35" s="63"/>
      <c r="J35" s="63"/>
      <c r="K35" s="63"/>
      <c r="L35" s="63"/>
      <c r="M35" s="63"/>
      <c r="N35" s="63"/>
      <c r="O35" s="63"/>
      <c r="P35" s="63"/>
      <c r="Q35" s="63"/>
      <c r="R35" s="63"/>
      <c r="S35" s="63"/>
      <c r="T35" s="63"/>
      <c r="U35" s="63"/>
      <c r="V35" s="63"/>
      <c r="W35" s="63"/>
      <c r="X35" s="63"/>
      <c r="Y35" s="63"/>
      <c r="Z35" s="63"/>
      <c r="AA35" s="63"/>
      <c r="AB35" s="63"/>
      <c r="AC35" s="63"/>
      <c r="AD35" s="63"/>
      <c r="AE35" s="63"/>
      <c r="AF35" s="63"/>
    </row>
    <row r="36" spans="1:32" ht="15.75" x14ac:dyDescent="0.25">
      <c r="A36" s="67" t="str">
        <f>CONCATENATE($A1," ",G188," ",N188,", ",O188,", ",P188,", ",Q188)</f>
        <v xml:space="preserve">0 did well with the skills that made up the area(s) of , , , </v>
      </c>
      <c r="B36" s="63"/>
      <c r="C36" s="63"/>
      <c r="D36" s="63"/>
      <c r="E36" s="63"/>
      <c r="F36" s="63"/>
      <c r="G36" s="63"/>
      <c r="H36" s="63"/>
      <c r="I36" s="63"/>
      <c r="J36" s="63"/>
      <c r="K36" s="63"/>
      <c r="L36" s="63"/>
      <c r="M36" s="63"/>
      <c r="N36" s="63"/>
      <c r="O36" s="63"/>
      <c r="P36" s="63"/>
      <c r="Q36" s="63"/>
      <c r="R36" s="63"/>
      <c r="S36" s="63"/>
      <c r="T36" s="63"/>
      <c r="U36" s="63"/>
      <c r="V36" s="63"/>
      <c r="W36" s="63"/>
      <c r="X36" s="63"/>
      <c r="Y36" s="63"/>
      <c r="Z36" s="63"/>
      <c r="AA36" s="63"/>
      <c r="AB36" s="63"/>
      <c r="AC36" s="63"/>
      <c r="AD36" s="63"/>
      <c r="AE36" s="63"/>
      <c r="AF36" s="63"/>
    </row>
    <row r="37" spans="1:32" ht="15.75" x14ac:dyDescent="0.25">
      <c r="A37" s="67" t="str">
        <f>CONCATENATE($A1," ",G189," ",N189,", ",O189,", ",P189,", ",Q189)</f>
        <v xml:space="preserve">0 had room for improvement with the skills that made up the area(s) of , , , </v>
      </c>
      <c r="B37" s="63"/>
      <c r="C37" s="63"/>
      <c r="D37" s="63"/>
      <c r="E37" s="63"/>
      <c r="F37" s="63"/>
      <c r="G37" s="63"/>
      <c r="H37" s="63"/>
      <c r="I37" s="63"/>
      <c r="J37" s="63"/>
      <c r="K37" s="63"/>
      <c r="L37" s="63"/>
      <c r="M37" s="63"/>
      <c r="N37" s="63"/>
      <c r="O37" s="63"/>
      <c r="P37" s="63"/>
      <c r="Q37" s="63"/>
      <c r="R37" s="63"/>
      <c r="S37" s="63"/>
      <c r="T37" s="63"/>
      <c r="U37" s="63"/>
      <c r="V37" s="63"/>
      <c r="W37" s="63"/>
      <c r="X37" s="63"/>
      <c r="Y37" s="63"/>
      <c r="Z37" s="63"/>
      <c r="AA37" s="63"/>
      <c r="AB37" s="63"/>
      <c r="AC37" s="63"/>
      <c r="AD37" s="63"/>
      <c r="AE37" s="63"/>
      <c r="AF37" s="63"/>
    </row>
    <row r="38" spans="1:32" ht="15.75" x14ac:dyDescent="0.25">
      <c r="A38" s="67" t="str">
        <f>CONCATENATE($A1," ",G190," ",N190,", ",O190,", ",P190,", ",Q190)</f>
        <v xml:space="preserve">0 hadn't had the opportunity to work on the skills in the area(s) of , , , </v>
      </c>
      <c r="B38" s="63"/>
      <c r="C38" s="63"/>
      <c r="D38" s="63"/>
      <c r="E38" s="63"/>
      <c r="F38" s="63"/>
      <c r="G38" s="63"/>
      <c r="H38" s="63"/>
      <c r="I38" s="63"/>
      <c r="J38" s="63"/>
      <c r="K38" s="63"/>
      <c r="L38" s="63"/>
      <c r="M38" s="63"/>
      <c r="N38" s="63"/>
      <c r="O38" s="63"/>
      <c r="P38" s="63"/>
      <c r="Q38" s="63"/>
      <c r="R38" s="63"/>
      <c r="S38" s="63"/>
      <c r="T38" s="63"/>
      <c r="U38" s="63"/>
      <c r="V38" s="63"/>
      <c r="W38" s="63"/>
      <c r="X38" s="63"/>
      <c r="Y38" s="63"/>
      <c r="Z38" s="63"/>
      <c r="AA38" s="63"/>
      <c r="AB38" s="63"/>
      <c r="AC38" s="63"/>
      <c r="AD38" s="63"/>
      <c r="AE38" s="63"/>
      <c r="AF38" s="63"/>
    </row>
    <row r="39" spans="1:32" ht="15.75" x14ac:dyDescent="0.25">
      <c r="A39" s="67" t="str">
        <f>CONCATENATE($A1," ",G191," ",N191,", ",O191,", ",P191,", ",Q191)</f>
        <v>0 didn't need the skills in the area(s) of Human Guide, Staying With Another (No Direct Contact), Menus, Getting Rides</v>
      </c>
      <c r="B39" s="63"/>
      <c r="C39" s="63"/>
      <c r="D39" s="63"/>
      <c r="E39" s="63"/>
      <c r="F39" s="63"/>
      <c r="G39" s="63"/>
      <c r="H39" s="63"/>
      <c r="I39" s="63"/>
      <c r="J39" s="63"/>
      <c r="K39" s="63"/>
      <c r="L39" s="63"/>
      <c r="M39" s="63"/>
      <c r="N39" s="63"/>
      <c r="O39" s="63"/>
      <c r="P39" s="63"/>
      <c r="Q39" s="63"/>
      <c r="R39" s="63"/>
      <c r="S39" s="63"/>
      <c r="T39" s="63"/>
      <c r="U39" s="63"/>
      <c r="V39" s="63"/>
      <c r="W39" s="63"/>
      <c r="X39" s="63"/>
      <c r="Y39" s="63"/>
      <c r="Z39" s="63"/>
      <c r="AA39" s="63"/>
      <c r="AB39" s="63"/>
      <c r="AC39" s="63"/>
      <c r="AD39" s="63"/>
      <c r="AE39" s="63"/>
      <c r="AF39" s="63"/>
    </row>
    <row r="40" spans="1:32" ht="15.75" x14ac:dyDescent="0.25">
      <c r="A40" s="67"/>
      <c r="B40" s="63"/>
      <c r="C40" s="63"/>
      <c r="D40" s="63"/>
      <c r="E40" s="63"/>
      <c r="F40" s="63"/>
      <c r="G40" s="63"/>
      <c r="H40" s="63"/>
      <c r="I40" s="63"/>
      <c r="J40" s="63"/>
      <c r="K40" s="63"/>
      <c r="L40" s="63"/>
      <c r="M40" s="63"/>
      <c r="N40" s="63"/>
      <c r="O40" s="63"/>
      <c r="P40" s="63"/>
      <c r="Q40" s="63"/>
      <c r="R40" s="63"/>
      <c r="S40" s="63"/>
      <c r="T40" s="63"/>
      <c r="U40" s="63"/>
      <c r="V40" s="63"/>
      <c r="W40" s="63"/>
      <c r="X40" s="63"/>
      <c r="Y40" s="63"/>
      <c r="Z40" s="63"/>
      <c r="AA40" s="63"/>
      <c r="AB40" s="63"/>
      <c r="AC40" s="63"/>
      <c r="AD40" s="63"/>
      <c r="AE40" s="63"/>
      <c r="AF40" s="63"/>
    </row>
    <row r="41" spans="1:32" ht="15.75" x14ac:dyDescent="0.25">
      <c r="A41" s="65" t="str">
        <f>CONCATENATE(A192," ",H41,"%")</f>
        <v>Cane Skills Score: 0%</v>
      </c>
      <c r="B41" s="63"/>
      <c r="C41" s="63"/>
      <c r="D41" s="63"/>
      <c r="E41" s="63"/>
      <c r="F41" s="63"/>
      <c r="G41" s="68">
        <f>Front!K9</f>
        <v>0</v>
      </c>
      <c r="H41" s="69">
        <f>ROUND(G41,1)</f>
        <v>0</v>
      </c>
      <c r="I41" s="63"/>
      <c r="J41" s="63"/>
      <c r="K41" s="63"/>
      <c r="L41" s="63"/>
      <c r="M41" s="63"/>
      <c r="N41" s="63"/>
      <c r="O41" s="63"/>
      <c r="P41" s="63"/>
      <c r="Q41" s="63"/>
      <c r="R41" s="63"/>
      <c r="S41" s="63"/>
      <c r="T41" s="63"/>
      <c r="U41" s="63"/>
      <c r="V41" s="63"/>
      <c r="W41" s="63"/>
      <c r="X41" s="63"/>
      <c r="Y41" s="63"/>
      <c r="Z41" s="63"/>
      <c r="AA41" s="63"/>
      <c r="AB41" s="63"/>
      <c r="AC41" s="63"/>
      <c r="AD41" s="63"/>
      <c r="AE41" s="63"/>
      <c r="AF41" s="63"/>
    </row>
    <row r="42" spans="1:32" ht="15.75" x14ac:dyDescent="0.25">
      <c r="A42" s="67" t="str">
        <f>CONCATENATE($A1," ",G193," ",N193,", ",O193,", ",P193,", ",Q193,", ",R193,", ",S193,", ",T193,", ",U193,", ",V193)</f>
        <v xml:space="preserve">0 did well with the skills that made up the area(s) of , , , , , , , , </v>
      </c>
      <c r="B42" s="63"/>
      <c r="C42" s="63"/>
      <c r="D42" s="63"/>
      <c r="E42" s="63"/>
      <c r="F42" s="63"/>
      <c r="G42" s="63"/>
      <c r="H42" s="63"/>
      <c r="I42" s="63"/>
      <c r="J42" s="63"/>
      <c r="K42" s="63"/>
      <c r="L42" s="63"/>
      <c r="M42" s="63"/>
      <c r="N42" s="63"/>
      <c r="O42" s="63"/>
      <c r="P42" s="63"/>
      <c r="Q42" s="63"/>
      <c r="R42" s="63"/>
      <c r="S42" s="63"/>
      <c r="T42" s="63"/>
      <c r="U42" s="63"/>
      <c r="V42" s="63"/>
      <c r="W42" s="63"/>
      <c r="X42" s="63"/>
      <c r="Y42" s="63"/>
      <c r="Z42" s="63"/>
      <c r="AA42" s="63"/>
      <c r="AB42" s="63"/>
      <c r="AC42" s="63"/>
      <c r="AD42" s="63"/>
      <c r="AE42" s="63"/>
      <c r="AF42" s="63"/>
    </row>
    <row r="43" spans="1:32" ht="15.75" x14ac:dyDescent="0.25">
      <c r="A43" s="67" t="str">
        <f>CONCATENATE($A1," ",G194," ",N194,", ",O194,", ",P194,", ",Q194,", ",R194,", ",S194,", ",T194,", ",U194,", ",V194)</f>
        <v xml:space="preserve">0 had room for improvement with the skills that made up the area(s) of , , , , , , , , </v>
      </c>
      <c r="B43" s="63"/>
      <c r="C43" s="63"/>
      <c r="D43" s="63"/>
      <c r="E43" s="63"/>
      <c r="F43" s="63"/>
      <c r="G43" s="63"/>
      <c r="H43" s="63"/>
      <c r="I43" s="63"/>
      <c r="J43" s="63"/>
      <c r="K43" s="63"/>
      <c r="L43" s="63"/>
      <c r="M43" s="63"/>
      <c r="N43" s="63"/>
      <c r="O43" s="63"/>
      <c r="P43" s="63"/>
      <c r="Q43" s="63"/>
      <c r="R43" s="63"/>
      <c r="S43" s="63"/>
      <c r="T43" s="63"/>
      <c r="U43" s="63"/>
      <c r="V43" s="63"/>
      <c r="W43" s="63"/>
      <c r="X43" s="63"/>
      <c r="Y43" s="63"/>
      <c r="Z43" s="63"/>
      <c r="AA43" s="63"/>
      <c r="AB43" s="63"/>
      <c r="AC43" s="63"/>
      <c r="AD43" s="63"/>
      <c r="AE43" s="63"/>
      <c r="AF43" s="63"/>
    </row>
    <row r="44" spans="1:32" ht="15.75" x14ac:dyDescent="0.25">
      <c r="A44" s="67" t="str">
        <f>CONCATENATE($A1," ",G195," ",N195,", ",O195,", ",P195,", ",Q195,", ",R195,", ",S195,", ",T195,", ",U195,", ",V195)</f>
        <v xml:space="preserve">0 hadn't had the opportunity to work on the skills in the area(s) of , , , , , , , , </v>
      </c>
      <c r="B44" s="63"/>
      <c r="C44" s="63"/>
      <c r="D44" s="63"/>
      <c r="E44" s="63"/>
      <c r="F44" s="63"/>
      <c r="G44" s="63"/>
      <c r="H44" s="63"/>
      <c r="I44" s="63"/>
      <c r="J44" s="63"/>
      <c r="K44" s="63"/>
      <c r="L44" s="63"/>
      <c r="M44" s="63"/>
      <c r="N44" s="63"/>
      <c r="O44" s="63"/>
      <c r="P44" s="63"/>
      <c r="Q44" s="63"/>
      <c r="R44" s="63"/>
      <c r="S44" s="63"/>
      <c r="T44" s="63"/>
      <c r="U44" s="63"/>
      <c r="V44" s="63"/>
      <c r="W44" s="63"/>
      <c r="X44" s="63"/>
      <c r="Y44" s="63"/>
      <c r="Z44" s="63"/>
      <c r="AA44" s="63"/>
      <c r="AB44" s="63"/>
      <c r="AC44" s="63"/>
      <c r="AD44" s="63"/>
      <c r="AE44" s="63"/>
      <c r="AF44" s="63"/>
    </row>
    <row r="45" spans="1:32" ht="15.75" x14ac:dyDescent="0.25">
      <c r="A45" s="67" t="str">
        <f>CONCATENATE($A1," ",G196," ",N196,", ",O196,", ",P196,", ",Q196,", ",R196,", ",S196,", ",T196,", ",U196,", ",V196)</f>
        <v>0 didn't need the skills in the area(s) of Basic Skills, Types Of Grips, Wheelchair Specific Cane Skills, Constant Contact, Diagonal/Diagonal Trail, Two Point Touch/Touch Trail, Touch And Drag, Three Point Touch, Verification Technique</v>
      </c>
      <c r="B45" s="63"/>
      <c r="C45" s="63"/>
      <c r="D45" s="63"/>
      <c r="E45" s="63"/>
      <c r="F45" s="63"/>
      <c r="G45" s="63"/>
      <c r="H45" s="63"/>
      <c r="I45" s="63"/>
      <c r="J45" s="63"/>
      <c r="K45" s="63"/>
      <c r="L45" s="63"/>
      <c r="M45" s="63"/>
      <c r="N45" s="63"/>
      <c r="O45" s="63"/>
      <c r="P45" s="63"/>
      <c r="Q45" s="63"/>
      <c r="R45" s="63"/>
      <c r="S45" s="63"/>
      <c r="T45" s="63"/>
      <c r="U45" s="63"/>
      <c r="V45" s="63"/>
      <c r="W45" s="63"/>
      <c r="X45" s="63"/>
      <c r="Y45" s="63"/>
      <c r="Z45" s="63"/>
      <c r="AA45" s="63"/>
      <c r="AB45" s="63"/>
      <c r="AC45" s="63"/>
      <c r="AD45" s="63"/>
      <c r="AE45" s="63"/>
      <c r="AF45" s="63"/>
    </row>
    <row r="46" spans="1:32" ht="15.75" x14ac:dyDescent="0.25">
      <c r="A46" s="67"/>
      <c r="B46" s="63"/>
      <c r="C46" s="63"/>
      <c r="D46" s="63"/>
      <c r="E46" s="63"/>
      <c r="F46" s="63"/>
      <c r="G46" s="63"/>
      <c r="H46" s="63"/>
      <c r="I46" s="63"/>
      <c r="J46" s="63"/>
      <c r="K46" s="63"/>
      <c r="L46" s="63"/>
      <c r="M46" s="63"/>
      <c r="N46" s="63"/>
      <c r="O46" s="63"/>
      <c r="P46" s="63"/>
      <c r="Q46" s="63"/>
      <c r="R46" s="63"/>
      <c r="S46" s="63"/>
      <c r="T46" s="63"/>
      <c r="U46" s="63"/>
      <c r="V46" s="63"/>
      <c r="W46" s="63"/>
      <c r="X46" s="63"/>
      <c r="Y46" s="63"/>
      <c r="Z46" s="63"/>
      <c r="AA46" s="63"/>
      <c r="AB46" s="63"/>
      <c r="AC46" s="63"/>
      <c r="AD46" s="63"/>
      <c r="AE46" s="63"/>
      <c r="AF46" s="63"/>
    </row>
    <row r="47" spans="1:32" ht="15.75" x14ac:dyDescent="0.25">
      <c r="A47" s="65" t="str">
        <f>CONCATENATE(A202," ",H47,"%")</f>
        <v>Sidewalk Travel Score: 0%</v>
      </c>
      <c r="B47" s="63"/>
      <c r="C47" s="63"/>
      <c r="D47" s="63"/>
      <c r="E47" s="63"/>
      <c r="F47" s="63"/>
      <c r="G47" s="66">
        <f>Front!K10</f>
        <v>0</v>
      </c>
      <c r="H47" s="69">
        <f>ROUND(G47,1)</f>
        <v>0</v>
      </c>
      <c r="I47" s="63"/>
      <c r="J47" s="63"/>
      <c r="K47" s="63"/>
      <c r="L47" s="63"/>
      <c r="M47" s="63"/>
      <c r="N47" s="63"/>
      <c r="O47" s="63"/>
      <c r="P47" s="63"/>
      <c r="Q47" s="63"/>
      <c r="R47" s="63"/>
      <c r="S47" s="63"/>
      <c r="T47" s="63"/>
      <c r="U47" s="63"/>
      <c r="V47" s="63"/>
      <c r="W47" s="63"/>
      <c r="X47" s="63"/>
      <c r="Y47" s="63"/>
      <c r="Z47" s="63"/>
      <c r="AA47" s="63"/>
      <c r="AB47" s="63"/>
      <c r="AC47" s="63"/>
      <c r="AD47" s="63"/>
      <c r="AE47" s="63"/>
      <c r="AF47" s="63"/>
    </row>
    <row r="48" spans="1:32" ht="15.75" x14ac:dyDescent="0.25">
      <c r="A48" s="67" t="str">
        <f>CONCATENATE($A1," ",G202," ",N202,", ",O202,", ",P202,", ",Q202,", ",R202)</f>
        <v xml:space="preserve">0 did well with the skills that made up the area(s) of , , , , </v>
      </c>
      <c r="B48" s="63"/>
      <c r="C48" s="63"/>
      <c r="D48" s="63"/>
      <c r="E48" s="63"/>
      <c r="F48" s="63"/>
      <c r="G48" s="63"/>
      <c r="H48" s="63"/>
      <c r="I48" s="63"/>
      <c r="J48" s="63"/>
      <c r="K48" s="63"/>
      <c r="L48" s="63"/>
      <c r="M48" s="63"/>
      <c r="N48" s="63"/>
      <c r="O48" s="63"/>
      <c r="P48" s="63"/>
      <c r="Q48" s="63"/>
      <c r="R48" s="63"/>
      <c r="S48" s="63"/>
      <c r="T48" s="63"/>
      <c r="U48" s="63"/>
      <c r="V48" s="63"/>
      <c r="W48" s="63"/>
      <c r="X48" s="63"/>
      <c r="Y48" s="63"/>
      <c r="Z48" s="63"/>
      <c r="AA48" s="63"/>
      <c r="AB48" s="63"/>
      <c r="AC48" s="63"/>
      <c r="AD48" s="63"/>
      <c r="AE48" s="63"/>
      <c r="AF48" s="63"/>
    </row>
    <row r="49" spans="1:32" ht="15.75" x14ac:dyDescent="0.25">
      <c r="A49" s="67" t="str">
        <f>CONCATENATE($A1," ",G203," ",N203,", ",O203,", ",P203,", ",Q203,", ",R203)</f>
        <v xml:space="preserve">0 had room for improvement with the skills that made up the area(s) of , , , , </v>
      </c>
      <c r="B49" s="63"/>
      <c r="C49" s="63"/>
      <c r="D49" s="63"/>
      <c r="E49" s="63"/>
      <c r="F49" s="63"/>
      <c r="G49" s="63"/>
      <c r="H49" s="63"/>
      <c r="I49" s="63"/>
      <c r="J49" s="63"/>
      <c r="K49" s="63"/>
      <c r="L49" s="63"/>
      <c r="M49" s="63"/>
      <c r="N49" s="63"/>
      <c r="O49" s="63"/>
      <c r="P49" s="63"/>
      <c r="Q49" s="63"/>
      <c r="R49" s="63"/>
      <c r="S49" s="63"/>
      <c r="T49" s="63"/>
      <c r="U49" s="63"/>
      <c r="V49" s="63"/>
      <c r="W49" s="63"/>
      <c r="X49" s="63"/>
      <c r="Y49" s="63"/>
      <c r="Z49" s="63"/>
      <c r="AA49" s="63"/>
      <c r="AB49" s="63"/>
      <c r="AC49" s="63"/>
      <c r="AD49" s="63"/>
      <c r="AE49" s="63"/>
      <c r="AF49" s="63"/>
    </row>
    <row r="50" spans="1:32" ht="15.75" x14ac:dyDescent="0.25">
      <c r="A50" s="67" t="str">
        <f>CONCATENATE($A1," ",G204," ",N204,", ",O204,", ",P204,", ",Q204,", ",R204)</f>
        <v xml:space="preserve">0 hadn't had the opportunity to work on the skills in the area(s) of , , , , </v>
      </c>
      <c r="B50" s="63"/>
      <c r="C50" s="63"/>
      <c r="D50" s="63"/>
      <c r="E50" s="63"/>
      <c r="F50" s="63"/>
      <c r="G50" s="63"/>
      <c r="H50" s="63"/>
      <c r="I50" s="63"/>
      <c r="J50" s="63"/>
      <c r="K50" s="63"/>
      <c r="L50" s="63"/>
      <c r="M50" s="63"/>
      <c r="N50" s="63"/>
      <c r="O50" s="63"/>
      <c r="P50" s="63"/>
      <c r="Q50" s="63"/>
      <c r="R50" s="63"/>
      <c r="S50" s="63"/>
      <c r="T50" s="63"/>
      <c r="U50" s="63"/>
      <c r="V50" s="63"/>
      <c r="W50" s="63"/>
      <c r="X50" s="63"/>
      <c r="Y50" s="63"/>
      <c r="Z50" s="63"/>
      <c r="AA50" s="63"/>
      <c r="AB50" s="63"/>
      <c r="AC50" s="63"/>
      <c r="AD50" s="63"/>
      <c r="AE50" s="63"/>
      <c r="AF50" s="63"/>
    </row>
    <row r="51" spans="1:32" ht="15.75" x14ac:dyDescent="0.25">
      <c r="A51" s="67" t="str">
        <f>CONCATENATE($A1," ",G205," ",N205,", ",O205,", ",P205,", ",Q205,", ",R205)</f>
        <v>0 didn't need the skills in the area(s) of Travel On Sidewalks, Travel On Irregular Sidewalks, Negotiating Curb Ramps, Negotiating Building Ramps, Correcting for Veering On Sidewalks</v>
      </c>
      <c r="B51" s="63"/>
      <c r="C51" s="63"/>
      <c r="D51" s="63"/>
      <c r="E51" s="63"/>
      <c r="F51" s="63"/>
      <c r="G51" s="63"/>
      <c r="H51" s="63"/>
      <c r="I51" s="63"/>
      <c r="J51" s="63"/>
      <c r="K51" s="63"/>
      <c r="L51" s="63"/>
      <c r="M51" s="63"/>
      <c r="N51" s="63"/>
      <c r="O51" s="63"/>
      <c r="P51" s="63"/>
      <c r="Q51" s="63"/>
      <c r="R51" s="63"/>
      <c r="S51" s="63"/>
      <c r="T51" s="63"/>
      <c r="U51" s="63"/>
      <c r="V51" s="63"/>
      <c r="W51" s="63"/>
      <c r="X51" s="63"/>
      <c r="Y51" s="63"/>
      <c r="Z51" s="63"/>
      <c r="AA51" s="63"/>
      <c r="AB51" s="63"/>
      <c r="AC51" s="63"/>
      <c r="AD51" s="63"/>
      <c r="AE51" s="63"/>
      <c r="AF51" s="63"/>
    </row>
    <row r="52" spans="1:32" ht="15.75" x14ac:dyDescent="0.25">
      <c r="A52" s="67"/>
      <c r="B52" s="63"/>
      <c r="C52" s="63"/>
      <c r="D52" s="63"/>
      <c r="E52" s="63"/>
      <c r="F52" s="63"/>
      <c r="G52" s="63"/>
      <c r="H52" s="63"/>
      <c r="I52" s="63"/>
      <c r="J52" s="63"/>
      <c r="K52" s="63"/>
      <c r="L52" s="63"/>
      <c r="M52" s="63"/>
      <c r="N52" s="63"/>
      <c r="O52" s="63"/>
      <c r="P52" s="63"/>
      <c r="Q52" s="63"/>
      <c r="R52" s="63"/>
      <c r="S52" s="63"/>
      <c r="T52" s="63"/>
      <c r="U52" s="63"/>
      <c r="V52" s="63"/>
      <c r="W52" s="63"/>
      <c r="X52" s="63"/>
      <c r="Y52" s="63"/>
      <c r="Z52" s="63"/>
      <c r="AA52" s="63"/>
      <c r="AB52" s="63"/>
      <c r="AC52" s="63"/>
      <c r="AD52" s="63"/>
      <c r="AE52" s="63"/>
      <c r="AF52" s="63"/>
    </row>
    <row r="53" spans="1:32" ht="15.75" x14ac:dyDescent="0.25">
      <c r="A53" s="65" t="str">
        <f>CONCATENATE(A208," ",H53,"%")</f>
        <v>Street Crossings Score: 0%</v>
      </c>
      <c r="B53" s="63"/>
      <c r="C53" s="63"/>
      <c r="D53" s="63"/>
      <c r="E53" s="63"/>
      <c r="F53" s="63"/>
      <c r="G53" s="66">
        <f>Front!K11</f>
        <v>0</v>
      </c>
      <c r="H53" s="69">
        <f>ROUND(G53,1)</f>
        <v>0</v>
      </c>
      <c r="I53" s="63"/>
      <c r="J53" s="63"/>
      <c r="K53" s="63"/>
      <c r="L53" s="63"/>
      <c r="M53" s="63"/>
      <c r="N53" s="63"/>
      <c r="O53" s="63"/>
      <c r="P53" s="63"/>
      <c r="Q53" s="63"/>
      <c r="R53" s="63"/>
      <c r="S53" s="63"/>
      <c r="T53" s="63"/>
      <c r="U53" s="63"/>
      <c r="V53" s="63"/>
      <c r="W53" s="63"/>
      <c r="X53" s="63"/>
      <c r="Y53" s="63"/>
      <c r="Z53" s="63"/>
      <c r="AA53" s="63"/>
      <c r="AB53" s="63"/>
      <c r="AC53" s="63"/>
      <c r="AD53" s="63"/>
      <c r="AE53" s="63"/>
      <c r="AF53" s="63"/>
    </row>
    <row r="54" spans="1:32" ht="15.75" x14ac:dyDescent="0.25">
      <c r="A54" s="67" t="str">
        <f>CONCATENATE($A1," ",G209," ",N209,", ",O209,", ",P209,", ",Q209,", ",R209,", ",S209,", ",T209,", ",U209,", ",V209,", ",W209,", ",X209,", ",Y209,", ",Z209,", ",AA209,", ",AB209,", ",AC209,", ",AD209)</f>
        <v xml:space="preserve">0 did well with the skills that made up the area(s) of , , , , , , , , , , , , , , , , </v>
      </c>
      <c r="B54" s="63"/>
      <c r="C54" s="63"/>
      <c r="D54" s="63"/>
      <c r="E54" s="63"/>
      <c r="F54" s="63"/>
      <c r="G54" s="63"/>
      <c r="H54" s="63"/>
      <c r="I54" s="63"/>
      <c r="J54" s="63"/>
      <c r="K54" s="63"/>
      <c r="L54" s="63"/>
      <c r="M54" s="63"/>
      <c r="N54" s="63"/>
      <c r="O54" s="63"/>
      <c r="P54" s="63"/>
      <c r="Q54" s="63"/>
      <c r="R54" s="63"/>
      <c r="S54" s="63"/>
      <c r="T54" s="63"/>
      <c r="U54" s="63"/>
      <c r="V54" s="63"/>
      <c r="W54" s="63"/>
      <c r="X54" s="63"/>
      <c r="Y54" s="63"/>
      <c r="Z54" s="63"/>
      <c r="AA54" s="63"/>
      <c r="AB54" s="63"/>
      <c r="AC54" s="63"/>
      <c r="AD54" s="63"/>
      <c r="AE54" s="63"/>
      <c r="AF54" s="63"/>
    </row>
    <row r="55" spans="1:32" ht="15.75" x14ac:dyDescent="0.25">
      <c r="A55" s="67" t="str">
        <f>CONCATENATE($A1," ",G210," ",N210,", ",O210,", ",P210,", ",Q210,", ",R210,", ",S210,", ",T210,", ",U210,", ",V210,", ",W210,", ",X210,", ",Y210,", ",Z210,", ",AA210,", ",AB210,", ",AC210,", ",AD210)</f>
        <v xml:space="preserve">0 had room for improvement with the skills that made up the area(s) of , , , , , , , , , , , , , , , , </v>
      </c>
      <c r="B55" s="63"/>
      <c r="C55" s="63"/>
      <c r="D55" s="63"/>
      <c r="E55" s="63"/>
      <c r="F55" s="63"/>
      <c r="G55" s="63"/>
      <c r="H55" s="63"/>
      <c r="I55" s="63"/>
      <c r="J55" s="63"/>
      <c r="K55" s="63"/>
      <c r="L55" s="63"/>
      <c r="M55" s="63"/>
      <c r="N55" s="63"/>
      <c r="O55" s="63"/>
      <c r="P55" s="63"/>
      <c r="Q55" s="63"/>
      <c r="R55" s="63"/>
      <c r="S55" s="63"/>
      <c r="T55" s="63"/>
      <c r="U55" s="63"/>
      <c r="V55" s="63"/>
      <c r="W55" s="63"/>
      <c r="X55" s="63"/>
      <c r="Y55" s="63"/>
      <c r="Z55" s="63"/>
      <c r="AA55" s="63"/>
      <c r="AB55" s="63"/>
      <c r="AC55" s="63"/>
      <c r="AD55" s="63"/>
      <c r="AE55" s="63"/>
      <c r="AF55" s="63"/>
    </row>
    <row r="56" spans="1:32" ht="15.75" x14ac:dyDescent="0.25">
      <c r="A56" s="67" t="str">
        <f>CONCATENATE($A1," ",G211," ",N211,", ",O211,", ",P211,", ",Q211,", ",R211,", ",S211,", ",T211,", ",U211,", ",V211,", ",W211,", ",X211,", ",Y211,", ",Z211,", ",AA211,", ",AB211,", ",AC211,", ",AD211)</f>
        <v xml:space="preserve">0 hadn't had the opportunity to work on the skills in the area(s) of , , , , , , , , , , , , , , , , </v>
      </c>
      <c r="B56" s="63"/>
      <c r="C56" s="63"/>
      <c r="D56" s="63"/>
      <c r="E56" s="63"/>
      <c r="F56" s="63"/>
      <c r="G56" s="63"/>
      <c r="H56" s="63"/>
      <c r="I56" s="63"/>
      <c r="J56" s="63"/>
      <c r="K56" s="63"/>
      <c r="L56" s="63"/>
      <c r="M56" s="63"/>
      <c r="N56" s="63"/>
      <c r="O56" s="63"/>
      <c r="P56" s="63"/>
      <c r="Q56" s="63"/>
      <c r="R56" s="63"/>
      <c r="S56" s="63"/>
      <c r="T56" s="63"/>
      <c r="U56" s="63"/>
      <c r="V56" s="63"/>
      <c r="W56" s="63"/>
      <c r="X56" s="63"/>
      <c r="Y56" s="63"/>
      <c r="Z56" s="63"/>
      <c r="AA56" s="63"/>
      <c r="AB56" s="63"/>
      <c r="AC56" s="63"/>
      <c r="AD56" s="63"/>
      <c r="AE56" s="63"/>
      <c r="AF56" s="63"/>
    </row>
    <row r="57" spans="1:32" ht="15.75" x14ac:dyDescent="0.25">
      <c r="A57" s="67" t="str">
        <f>CONCATENATE($A1," ",G212," ",N212,", ",O212,", ",P212,", ",Q212,", ",R212,", ",S212,", ",T212,", ",U212,", ",V212,", ",W212,", ",X212,", ",Y212,", ",Z212,", ",AA212,", ",AB212,", ",AC212,", ",AD212)</f>
        <v xml:space="preserve">0 didn't need the skills in the area(s) of Anticipating Street Crossings, Wheelchair Specific Street Crossing Skills, Maintaining Line Of Travel &amp; Body Alignment, Re-establishing Body Alignment, Analyzing Intersections, Plus Intersections, T Intersections, Y Intersections, Roundabouts, Significantly Offset Intersections, Atypical Intersections, Newly Developed Intersections, Channelized Right Turn Lanes, Veering, Understanding Drivers’ Perspectives, Pedestrian Signals, </v>
      </c>
      <c r="B57" s="63"/>
      <c r="C57" s="63"/>
      <c r="D57" s="63"/>
      <c r="E57" s="63"/>
      <c r="F57" s="63"/>
      <c r="G57" s="63"/>
      <c r="H57" s="63"/>
      <c r="I57" s="63"/>
      <c r="J57" s="63"/>
      <c r="K57" s="63"/>
      <c r="L57" s="63"/>
      <c r="M57" s="63"/>
      <c r="N57" s="63"/>
      <c r="O57" s="63"/>
      <c r="P57" s="63"/>
      <c r="Q57" s="63"/>
      <c r="R57" s="63"/>
      <c r="S57" s="63"/>
      <c r="T57" s="63"/>
      <c r="U57" s="63"/>
      <c r="V57" s="63"/>
      <c r="W57" s="63"/>
      <c r="X57" s="63"/>
      <c r="Y57" s="63"/>
      <c r="Z57" s="63"/>
      <c r="AA57" s="63"/>
      <c r="AB57" s="63"/>
      <c r="AC57" s="63"/>
      <c r="AD57" s="63"/>
      <c r="AE57" s="63"/>
      <c r="AF57" s="63"/>
    </row>
    <row r="58" spans="1:32" ht="15.75" x14ac:dyDescent="0.25">
      <c r="A58" s="67"/>
      <c r="B58" s="63"/>
      <c r="C58" s="63"/>
      <c r="D58" s="63"/>
      <c r="E58" s="63"/>
      <c r="F58" s="63"/>
      <c r="G58" s="63"/>
      <c r="H58" s="63"/>
      <c r="I58" s="63"/>
      <c r="J58" s="63"/>
      <c r="K58" s="63"/>
      <c r="L58" s="63"/>
      <c r="M58" s="63"/>
      <c r="N58" s="63"/>
      <c r="O58" s="63"/>
      <c r="P58" s="63"/>
      <c r="Q58" s="63"/>
      <c r="R58" s="63"/>
      <c r="S58" s="63"/>
      <c r="T58" s="63"/>
      <c r="U58" s="63"/>
      <c r="V58" s="63"/>
      <c r="W58" s="63"/>
      <c r="X58" s="63"/>
      <c r="Y58" s="63"/>
      <c r="Z58" s="63"/>
      <c r="AA58" s="63"/>
      <c r="AB58" s="63"/>
      <c r="AC58" s="63"/>
      <c r="AD58" s="63"/>
      <c r="AE58" s="63"/>
      <c r="AF58" s="63"/>
    </row>
    <row r="59" spans="1:32" ht="15.75" x14ac:dyDescent="0.25">
      <c r="A59" s="65" t="str">
        <f>CONCATENATE(A226," ",H59,"%")</f>
        <v>Orientation Skills and GPS Score: 0%</v>
      </c>
      <c r="B59" s="63"/>
      <c r="C59" s="63"/>
      <c r="D59" s="63"/>
      <c r="E59" s="63"/>
      <c r="F59" s="63"/>
      <c r="G59" s="66">
        <f>Front!K12</f>
        <v>0</v>
      </c>
      <c r="H59" s="69">
        <f>ROUND(G59,1)</f>
        <v>0</v>
      </c>
      <c r="I59" s="63"/>
      <c r="J59" s="63"/>
      <c r="K59" s="63"/>
      <c r="L59" s="63"/>
      <c r="M59" s="63"/>
      <c r="N59" s="63"/>
      <c r="O59" s="63"/>
      <c r="P59" s="63"/>
      <c r="Q59" s="63"/>
      <c r="R59" s="63"/>
      <c r="S59" s="63"/>
      <c r="T59" s="63"/>
      <c r="U59" s="63"/>
      <c r="V59" s="63"/>
      <c r="W59" s="63"/>
      <c r="X59" s="63"/>
      <c r="Y59" s="63"/>
      <c r="Z59" s="63"/>
      <c r="AA59" s="63"/>
      <c r="AB59" s="63"/>
      <c r="AC59" s="63"/>
      <c r="AD59" s="63"/>
      <c r="AE59" s="63"/>
      <c r="AF59" s="63"/>
    </row>
    <row r="60" spans="1:32" ht="15.75" x14ac:dyDescent="0.25">
      <c r="A60" s="67" t="str">
        <f>CONCATENATE($A1," ",G227," ",N227,", ",O227,", ",P227,", ",Q227,", ",R227,", ",S227,", ",T227,", ",U227,", ",V227,", ",W227,", ",X227)</f>
        <v xml:space="preserve">0 did well with the skills that made up the area(s) of , , , , , , , , , , </v>
      </c>
      <c r="B60" s="63"/>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row>
    <row r="61" spans="1:32" ht="15.75" x14ac:dyDescent="0.25">
      <c r="A61" s="67" t="str">
        <f>CONCATENATE($A1," ",G228," ",N228,", ",O228,", ",P228,", ",Q228,", ",R228,", ",S228,", ",T228,", ",U228,", ",V228,", ",W228,", ",X228)</f>
        <v xml:space="preserve">0 had room for improvement with the skills that made up the area(s) of , , , , , , , , , , </v>
      </c>
      <c r="B61" s="63"/>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row>
    <row r="62" spans="1:32" ht="15.75" x14ac:dyDescent="0.25">
      <c r="A62" s="67" t="str">
        <f>CONCATENATE($A1," ",G229," ",N229,", ",O229,", ",P229,", ",Q229,", ",R229,", ",S229,", ",T229,", ",U229,", ",V229,", ",W229,", ",X229)</f>
        <v xml:space="preserve">0 hadn't had the opportunity to work on the skills in the area(s) of , , , , , , , , , , </v>
      </c>
      <c r="B62" s="63"/>
      <c r="C62" s="63"/>
      <c r="D62" s="63"/>
      <c r="E62" s="63"/>
      <c r="F62" s="63"/>
      <c r="G62" s="63"/>
      <c r="H62" s="63"/>
      <c r="I62" s="63"/>
      <c r="J62" s="63"/>
      <c r="K62" s="63"/>
      <c r="L62" s="63"/>
      <c r="M62" s="63"/>
      <c r="N62" s="63"/>
      <c r="O62" s="63"/>
      <c r="P62" s="63"/>
      <c r="Q62" s="63"/>
      <c r="R62" s="63"/>
      <c r="S62" s="63"/>
      <c r="T62" s="63"/>
      <c r="U62" s="63"/>
      <c r="V62" s="63"/>
      <c r="W62" s="63"/>
      <c r="X62" s="63"/>
      <c r="Y62" s="63"/>
      <c r="Z62" s="63"/>
      <c r="AA62" s="63"/>
      <c r="AB62" s="63"/>
      <c r="AC62" s="63"/>
      <c r="AD62" s="63"/>
      <c r="AE62" s="63"/>
      <c r="AF62" s="63"/>
    </row>
    <row r="63" spans="1:32" ht="15.75" x14ac:dyDescent="0.25">
      <c r="A63" s="67" t="str">
        <f>CONCATENATE($A1," ",G230," ",N230,", ",O230,", ",P230,", ",Q230,", ",R230,", ",S230,", ",T230,", ",U230,", ",V230,", ",W230,", ",X230)</f>
        <v>0 didn't need the skills in the area(s) of Cardinality, Landmarks, Clues, Indoor Numbering Systems, Outdoor Numbering Systems, Route Creation, Grid System, Divisors And Block Numbering, Transferability, GPS, Maps</v>
      </c>
      <c r="B63" s="63"/>
      <c r="C63" s="63"/>
      <c r="D63" s="63"/>
      <c r="E63" s="63"/>
      <c r="F63" s="63"/>
      <c r="G63" s="63"/>
      <c r="H63" s="63"/>
      <c r="I63" s="63"/>
      <c r="J63" s="63"/>
      <c r="K63" s="63"/>
      <c r="L63" s="63"/>
      <c r="M63" s="63"/>
      <c r="N63" s="63"/>
      <c r="O63" s="63"/>
      <c r="P63" s="63"/>
      <c r="Q63" s="63"/>
      <c r="R63" s="63"/>
      <c r="S63" s="63"/>
      <c r="T63" s="63"/>
      <c r="U63" s="63"/>
      <c r="V63" s="63"/>
      <c r="W63" s="63"/>
      <c r="X63" s="63"/>
      <c r="Y63" s="63"/>
      <c r="Z63" s="63"/>
      <c r="AA63" s="63"/>
      <c r="AB63" s="63"/>
      <c r="AC63" s="63"/>
      <c r="AD63" s="63"/>
      <c r="AE63" s="63"/>
      <c r="AF63" s="63"/>
    </row>
    <row r="64" spans="1:32" ht="15.75" x14ac:dyDescent="0.25">
      <c r="A64" s="67"/>
      <c r="B64" s="63"/>
      <c r="C64" s="63"/>
      <c r="D64" s="63"/>
      <c r="E64" s="63"/>
      <c r="F64" s="63"/>
      <c r="G64" s="63"/>
      <c r="H64" s="63"/>
      <c r="I64" s="63"/>
      <c r="J64" s="63"/>
      <c r="K64" s="63"/>
      <c r="L64" s="63"/>
      <c r="M64" s="63"/>
      <c r="N64" s="63"/>
      <c r="O64" s="63"/>
      <c r="P64" s="63"/>
      <c r="Q64" s="63"/>
      <c r="R64" s="63"/>
      <c r="S64" s="63"/>
      <c r="T64" s="63"/>
      <c r="U64" s="63"/>
      <c r="V64" s="63"/>
      <c r="W64" s="63"/>
      <c r="X64" s="63"/>
      <c r="Y64" s="63"/>
      <c r="Z64" s="63"/>
      <c r="AA64" s="63"/>
      <c r="AB64" s="63"/>
      <c r="AC64" s="63"/>
      <c r="AD64" s="63"/>
      <c r="AE64" s="63"/>
      <c r="AF64" s="63"/>
    </row>
    <row r="65" spans="1:32" ht="15.75" x14ac:dyDescent="0.25">
      <c r="A65" s="65" t="str">
        <f>CONCATENATE(A238," ",H65,"%")</f>
        <v>Public Transportation Score: 0%</v>
      </c>
      <c r="B65" s="63"/>
      <c r="C65" s="63"/>
      <c r="D65" s="63"/>
      <c r="E65" s="63"/>
      <c r="F65" s="63"/>
      <c r="G65" s="66">
        <f>Front!K13</f>
        <v>0</v>
      </c>
      <c r="H65" s="69">
        <f>ROUND(G65,1)</f>
        <v>0</v>
      </c>
      <c r="I65" s="63"/>
      <c r="J65" s="63"/>
      <c r="K65" s="63"/>
      <c r="L65" s="63"/>
      <c r="M65" s="63"/>
      <c r="N65" s="63"/>
      <c r="O65" s="63"/>
      <c r="P65" s="63"/>
      <c r="Q65" s="63"/>
      <c r="R65" s="63"/>
      <c r="S65" s="63"/>
      <c r="T65" s="63"/>
      <c r="U65" s="63"/>
      <c r="V65" s="63"/>
      <c r="W65" s="63"/>
      <c r="X65" s="63"/>
      <c r="Y65" s="63"/>
      <c r="Z65" s="63"/>
      <c r="AA65" s="63"/>
      <c r="AB65" s="63"/>
      <c r="AC65" s="63"/>
      <c r="AD65" s="63"/>
      <c r="AE65" s="63"/>
      <c r="AF65" s="63"/>
    </row>
    <row r="66" spans="1:32" ht="15.75" x14ac:dyDescent="0.25">
      <c r="A66" s="67" t="str">
        <f>CONCATENATE($A1," ",G239," ",N239,", ",O239,", ",P239,", ",Q239,", ",R239,", ",S239,", ",T239,", ",U239)</f>
        <v xml:space="preserve">0 did well with the skills that made up the area(s) of , , , , , , , </v>
      </c>
      <c r="B66" s="63"/>
      <c r="C66" s="63"/>
      <c r="D66" s="63"/>
      <c r="E66" s="63"/>
      <c r="F66" s="63"/>
      <c r="G66" s="63"/>
      <c r="H66" s="63"/>
      <c r="I66" s="63"/>
      <c r="J66" s="63"/>
      <c r="K66" s="63"/>
      <c r="L66" s="63"/>
      <c r="M66" s="63"/>
      <c r="N66" s="63"/>
      <c r="O66" s="63"/>
      <c r="P66" s="63"/>
      <c r="Q66" s="63"/>
      <c r="R66" s="63"/>
      <c r="S66" s="63"/>
      <c r="T66" s="63"/>
      <c r="U66" s="63"/>
      <c r="V66" s="63"/>
      <c r="W66" s="63"/>
      <c r="X66" s="63"/>
      <c r="Y66" s="63"/>
      <c r="Z66" s="63"/>
      <c r="AA66" s="63"/>
      <c r="AB66" s="63"/>
      <c r="AC66" s="63"/>
      <c r="AD66" s="63"/>
      <c r="AE66" s="63"/>
      <c r="AF66" s="63"/>
    </row>
    <row r="67" spans="1:32" ht="15.75" x14ac:dyDescent="0.25">
      <c r="A67" s="67" t="str">
        <f>CONCATENATE($A1," ",G240," ",N240,", ",O240,", ",P240,", ",Q240,", ",R240,", ",S240,", ",T240,", ",U240)</f>
        <v xml:space="preserve">0 had room for improvement with the skills that made up the area(s) of , , , , , , , </v>
      </c>
      <c r="B67" s="63"/>
      <c r="C67" s="63"/>
      <c r="D67" s="63"/>
      <c r="E67" s="63"/>
      <c r="F67" s="63"/>
      <c r="G67" s="63"/>
      <c r="H67" s="63"/>
      <c r="I67" s="63"/>
      <c r="J67" s="63"/>
      <c r="K67" s="63"/>
      <c r="L67" s="63"/>
      <c r="M67" s="63"/>
      <c r="N67" s="63"/>
      <c r="O67" s="63"/>
      <c r="P67" s="63"/>
      <c r="Q67" s="63"/>
      <c r="R67" s="63"/>
      <c r="S67" s="63"/>
      <c r="T67" s="63"/>
      <c r="U67" s="63"/>
      <c r="V67" s="63"/>
      <c r="W67" s="63"/>
      <c r="X67" s="63"/>
      <c r="Y67" s="63"/>
      <c r="Z67" s="63"/>
      <c r="AA67" s="63"/>
      <c r="AB67" s="63"/>
      <c r="AC67" s="63"/>
      <c r="AD67" s="63"/>
      <c r="AE67" s="63"/>
      <c r="AF67" s="63"/>
    </row>
    <row r="68" spans="1:32" ht="15.75" x14ac:dyDescent="0.25">
      <c r="A68" s="67" t="str">
        <f>CONCATENATE($A1," ",G241," ",N241,", ",O241,", ",P241,", ",Q241,", ",R241,", ",S241,", ",T241,", ",U241)</f>
        <v xml:space="preserve">0 hadn't had the opportunity to work on the skills in the area(s) of , , , , , , , </v>
      </c>
      <c r="B68" s="63"/>
      <c r="C68" s="63"/>
      <c r="D68" s="63"/>
      <c r="E68" s="63"/>
      <c r="F68" s="63"/>
      <c r="G68" s="63"/>
      <c r="H68" s="63"/>
      <c r="I68" s="63"/>
      <c r="J68" s="63"/>
      <c r="K68" s="63"/>
      <c r="L68" s="63"/>
      <c r="M68" s="63"/>
      <c r="N68" s="63"/>
      <c r="O68" s="63"/>
      <c r="P68" s="63"/>
      <c r="Q68" s="63"/>
      <c r="R68" s="63"/>
      <c r="S68" s="63"/>
      <c r="T68" s="63"/>
      <c r="U68" s="63"/>
      <c r="V68" s="63"/>
      <c r="W68" s="63"/>
      <c r="X68" s="63"/>
      <c r="Y68" s="63"/>
      <c r="Z68" s="63"/>
      <c r="AA68" s="63"/>
      <c r="AB68" s="63"/>
      <c r="AC68" s="63"/>
      <c r="AD68" s="63"/>
      <c r="AE68" s="63"/>
      <c r="AF68" s="63"/>
    </row>
    <row r="69" spans="1:32" ht="15.75" x14ac:dyDescent="0.25">
      <c r="A69" s="67" t="str">
        <f>CONCATENATE($A1," ",G242," ",N242,", ",O242,", ",P242,", ",Q242,", ",R242,", ",S242,", ",T242,", ",U242)</f>
        <v>0 didn't need the skills in the area(s) of Identifying Common Public Transportation Options, Lifts (vehicle, stage/porch), Intra-City Bus Travel, Inter-City Bus Travel, Taxi/Ride Service, Para Transit, Air Travel, Subway/Light Rail</v>
      </c>
      <c r="B69" s="63"/>
      <c r="C69" s="63"/>
      <c r="D69" s="63"/>
      <c r="E69" s="63"/>
      <c r="F69" s="63"/>
      <c r="G69" s="63"/>
      <c r="H69" s="63"/>
      <c r="I69" s="63"/>
      <c r="J69" s="63"/>
      <c r="K69" s="63"/>
      <c r="L69" s="63"/>
      <c r="M69" s="63"/>
      <c r="N69" s="63"/>
      <c r="O69" s="63"/>
      <c r="P69" s="63"/>
      <c r="Q69" s="63"/>
      <c r="R69" s="63"/>
      <c r="S69" s="63"/>
      <c r="T69" s="63"/>
      <c r="U69" s="63"/>
      <c r="V69" s="63"/>
      <c r="W69" s="63"/>
      <c r="X69" s="63"/>
      <c r="Y69" s="63"/>
      <c r="Z69" s="63"/>
      <c r="AA69" s="63"/>
      <c r="AB69" s="63"/>
      <c r="AC69" s="63"/>
      <c r="AD69" s="63"/>
      <c r="AE69" s="63"/>
      <c r="AF69" s="63"/>
    </row>
    <row r="70" spans="1:32" ht="15.75" x14ac:dyDescent="0.25">
      <c r="A70" s="67"/>
      <c r="B70" s="63"/>
      <c r="C70" s="63"/>
      <c r="D70" s="63"/>
      <c r="E70" s="63"/>
      <c r="F70" s="63"/>
      <c r="G70" s="63"/>
      <c r="H70" s="63"/>
      <c r="I70" s="63"/>
      <c r="J70" s="63"/>
      <c r="K70" s="63"/>
      <c r="L70" s="63"/>
      <c r="M70" s="63"/>
      <c r="N70" s="63"/>
      <c r="O70" s="63"/>
      <c r="P70" s="63"/>
      <c r="Q70" s="63"/>
      <c r="R70" s="63"/>
      <c r="S70" s="63"/>
      <c r="T70" s="63"/>
      <c r="U70" s="63"/>
      <c r="V70" s="63"/>
      <c r="W70" s="63"/>
      <c r="X70" s="63"/>
      <c r="Y70" s="63"/>
      <c r="Z70" s="63"/>
      <c r="AA70" s="63"/>
      <c r="AB70" s="63"/>
      <c r="AC70" s="63"/>
      <c r="AD70" s="63"/>
      <c r="AE70" s="63"/>
      <c r="AF70" s="63"/>
    </row>
    <row r="71" spans="1:32" ht="15.75" x14ac:dyDescent="0.25">
      <c r="A71" s="65" t="str">
        <f>CONCATENATE(A247," ",H71,"%")</f>
        <v>Atypical O&amp;M Score: 0%</v>
      </c>
      <c r="B71" s="63"/>
      <c r="C71" s="63"/>
      <c r="D71" s="63"/>
      <c r="E71" s="63"/>
      <c r="F71" s="63"/>
      <c r="G71" s="66">
        <f>Front!K14</f>
        <v>0</v>
      </c>
      <c r="H71" s="69">
        <f>ROUND(G71,1)</f>
        <v>0</v>
      </c>
      <c r="I71" s="63"/>
      <c r="J71" s="63"/>
      <c r="K71" s="63"/>
      <c r="L71" s="63"/>
      <c r="M71" s="63"/>
      <c r="N71" s="63"/>
      <c r="O71" s="63"/>
      <c r="P71" s="63"/>
      <c r="Q71" s="63"/>
      <c r="R71" s="63"/>
      <c r="S71" s="63"/>
      <c r="T71" s="63"/>
      <c r="U71" s="63"/>
      <c r="V71" s="63"/>
      <c r="W71" s="63"/>
      <c r="X71" s="63"/>
      <c r="Y71" s="63"/>
      <c r="Z71" s="63"/>
      <c r="AA71" s="63"/>
      <c r="AB71" s="63"/>
      <c r="AC71" s="63"/>
      <c r="AD71" s="63"/>
      <c r="AE71" s="63"/>
      <c r="AF71" s="63"/>
    </row>
    <row r="72" spans="1:32" ht="15.75" x14ac:dyDescent="0.25">
      <c r="A72" s="67" t="str">
        <f>CONCATENATE($A1," ",G248," ",N248,", ",O248,", ",P248,", ",Q248,", ",R248)</f>
        <v xml:space="preserve">0 did well with the skills that made up the area(s) of , , , , </v>
      </c>
      <c r="B72" s="63"/>
      <c r="C72" s="63"/>
      <c r="D72" s="63"/>
      <c r="E72" s="63"/>
      <c r="F72" s="63"/>
      <c r="G72" s="63"/>
      <c r="H72" s="63"/>
      <c r="I72" s="63"/>
      <c r="J72" s="63"/>
      <c r="K72" s="63"/>
      <c r="L72" s="63"/>
      <c r="M72" s="63"/>
      <c r="N72" s="63"/>
      <c r="O72" s="63"/>
      <c r="P72" s="63"/>
      <c r="Q72" s="63"/>
      <c r="R72" s="63"/>
      <c r="S72" s="63"/>
      <c r="T72" s="63"/>
      <c r="U72" s="63"/>
      <c r="V72" s="63"/>
      <c r="W72" s="63"/>
      <c r="X72" s="63"/>
      <c r="Y72" s="63"/>
      <c r="Z72" s="63"/>
      <c r="AA72" s="63"/>
      <c r="AB72" s="63"/>
      <c r="AC72" s="63"/>
      <c r="AD72" s="63"/>
      <c r="AE72" s="63"/>
      <c r="AF72" s="63"/>
    </row>
    <row r="73" spans="1:32" ht="15.75" x14ac:dyDescent="0.25">
      <c r="A73" s="67" t="str">
        <f>CONCATENATE($A1," ",G249," ",N249,", ",O249,", ",P249,", ",Q249,", ",R249)</f>
        <v xml:space="preserve">0 had room for improvement with the skills that made up the area(s) of , , , , </v>
      </c>
      <c r="B73" s="63"/>
      <c r="C73" s="63"/>
      <c r="D73" s="63"/>
      <c r="E73" s="63"/>
      <c r="F73" s="63"/>
      <c r="G73" s="63"/>
      <c r="H73" s="63"/>
      <c r="I73" s="63"/>
      <c r="J73" s="63"/>
      <c r="K73" s="63"/>
      <c r="L73" s="63"/>
      <c r="M73" s="63"/>
      <c r="N73" s="63"/>
      <c r="O73" s="63"/>
      <c r="P73" s="63"/>
      <c r="Q73" s="63"/>
      <c r="R73" s="63"/>
      <c r="S73" s="63"/>
      <c r="T73" s="63"/>
      <c r="U73" s="63"/>
      <c r="V73" s="63"/>
      <c r="W73" s="63"/>
      <c r="X73" s="63"/>
      <c r="Y73" s="63"/>
      <c r="Z73" s="63"/>
      <c r="AA73" s="63"/>
      <c r="AB73" s="63"/>
      <c r="AC73" s="63"/>
      <c r="AD73" s="63"/>
      <c r="AE73" s="63"/>
      <c r="AF73" s="63"/>
    </row>
    <row r="74" spans="1:32" ht="15.75" x14ac:dyDescent="0.25">
      <c r="A74" s="67" t="str">
        <f>CONCATENATE($A1," ",G250," ",N250,", ",O250,", ",P250,", ",Q250,", ",R250)</f>
        <v xml:space="preserve">0 hadn't had the opportunity to work on the skills in the area(s) of , , , , </v>
      </c>
      <c r="B74" s="63"/>
      <c r="C74" s="63"/>
      <c r="D74" s="63"/>
      <c r="E74" s="63"/>
      <c r="F74" s="63"/>
      <c r="G74" s="63"/>
      <c r="H74" s="63"/>
      <c r="I74" s="63"/>
      <c r="J74" s="63"/>
      <c r="K74" s="63"/>
      <c r="L74" s="63"/>
      <c r="M74" s="63"/>
      <c r="N74" s="63"/>
      <c r="O74" s="63"/>
      <c r="P74" s="63"/>
      <c r="Q74" s="63"/>
      <c r="R74" s="63"/>
      <c r="S74" s="63"/>
      <c r="T74" s="63"/>
      <c r="U74" s="63"/>
      <c r="V74" s="63"/>
      <c r="W74" s="63"/>
      <c r="X74" s="63"/>
      <c r="Y74" s="63"/>
      <c r="Z74" s="63"/>
      <c r="AA74" s="63"/>
      <c r="AB74" s="63"/>
      <c r="AC74" s="63"/>
      <c r="AD74" s="63"/>
      <c r="AE74" s="63"/>
      <c r="AF74" s="63"/>
    </row>
    <row r="75" spans="1:32" ht="15.75" x14ac:dyDescent="0.25">
      <c r="A75" s="67" t="str">
        <f>CONCATENATE($A1," ",G251," ",N251,", ",O251,", ",P251,", ",Q251,", ",R251)</f>
        <v>0 didn't need the skills in the area(s) of Fences, Fields (Urban), Parks/Playgrounds, Outdoor Recreation, Inclement Weather</v>
      </c>
      <c r="B75" s="63"/>
      <c r="C75" s="63"/>
      <c r="D75" s="63"/>
      <c r="E75" s="63"/>
      <c r="F75" s="63"/>
      <c r="G75" s="63"/>
      <c r="H75" s="63"/>
      <c r="I75" s="63"/>
      <c r="J75" s="63"/>
      <c r="K75" s="63"/>
      <c r="L75" s="63"/>
      <c r="M75" s="63"/>
      <c r="N75" s="63"/>
      <c r="O75" s="63"/>
      <c r="P75" s="63"/>
      <c r="Q75" s="63"/>
      <c r="R75" s="63"/>
      <c r="S75" s="63"/>
      <c r="T75" s="63"/>
      <c r="U75" s="63"/>
      <c r="V75" s="63"/>
      <c r="W75" s="63"/>
      <c r="X75" s="63"/>
      <c r="Y75" s="63"/>
      <c r="Z75" s="63"/>
      <c r="AA75" s="63"/>
      <c r="AB75" s="63"/>
      <c r="AC75" s="63"/>
      <c r="AD75" s="63"/>
      <c r="AE75" s="63"/>
      <c r="AF75" s="63"/>
    </row>
    <row r="76" spans="1:32" ht="15.75" x14ac:dyDescent="0.25">
      <c r="A76" s="67"/>
      <c r="B76" s="63"/>
      <c r="C76" s="63"/>
      <c r="D76" s="63"/>
      <c r="E76" s="63"/>
      <c r="F76" s="63"/>
      <c r="G76" s="63"/>
      <c r="H76" s="63"/>
      <c r="I76" s="63"/>
      <c r="J76" s="63"/>
      <c r="K76" s="63"/>
      <c r="L76" s="63"/>
      <c r="M76" s="63"/>
      <c r="N76" s="63"/>
      <c r="O76" s="63"/>
      <c r="P76" s="63"/>
      <c r="Q76" s="63"/>
      <c r="R76" s="63"/>
      <c r="S76" s="63"/>
      <c r="T76" s="63"/>
      <c r="U76" s="63"/>
      <c r="V76" s="63"/>
      <c r="W76" s="63"/>
      <c r="X76" s="63"/>
      <c r="Y76" s="63"/>
      <c r="Z76" s="63"/>
      <c r="AA76" s="63"/>
      <c r="AB76" s="63"/>
      <c r="AC76" s="63"/>
      <c r="AD76" s="63"/>
      <c r="AE76" s="63"/>
      <c r="AF76" s="63"/>
    </row>
    <row r="77" spans="1:32" ht="15.75" x14ac:dyDescent="0.25">
      <c r="A77" s="65" t="str">
        <f>CONCATENATE(A253," ",H77,"%")</f>
        <v>Rural Travel Score: 0%</v>
      </c>
      <c r="B77" s="63"/>
      <c r="C77" s="63"/>
      <c r="D77" s="63"/>
      <c r="E77" s="63"/>
      <c r="F77" s="63"/>
      <c r="G77" s="66">
        <f>Front!K15</f>
        <v>0</v>
      </c>
      <c r="H77" s="69">
        <f>ROUND(G77,1)</f>
        <v>0</v>
      </c>
      <c r="I77" s="63"/>
      <c r="J77" s="63"/>
      <c r="K77" s="63"/>
      <c r="L77" s="63"/>
      <c r="M77" s="63"/>
      <c r="N77" s="63"/>
      <c r="O77" s="63"/>
      <c r="P77" s="63"/>
      <c r="Q77" s="63"/>
      <c r="R77" s="63"/>
      <c r="S77" s="63"/>
      <c r="T77" s="63"/>
      <c r="U77" s="63"/>
      <c r="V77" s="63"/>
      <c r="W77" s="63"/>
      <c r="X77" s="63"/>
      <c r="Y77" s="63"/>
      <c r="Z77" s="63"/>
      <c r="AA77" s="63"/>
      <c r="AB77" s="63"/>
      <c r="AC77" s="63"/>
      <c r="AD77" s="63"/>
      <c r="AE77" s="63"/>
      <c r="AF77" s="63"/>
    </row>
    <row r="78" spans="1:32" ht="15.75" x14ac:dyDescent="0.25">
      <c r="A78" s="67" t="str">
        <f>CONCATENATE($A1," ",G254," ",N254,", ",O254,", ",P254,", ",Q254,", ",R254)</f>
        <v xml:space="preserve">0 did well with the skills that made up the area(s) of , , , , </v>
      </c>
      <c r="B78" s="63"/>
      <c r="C78" s="63"/>
      <c r="D78" s="63"/>
      <c r="E78" s="63"/>
      <c r="F78" s="63"/>
      <c r="G78" s="63"/>
      <c r="H78" s="63"/>
      <c r="I78" s="63"/>
      <c r="J78" s="63"/>
      <c r="K78" s="63"/>
      <c r="L78" s="63"/>
      <c r="M78" s="63"/>
      <c r="N78" s="63"/>
      <c r="O78" s="63"/>
      <c r="P78" s="63"/>
      <c r="Q78" s="63"/>
      <c r="R78" s="63"/>
      <c r="S78" s="63"/>
      <c r="T78" s="63"/>
      <c r="U78" s="63"/>
      <c r="V78" s="63"/>
      <c r="W78" s="63"/>
      <c r="X78" s="63"/>
      <c r="Y78" s="63"/>
      <c r="Z78" s="63"/>
      <c r="AA78" s="63"/>
      <c r="AB78" s="63"/>
      <c r="AC78" s="63"/>
      <c r="AD78" s="63"/>
      <c r="AE78" s="63"/>
      <c r="AF78" s="63"/>
    </row>
    <row r="79" spans="1:32" ht="15.75" x14ac:dyDescent="0.25">
      <c r="A79" s="67" t="str">
        <f>CONCATENATE($A1," ",G255," ",N255,", ",O255,", ",P255,", ",Q255,", ",R255)</f>
        <v xml:space="preserve">0 had room for improvement with the skills that made up the area(s) of , , , , </v>
      </c>
      <c r="B79" s="63"/>
      <c r="C79" s="63"/>
      <c r="D79" s="63"/>
      <c r="E79" s="63"/>
      <c r="F79" s="63"/>
      <c r="G79" s="63"/>
      <c r="H79" s="63"/>
      <c r="I79" s="63"/>
      <c r="J79" s="63"/>
      <c r="K79" s="63"/>
      <c r="L79" s="63"/>
      <c r="M79" s="63"/>
      <c r="N79" s="63"/>
      <c r="O79" s="63"/>
      <c r="P79" s="63"/>
      <c r="Q79" s="63"/>
      <c r="R79" s="63"/>
      <c r="S79" s="63"/>
      <c r="T79" s="63"/>
      <c r="U79" s="63"/>
      <c r="V79" s="63"/>
      <c r="W79" s="63"/>
      <c r="X79" s="63"/>
      <c r="Y79" s="63"/>
      <c r="Z79" s="63"/>
      <c r="AA79" s="63"/>
      <c r="AB79" s="63"/>
      <c r="AC79" s="63"/>
      <c r="AD79" s="63"/>
      <c r="AE79" s="63"/>
      <c r="AF79" s="63"/>
    </row>
    <row r="80" spans="1:32" ht="15.75" x14ac:dyDescent="0.25">
      <c r="A80" s="67" t="str">
        <f>CONCATENATE($A1," ",G256," ",N256,", ",O256,", ",P256,", ",Q256,", ",R256)</f>
        <v xml:space="preserve">0 hadn't had the opportunity to work on the skills in the area(s) of , , , , </v>
      </c>
      <c r="B80" s="63"/>
      <c r="C80" s="63"/>
      <c r="D80" s="63"/>
      <c r="E80" s="63"/>
      <c r="F80" s="63"/>
      <c r="G80" s="63"/>
      <c r="H80" s="63"/>
      <c r="I80" s="63"/>
      <c r="J80" s="63"/>
      <c r="K80" s="63"/>
      <c r="L80" s="63"/>
      <c r="M80" s="63"/>
      <c r="N80" s="63"/>
      <c r="O80" s="63"/>
      <c r="P80" s="63"/>
      <c r="Q80" s="63"/>
      <c r="R80" s="63"/>
      <c r="S80" s="63"/>
      <c r="T80" s="63"/>
      <c r="U80" s="63"/>
      <c r="V80" s="63"/>
      <c r="W80" s="63"/>
      <c r="X80" s="63"/>
      <c r="Y80" s="63"/>
      <c r="Z80" s="63"/>
      <c r="AA80" s="63"/>
      <c r="AB80" s="63"/>
      <c r="AC80" s="63"/>
      <c r="AD80" s="63"/>
      <c r="AE80" s="63"/>
      <c r="AF80" s="63"/>
    </row>
    <row r="81" spans="1:32" ht="15.75" x14ac:dyDescent="0.25">
      <c r="A81" s="67" t="str">
        <f>CONCATENATE($A1," ",G257," ",N257,", ",O257,", ",P257,", ",Q257,", ",R257)</f>
        <v>0 didn't need the skills in the area(s) of Understanding Unique Dangers Related To Rural Travel, Travel Along Rural Roads, Environmental Factors, Identifying And Going Around Items In Rural Areas, Rural Street Crossings</v>
      </c>
      <c r="B81" s="63"/>
      <c r="C81" s="63"/>
      <c r="D81" s="63"/>
      <c r="E81" s="63"/>
      <c r="F81" s="63"/>
      <c r="G81" s="63"/>
      <c r="H81" s="63"/>
      <c r="I81" s="63"/>
      <c r="J81" s="63"/>
      <c r="K81" s="63"/>
      <c r="L81" s="63"/>
      <c r="M81" s="63"/>
      <c r="N81" s="63"/>
      <c r="O81" s="63"/>
      <c r="P81" s="63"/>
      <c r="Q81" s="63"/>
      <c r="R81" s="63"/>
      <c r="S81" s="63"/>
      <c r="T81" s="63"/>
      <c r="U81" s="63"/>
      <c r="V81" s="63"/>
      <c r="W81" s="63"/>
      <c r="X81" s="63"/>
      <c r="Y81" s="63"/>
      <c r="Z81" s="63"/>
      <c r="AA81" s="63"/>
      <c r="AB81" s="63"/>
      <c r="AC81" s="63"/>
      <c r="AD81" s="63"/>
      <c r="AE81" s="63"/>
      <c r="AF81" s="63"/>
    </row>
    <row r="82" spans="1:32" ht="15.75" x14ac:dyDescent="0.25">
      <c r="A82" s="67"/>
      <c r="B82" s="63"/>
      <c r="C82" s="63"/>
      <c r="D82" s="63"/>
      <c r="E82" s="63"/>
      <c r="F82" s="63"/>
      <c r="G82" s="63"/>
      <c r="H82" s="63"/>
      <c r="I82" s="63"/>
      <c r="J82" s="63"/>
      <c r="K82" s="63"/>
      <c r="L82" s="63"/>
      <c r="M82" s="63"/>
      <c r="N82" s="63"/>
      <c r="O82" s="63"/>
      <c r="P82" s="63"/>
      <c r="Q82" s="63"/>
      <c r="R82" s="63"/>
      <c r="S82" s="63"/>
      <c r="T82" s="63"/>
      <c r="U82" s="63"/>
      <c r="V82" s="63"/>
      <c r="W82" s="63"/>
      <c r="X82" s="63"/>
      <c r="Y82" s="63"/>
      <c r="Z82" s="63"/>
      <c r="AA82" s="63"/>
      <c r="AB82" s="63"/>
      <c r="AC82" s="63"/>
      <c r="AD82" s="63"/>
      <c r="AE82" s="63"/>
      <c r="AF82" s="63"/>
    </row>
    <row r="83" spans="1:32" ht="15.75" x14ac:dyDescent="0.25">
      <c r="A83" s="65" t="str">
        <f>CONCATENATE(A259," ",H83,"%")</f>
        <v>Vision Specific O&amp;M Skills Score: 0%</v>
      </c>
      <c r="B83" s="63"/>
      <c r="C83" s="63"/>
      <c r="D83" s="63"/>
      <c r="E83" s="63"/>
      <c r="F83" s="63"/>
      <c r="G83" s="66">
        <f>Front!K16</f>
        <v>0</v>
      </c>
      <c r="H83" s="69">
        <f>ROUND(G83,1)</f>
        <v>0</v>
      </c>
      <c r="I83" s="63"/>
      <c r="J83" s="63"/>
      <c r="K83" s="63"/>
      <c r="L83" s="63"/>
      <c r="M83" s="63"/>
      <c r="N83" s="63"/>
      <c r="O83" s="63"/>
      <c r="P83" s="63"/>
      <c r="Q83" s="63"/>
      <c r="R83" s="63"/>
      <c r="S83" s="63"/>
      <c r="T83" s="63"/>
      <c r="U83" s="63"/>
      <c r="V83" s="63"/>
      <c r="W83" s="63"/>
      <c r="X83" s="63"/>
      <c r="Y83" s="63"/>
      <c r="Z83" s="63"/>
      <c r="AA83" s="63"/>
      <c r="AB83" s="63"/>
      <c r="AC83" s="63"/>
      <c r="AD83" s="63"/>
      <c r="AE83" s="63"/>
      <c r="AF83" s="63"/>
    </row>
    <row r="84" spans="1:32" ht="15.75" x14ac:dyDescent="0.25">
      <c r="A84" s="67" t="str">
        <f>CONCATENATE($A1," ",G260," ",N260,", ",O260,", ",P260,", ",Q260,", ",R260)</f>
        <v xml:space="preserve">0 did well with the skills that made up the area(s) of , , , , </v>
      </c>
      <c r="B84" s="63"/>
      <c r="C84" s="63"/>
      <c r="D84" s="63"/>
      <c r="E84" s="63"/>
      <c r="F84" s="63"/>
      <c r="G84" s="63"/>
      <c r="H84" s="63"/>
      <c r="I84" s="63"/>
      <c r="J84" s="63"/>
      <c r="K84" s="63"/>
      <c r="L84" s="63"/>
      <c r="M84" s="63"/>
      <c r="N84" s="63"/>
      <c r="O84" s="63"/>
      <c r="P84" s="63"/>
      <c r="Q84" s="63"/>
      <c r="R84" s="63"/>
      <c r="S84" s="63"/>
      <c r="T84" s="63"/>
      <c r="U84" s="63"/>
      <c r="V84" s="63"/>
      <c r="W84" s="63"/>
      <c r="X84" s="63"/>
      <c r="Y84" s="63"/>
      <c r="Z84" s="63"/>
      <c r="AA84" s="63"/>
      <c r="AB84" s="63"/>
      <c r="AC84" s="63"/>
      <c r="AD84" s="63"/>
      <c r="AE84" s="63"/>
      <c r="AF84" s="63"/>
    </row>
    <row r="85" spans="1:32" ht="15.75" x14ac:dyDescent="0.25">
      <c r="A85" s="67" t="str">
        <f>CONCATENATE($A1," ",G261," ",N261,", ",O261,", ",P261,", ",Q261,", ",R261)</f>
        <v xml:space="preserve">0 had room for improvement with the skills that made up the area(s) of , , , , </v>
      </c>
      <c r="B85" s="63"/>
      <c r="C85" s="63"/>
      <c r="D85" s="63"/>
      <c r="E85" s="63"/>
      <c r="F85" s="63"/>
      <c r="G85" s="63"/>
      <c r="H85" s="63"/>
      <c r="I85" s="63"/>
      <c r="J85" s="63"/>
      <c r="K85" s="63"/>
      <c r="L85" s="63"/>
      <c r="M85" s="63"/>
      <c r="N85" s="63"/>
      <c r="O85" s="63"/>
      <c r="P85" s="63"/>
      <c r="Q85" s="63"/>
      <c r="R85" s="63"/>
      <c r="S85" s="63"/>
      <c r="T85" s="63"/>
      <c r="U85" s="63"/>
      <c r="V85" s="63"/>
      <c r="W85" s="63"/>
      <c r="X85" s="63"/>
      <c r="Y85" s="63"/>
      <c r="Z85" s="63"/>
      <c r="AA85" s="63"/>
      <c r="AB85" s="63"/>
      <c r="AC85" s="63"/>
      <c r="AD85" s="63"/>
      <c r="AE85" s="63"/>
      <c r="AF85" s="63"/>
    </row>
    <row r="86" spans="1:32" ht="15.75" x14ac:dyDescent="0.25">
      <c r="A86" s="67" t="str">
        <f>CONCATENATE($A1," ",G262," ",N262,", ",O262,", ",P262,", ",Q262,", ",R262)</f>
        <v xml:space="preserve">0 hadn't had the opportunity to work on the skills in the area(s) of , , , , </v>
      </c>
      <c r="B86" s="63"/>
      <c r="C86" s="63"/>
      <c r="D86" s="63"/>
      <c r="E86" s="63"/>
      <c r="F86" s="63"/>
      <c r="G86" s="63"/>
      <c r="H86" s="63"/>
      <c r="I86" s="63"/>
      <c r="J86" s="63"/>
      <c r="K86" s="63"/>
      <c r="L86" s="63"/>
      <c r="M86" s="63"/>
      <c r="N86" s="63"/>
      <c r="O86" s="63"/>
      <c r="P86" s="63"/>
      <c r="Q86" s="63"/>
      <c r="R86" s="63"/>
      <c r="S86" s="63"/>
      <c r="T86" s="63"/>
      <c r="U86" s="63"/>
      <c r="V86" s="63"/>
      <c r="W86" s="63"/>
      <c r="X86" s="63"/>
      <c r="Y86" s="63"/>
      <c r="Z86" s="63"/>
      <c r="AA86" s="63"/>
      <c r="AB86" s="63"/>
      <c r="AC86" s="63"/>
      <c r="AD86" s="63"/>
      <c r="AE86" s="63"/>
      <c r="AF86" s="63"/>
    </row>
    <row r="87" spans="1:32" ht="15.75" x14ac:dyDescent="0.25">
      <c r="A87" s="67" t="str">
        <f>CONCATENATE($A1," ",G263," ",N263,", ",O263,", ",P263,", ",Q263,", ",R263)</f>
        <v>0 didn't need the skills in the area(s) of Scanning Materials, Scanning Environments, Near Point Magnification, Distance Magnification, Visual Traveling</v>
      </c>
      <c r="B87" s="63"/>
      <c r="C87" s="63"/>
      <c r="D87" s="63"/>
      <c r="E87" s="63"/>
      <c r="F87" s="63"/>
      <c r="G87" s="63"/>
      <c r="H87" s="63"/>
      <c r="I87" s="63"/>
      <c r="J87" s="63"/>
      <c r="K87" s="63"/>
      <c r="L87" s="63"/>
      <c r="M87" s="63"/>
      <c r="N87" s="63"/>
      <c r="O87" s="63"/>
      <c r="P87" s="63"/>
      <c r="Q87" s="63"/>
      <c r="R87" s="63"/>
      <c r="S87" s="63"/>
      <c r="T87" s="63"/>
      <c r="U87" s="63"/>
      <c r="V87" s="63"/>
      <c r="W87" s="63"/>
      <c r="X87" s="63"/>
      <c r="Y87" s="63"/>
      <c r="Z87" s="63"/>
      <c r="AA87" s="63"/>
      <c r="AB87" s="63"/>
      <c r="AC87" s="63"/>
      <c r="AD87" s="63"/>
      <c r="AE87" s="63"/>
      <c r="AF87" s="63"/>
    </row>
    <row r="88" spans="1:32" ht="15.75" x14ac:dyDescent="0.25">
      <c r="A88" s="67"/>
      <c r="B88" s="63"/>
      <c r="C88" s="63"/>
      <c r="D88" s="63"/>
      <c r="E88" s="63"/>
      <c r="F88" s="63"/>
      <c r="G88" s="63"/>
      <c r="H88" s="63"/>
      <c r="I88" s="63"/>
      <c r="J88" s="63"/>
      <c r="K88" s="63"/>
      <c r="L88" s="63"/>
      <c r="M88" s="63"/>
      <c r="N88" s="63"/>
      <c r="O88" s="63"/>
      <c r="P88" s="63"/>
      <c r="Q88" s="63"/>
      <c r="R88" s="63"/>
      <c r="S88" s="63"/>
      <c r="T88" s="63"/>
      <c r="U88" s="63"/>
      <c r="V88" s="63"/>
      <c r="W88" s="63"/>
      <c r="X88" s="63"/>
      <c r="Y88" s="63"/>
      <c r="Z88" s="63"/>
      <c r="AA88" s="63"/>
      <c r="AB88" s="63"/>
      <c r="AC88" s="63"/>
      <c r="AD88" s="63"/>
      <c r="AE88" s="63"/>
      <c r="AF88" s="63"/>
    </row>
    <row r="89" spans="1:32" ht="15.75" x14ac:dyDescent="0.25">
      <c r="A89" s="65" t="str">
        <f>CONCATENATE(A265," ",H89,"%")</f>
        <v>Community Score: 0%</v>
      </c>
      <c r="B89" s="63"/>
      <c r="C89" s="63"/>
      <c r="D89" s="63"/>
      <c r="E89" s="63"/>
      <c r="F89" s="63"/>
      <c r="G89" s="66">
        <f>Front!K17</f>
        <v>0</v>
      </c>
      <c r="H89" s="69">
        <f>ROUND(G89,1)</f>
        <v>0</v>
      </c>
      <c r="I89" s="63"/>
      <c r="J89" s="63"/>
      <c r="K89" s="63"/>
      <c r="L89" s="63"/>
      <c r="M89" s="63"/>
      <c r="N89" s="63"/>
      <c r="O89" s="63"/>
      <c r="P89" s="63"/>
      <c r="Q89" s="63"/>
      <c r="R89" s="63"/>
      <c r="S89" s="63"/>
      <c r="T89" s="63"/>
      <c r="U89" s="63"/>
      <c r="V89" s="63"/>
      <c r="W89" s="63"/>
      <c r="X89" s="63"/>
      <c r="Y89" s="63"/>
      <c r="Z89" s="63"/>
      <c r="AA89" s="63"/>
      <c r="AB89" s="63"/>
      <c r="AC89" s="63"/>
      <c r="AD89" s="63"/>
      <c r="AE89" s="63"/>
      <c r="AF89" s="63"/>
    </row>
    <row r="90" spans="1:32" ht="15.75" x14ac:dyDescent="0.25">
      <c r="A90" s="67" t="str">
        <f>CONCATENATE($A1," ",G266," ",N266,", ",O266,", ",P266,", ",Q266,", ",R266,", ",S266)</f>
        <v xml:space="preserve">0 did well with the skills that made up the area(s) of , , , , , </v>
      </c>
      <c r="B90" s="63"/>
      <c r="C90" s="63"/>
      <c r="D90" s="63"/>
      <c r="E90" s="63"/>
      <c r="F90" s="63"/>
      <c r="G90" s="63"/>
      <c r="H90" s="63"/>
      <c r="I90" s="63"/>
      <c r="J90" s="63"/>
      <c r="K90" s="63"/>
      <c r="L90" s="63"/>
      <c r="M90" s="63"/>
      <c r="N90" s="63"/>
      <c r="O90" s="63"/>
      <c r="P90" s="63"/>
      <c r="Q90" s="63"/>
      <c r="R90" s="63"/>
      <c r="S90" s="63"/>
      <c r="T90" s="63"/>
      <c r="U90" s="63"/>
      <c r="V90" s="63"/>
      <c r="W90" s="63"/>
      <c r="X90" s="63"/>
      <c r="Y90" s="63"/>
      <c r="Z90" s="63"/>
      <c r="AA90" s="63"/>
      <c r="AB90" s="63"/>
      <c r="AC90" s="63"/>
      <c r="AD90" s="63"/>
      <c r="AE90" s="63"/>
      <c r="AF90" s="63"/>
    </row>
    <row r="91" spans="1:32" ht="15.75" x14ac:dyDescent="0.25">
      <c r="A91" s="67" t="str">
        <f>CONCATENATE($A1," ",G267," ",N267,", ",O267,", ",P267,", ",Q267,", ",R267,", ",S267)</f>
        <v xml:space="preserve">0 had room for improvement with the skills that made up the area(s) of , , , , , </v>
      </c>
      <c r="B91" s="63"/>
      <c r="C91" s="63"/>
      <c r="D91" s="63"/>
      <c r="E91" s="63"/>
      <c r="F91" s="63"/>
      <c r="G91" s="63"/>
      <c r="H91" s="63"/>
      <c r="I91" s="63"/>
      <c r="J91" s="63"/>
      <c r="K91" s="63"/>
      <c r="L91" s="63"/>
      <c r="M91" s="63"/>
      <c r="N91" s="63"/>
      <c r="O91" s="63"/>
      <c r="P91" s="63"/>
      <c r="Q91" s="63"/>
      <c r="R91" s="63"/>
      <c r="S91" s="63"/>
      <c r="T91" s="63"/>
      <c r="U91" s="63"/>
      <c r="V91" s="63"/>
      <c r="W91" s="63"/>
      <c r="X91" s="63"/>
      <c r="Y91" s="63"/>
      <c r="Z91" s="63"/>
      <c r="AA91" s="63"/>
      <c r="AB91" s="63"/>
      <c r="AC91" s="63"/>
      <c r="AD91" s="63"/>
      <c r="AE91" s="63"/>
      <c r="AF91" s="63"/>
    </row>
    <row r="92" spans="1:32" ht="15.75" x14ac:dyDescent="0.25">
      <c r="A92" s="67" t="str">
        <f>CONCATENATE($A1," ",G268," ",N268,", ",O268,", ",P268,", ",Q268,", ",R268,", ",S268)</f>
        <v xml:space="preserve">0 hadn't had the opportunity to work on the skills in the area(s) of , , , , , </v>
      </c>
      <c r="B92" s="63"/>
      <c r="C92" s="63"/>
      <c r="D92" s="63"/>
      <c r="E92" s="63"/>
      <c r="F92" s="63"/>
      <c r="G92" s="63"/>
      <c r="H92" s="63"/>
      <c r="I92" s="63"/>
      <c r="J92" s="63"/>
      <c r="K92" s="63"/>
      <c r="L92" s="63"/>
      <c r="M92" s="63"/>
      <c r="N92" s="63"/>
      <c r="O92" s="63"/>
      <c r="P92" s="63"/>
      <c r="Q92" s="63"/>
      <c r="R92" s="63"/>
      <c r="S92" s="63"/>
      <c r="T92" s="63"/>
      <c r="U92" s="63"/>
      <c r="V92" s="63"/>
      <c r="W92" s="63"/>
      <c r="X92" s="63"/>
      <c r="Y92" s="63"/>
      <c r="Z92" s="63"/>
      <c r="AA92" s="63"/>
      <c r="AB92" s="63"/>
      <c r="AC92" s="63"/>
      <c r="AD92" s="63"/>
      <c r="AE92" s="63"/>
      <c r="AF92" s="63"/>
    </row>
    <row r="93" spans="1:32" ht="15.75" x14ac:dyDescent="0.25">
      <c r="A93" s="67" t="str">
        <f>CONCATENATE($A1," ",G269," ",N269,", ",O269,", ",P269,", ",Q269,", ",R269,", ",S269)</f>
        <v>0 didn't need the skills in the area(s) of Comparison Shopping From Home, Stores, Fast Food Restaurants, Cafeteria Restaurants, Sit Down Restaurants, Public Toilets</v>
      </c>
      <c r="B93" s="63"/>
      <c r="C93" s="63"/>
      <c r="D93" s="63"/>
      <c r="E93" s="63"/>
      <c r="F93" s="63"/>
      <c r="G93" s="63"/>
      <c r="H93" s="63"/>
      <c r="I93" s="63"/>
      <c r="J93" s="63"/>
      <c r="K93" s="63"/>
      <c r="L93" s="63"/>
      <c r="M93" s="63"/>
      <c r="N93" s="63"/>
      <c r="O93" s="63"/>
      <c r="P93" s="63"/>
      <c r="Q93" s="63"/>
      <c r="R93" s="63"/>
      <c r="S93" s="63"/>
      <c r="T93" s="63"/>
      <c r="U93" s="63"/>
      <c r="V93" s="63"/>
      <c r="W93" s="63"/>
      <c r="X93" s="63"/>
      <c r="Y93" s="63"/>
      <c r="Z93" s="63"/>
      <c r="AA93" s="63"/>
      <c r="AB93" s="63"/>
      <c r="AC93" s="63"/>
      <c r="AD93" s="63"/>
      <c r="AE93" s="63"/>
      <c r="AF93" s="63"/>
    </row>
    <row r="94" spans="1:32" ht="15.75" x14ac:dyDescent="0.25">
      <c r="A94" s="67"/>
      <c r="B94" s="63"/>
      <c r="C94" s="63"/>
      <c r="D94" s="63"/>
      <c r="E94" s="63"/>
      <c r="F94" s="63"/>
      <c r="G94" s="63"/>
      <c r="H94" s="63"/>
      <c r="I94" s="63"/>
      <c r="J94" s="63"/>
      <c r="K94" s="63"/>
      <c r="L94" s="63"/>
      <c r="M94" s="63"/>
      <c r="N94" s="63"/>
      <c r="O94" s="63"/>
      <c r="P94" s="63"/>
      <c r="Q94" s="63"/>
      <c r="R94" s="63"/>
      <c r="S94" s="63"/>
      <c r="T94" s="63"/>
      <c r="U94" s="63"/>
      <c r="V94" s="63"/>
      <c r="W94" s="63"/>
      <c r="X94" s="63"/>
      <c r="Y94" s="63"/>
      <c r="Z94" s="63"/>
      <c r="AA94" s="63"/>
      <c r="AB94" s="63"/>
      <c r="AC94" s="63"/>
      <c r="AD94" s="63"/>
      <c r="AE94" s="63"/>
      <c r="AF94" s="63"/>
    </row>
    <row r="95" spans="1:32" ht="15.75" x14ac:dyDescent="0.25">
      <c r="A95" s="65" t="s">
        <v>493</v>
      </c>
      <c r="B95" s="63"/>
      <c r="C95" s="63"/>
      <c r="D95" s="63"/>
      <c r="E95" s="63"/>
      <c r="F95" s="63"/>
      <c r="G95" s="63"/>
      <c r="H95" s="63"/>
      <c r="I95" s="63"/>
      <c r="J95" s="63"/>
      <c r="K95" s="63"/>
      <c r="L95" s="63"/>
      <c r="M95" s="63"/>
      <c r="N95" s="63"/>
      <c r="O95" s="63"/>
      <c r="P95" s="63"/>
      <c r="Q95" s="63"/>
      <c r="R95" s="63"/>
      <c r="S95" s="63"/>
      <c r="T95" s="63"/>
      <c r="U95" s="63"/>
      <c r="V95" s="63"/>
      <c r="W95" s="63"/>
      <c r="X95" s="63"/>
      <c r="Y95" s="63"/>
      <c r="Z95" s="63"/>
      <c r="AA95" s="63"/>
      <c r="AB95" s="63"/>
      <c r="AC95" s="63"/>
      <c r="AD95" s="63"/>
      <c r="AE95" s="63"/>
      <c r="AF95" s="63"/>
    </row>
    <row r="96" spans="1:32" ht="15.75" x14ac:dyDescent="0.25">
      <c r="A96" s="67" t="str">
        <f>CONCATENATE(A1," ",G276," ",K3,"% ",H276)</f>
        <v>0 demonstrated 0% of the skills needed to travel independently as an adult.</v>
      </c>
      <c r="B96" s="63"/>
      <c r="C96" s="63"/>
      <c r="D96" s="63"/>
      <c r="E96" s="63"/>
      <c r="F96" s="63"/>
      <c r="G96" s="63"/>
      <c r="H96" s="63"/>
      <c r="I96" s="63"/>
      <c r="J96" s="63"/>
      <c r="K96" s="63"/>
      <c r="L96" s="63"/>
      <c r="M96" s="63"/>
      <c r="N96" s="63"/>
      <c r="O96" s="63"/>
      <c r="P96" s="63"/>
      <c r="Q96" s="63"/>
      <c r="R96" s="63"/>
      <c r="S96" s="63"/>
      <c r="T96" s="63"/>
      <c r="U96" s="63"/>
      <c r="V96" s="63"/>
      <c r="W96" s="63"/>
      <c r="X96" s="63"/>
      <c r="Y96" s="63"/>
      <c r="Z96" s="63"/>
      <c r="AA96" s="63"/>
      <c r="AB96" s="63"/>
      <c r="AC96" s="63"/>
      <c r="AD96" s="63"/>
      <c r="AE96" s="63"/>
      <c r="AF96" s="63"/>
    </row>
    <row r="97" spans="1:32" ht="15.75" x14ac:dyDescent="0.25">
      <c r="A97" s="67" t="str">
        <f>CONCATENATE($A1," ",G277," ",N277,", ",O277,", ",P277,", ",Q277,", ",R277,", ",S277,", ",T277,", ",U277,", ",V277,", ",W277,", ",X277,", ",Y277,", ",Z277,", ",AA277,", ",AB277)</f>
        <v xml:space="preserve">0 did well with the skills that made up the domain(s) of , , , , , , , , , , , , , , </v>
      </c>
      <c r="B97" s="63"/>
      <c r="C97" s="63"/>
      <c r="D97" s="63"/>
      <c r="E97" s="63"/>
      <c r="F97" s="63"/>
      <c r="G97" s="63"/>
      <c r="H97" s="63"/>
      <c r="I97" s="63"/>
      <c r="J97" s="63"/>
      <c r="K97" s="63"/>
      <c r="L97" s="63"/>
      <c r="M97" s="63"/>
      <c r="N97" s="63"/>
      <c r="O97" s="63"/>
      <c r="P97" s="63"/>
      <c r="Q97" s="63"/>
      <c r="R97" s="63"/>
      <c r="S97" s="63"/>
      <c r="T97" s="63"/>
      <c r="U97" s="63"/>
      <c r="V97" s="63"/>
      <c r="W97" s="63"/>
      <c r="X97" s="63"/>
      <c r="Y97" s="63"/>
      <c r="Z97" s="63"/>
      <c r="AA97" s="63"/>
      <c r="AB97" s="63"/>
      <c r="AC97" s="63"/>
      <c r="AD97" s="63"/>
      <c r="AE97" s="63"/>
      <c r="AF97" s="63"/>
    </row>
    <row r="98" spans="1:32" ht="15.75" x14ac:dyDescent="0.25">
      <c r="A98" s="67" t="str">
        <f>CONCATENATE($A1," ",G278," ",N278,", ",O278,", ",P278,", ",Q278,", ",R278,", ",S278,", ",T278,", ",U278,", ",V278,", ",W278,", ",X278,", ",Y278,", ",Z278,", ",AA278,", ",AB278)</f>
        <v xml:space="preserve">0 had room for improvement with the skills that made up the domain(s) of , , , , , , , , , , , , , , </v>
      </c>
      <c r="B98" s="63"/>
      <c r="C98" s="63"/>
      <c r="D98" s="63"/>
      <c r="E98" s="63"/>
      <c r="F98" s="63"/>
      <c r="G98" s="63"/>
      <c r="H98" s="63"/>
      <c r="I98" s="63"/>
      <c r="J98" s="63"/>
      <c r="K98" s="63"/>
      <c r="L98" s="63"/>
      <c r="M98" s="63"/>
      <c r="N98" s="63"/>
      <c r="O98" s="63"/>
      <c r="P98" s="63"/>
      <c r="Q98" s="63"/>
      <c r="R98" s="63"/>
      <c r="S98" s="63"/>
      <c r="T98" s="63"/>
      <c r="U98" s="63"/>
      <c r="V98" s="63"/>
      <c r="W98" s="63"/>
      <c r="X98" s="63"/>
      <c r="Y98" s="63"/>
      <c r="Z98" s="63"/>
      <c r="AA98" s="63"/>
      <c r="AB98" s="63"/>
      <c r="AC98" s="63"/>
      <c r="AD98" s="63"/>
      <c r="AE98" s="63"/>
      <c r="AF98" s="63"/>
    </row>
    <row r="99" spans="1:32" ht="15.75" x14ac:dyDescent="0.25">
      <c r="A99" s="67" t="str">
        <f>CONCATENATE($A1," ",G279," ",N279,", ",O279,", ",P279,", ",Q279,", ",R279,", ",S279,", ",T279,", ",U279,", ",V279,", ",W279,", ",X279,", ",Y279,", ",Z279,", ",AA279,", ",AB279)</f>
        <v xml:space="preserve">0 hadn't had the opportunity to work on the skills that made up the domain(s) of , , , , , , , , , , , , , , </v>
      </c>
      <c r="B99" s="63"/>
      <c r="C99" s="63"/>
      <c r="D99" s="63"/>
      <c r="E99" s="63"/>
      <c r="F99" s="63"/>
      <c r="G99" s="63"/>
      <c r="H99" s="63"/>
      <c r="I99" s="63"/>
      <c r="J99" s="63"/>
      <c r="K99" s="63"/>
      <c r="L99" s="63"/>
      <c r="M99" s="63"/>
      <c r="N99" s="63"/>
      <c r="O99" s="63"/>
      <c r="P99" s="63"/>
      <c r="Q99" s="63"/>
      <c r="R99" s="63"/>
      <c r="S99" s="63"/>
      <c r="T99" s="63"/>
      <c r="U99" s="63"/>
      <c r="V99" s="63"/>
      <c r="W99" s="63"/>
      <c r="X99" s="63"/>
      <c r="Y99" s="63"/>
      <c r="Z99" s="63"/>
      <c r="AA99" s="63"/>
      <c r="AB99" s="63"/>
      <c r="AC99" s="63"/>
      <c r="AD99" s="63"/>
      <c r="AE99" s="63"/>
      <c r="AF99" s="63"/>
    </row>
    <row r="100" spans="1:32" ht="15.75" x14ac:dyDescent="0.25">
      <c r="A100" s="67" t="str">
        <f>CONCATENATE($A1," ",G280," ",N280,", ",O280,", ",P280,", ",Q280,", ",R280,", ",S280,", ",T280,", ",U280,", ",V280,", ",W280,", ",X280,", ",Y280,", ",Z280,", ",AA280,", ",AB280)</f>
        <v xml:space="preserve">0 had no need for the skills that made up the domain(s) of Concepts, Movement, Single Room O&amp;M, Indoor O&amp;M, Self Protection, Guided Travel, Cane Skills, Sidewalk Travel, Street Crossings, Orientation Skills &amp; GPS, Public Transportation, Atypical O&amp;M, Rural Travel, Vision Specific O&amp;M Skills, Community </v>
      </c>
      <c r="B100" s="63"/>
      <c r="C100" s="63"/>
      <c r="D100" s="63"/>
      <c r="E100" s="63"/>
      <c r="F100" s="63"/>
      <c r="G100" s="63"/>
      <c r="H100" s="63"/>
      <c r="I100" s="63"/>
      <c r="J100" s="63"/>
      <c r="K100" s="63"/>
      <c r="L100" s="63"/>
      <c r="M100" s="63"/>
      <c r="N100" s="63"/>
      <c r="O100" s="63"/>
      <c r="P100" s="63"/>
      <c r="Q100" s="63"/>
      <c r="R100" s="63"/>
      <c r="S100" s="63"/>
      <c r="T100" s="63"/>
      <c r="U100" s="63"/>
      <c r="V100" s="63"/>
      <c r="W100" s="63"/>
      <c r="X100" s="63"/>
      <c r="Y100" s="63"/>
      <c r="Z100" s="63"/>
      <c r="AA100" s="63"/>
      <c r="AB100" s="63"/>
      <c r="AC100" s="63"/>
      <c r="AD100" s="63"/>
      <c r="AE100" s="63"/>
      <c r="AF100" s="63"/>
    </row>
    <row r="101" spans="1:32" ht="15.75" x14ac:dyDescent="0.25">
      <c r="A101" s="63"/>
      <c r="B101" s="63"/>
      <c r="C101" s="63"/>
      <c r="D101" s="63"/>
      <c r="E101" s="63"/>
      <c r="F101" s="63"/>
      <c r="G101" s="63"/>
      <c r="H101" s="63"/>
      <c r="I101" s="63"/>
      <c r="J101" s="63"/>
      <c r="K101" s="63"/>
      <c r="L101" s="63"/>
      <c r="M101" s="63"/>
      <c r="N101" s="63"/>
      <c r="O101" s="63"/>
      <c r="P101" s="63"/>
      <c r="Q101" s="63"/>
      <c r="R101" s="63"/>
      <c r="S101" s="63"/>
      <c r="T101" s="63"/>
      <c r="U101" s="63"/>
      <c r="V101" s="63"/>
      <c r="W101" s="63"/>
      <c r="X101" s="63"/>
      <c r="Y101" s="63"/>
      <c r="Z101" s="63"/>
      <c r="AA101" s="63"/>
      <c r="AB101" s="63"/>
      <c r="AC101" s="63"/>
      <c r="AD101" s="63"/>
      <c r="AE101" s="63"/>
      <c r="AF101" s="63"/>
    </row>
    <row r="102" spans="1:32" ht="15.75" x14ac:dyDescent="0.25">
      <c r="A102" s="63"/>
      <c r="B102" s="63"/>
      <c r="C102" s="63"/>
      <c r="D102" s="63"/>
      <c r="E102" s="63"/>
      <c r="F102" s="63"/>
      <c r="G102" s="63"/>
      <c r="H102" s="63"/>
      <c r="I102" s="63"/>
      <c r="J102" s="63"/>
      <c r="K102" s="63"/>
      <c r="L102" s="63"/>
      <c r="M102" s="63"/>
      <c r="N102" s="63"/>
      <c r="O102" s="63"/>
      <c r="P102" s="63"/>
      <c r="Q102" s="63"/>
      <c r="R102" s="63"/>
      <c r="S102" s="63"/>
      <c r="T102" s="63"/>
      <c r="U102" s="63"/>
      <c r="V102" s="63"/>
      <c r="W102" s="63"/>
      <c r="X102" s="63"/>
      <c r="Y102" s="63"/>
      <c r="Z102" s="63"/>
      <c r="AA102" s="63"/>
      <c r="AB102" s="63"/>
      <c r="AC102" s="63"/>
      <c r="AD102" s="63"/>
      <c r="AE102" s="63"/>
      <c r="AF102" s="63"/>
    </row>
    <row r="103" spans="1:32" ht="15.75" x14ac:dyDescent="0.25">
      <c r="A103" s="63"/>
      <c r="B103" s="63"/>
      <c r="C103" s="63"/>
      <c r="D103" s="63"/>
      <c r="E103" s="63"/>
      <c r="F103" s="63"/>
      <c r="G103" s="63"/>
      <c r="H103" s="63"/>
      <c r="I103" s="63"/>
      <c r="J103" s="63"/>
      <c r="K103" s="63"/>
      <c r="L103" s="63"/>
      <c r="M103" s="63"/>
      <c r="N103" s="63"/>
      <c r="O103" s="63"/>
      <c r="P103" s="63"/>
      <c r="Q103" s="63"/>
      <c r="R103" s="63"/>
      <c r="S103" s="63"/>
      <c r="T103" s="63"/>
      <c r="U103" s="63"/>
      <c r="V103" s="63"/>
      <c r="W103" s="63"/>
      <c r="X103" s="63"/>
      <c r="Y103" s="63"/>
      <c r="Z103" s="63"/>
      <c r="AA103" s="63"/>
      <c r="AB103" s="63"/>
      <c r="AC103" s="63"/>
      <c r="AD103" s="63"/>
      <c r="AE103" s="63"/>
      <c r="AF103" s="63"/>
    </row>
    <row r="104" spans="1:32" ht="15.75" x14ac:dyDescent="0.25">
      <c r="A104" s="63"/>
      <c r="B104" s="63"/>
      <c r="C104" s="63"/>
      <c r="D104" s="63"/>
      <c r="E104" s="63"/>
      <c r="F104" s="63"/>
      <c r="G104" s="63"/>
      <c r="H104" s="63"/>
      <c r="I104" s="63"/>
      <c r="J104" s="63"/>
      <c r="K104" s="63"/>
      <c r="L104" s="63"/>
      <c r="M104" s="63"/>
      <c r="N104" s="63"/>
      <c r="O104" s="63"/>
      <c r="P104" s="63"/>
      <c r="Q104" s="63"/>
      <c r="R104" s="63"/>
      <c r="S104" s="63"/>
      <c r="T104" s="63"/>
      <c r="U104" s="63"/>
      <c r="V104" s="63"/>
      <c r="W104" s="63"/>
      <c r="X104" s="63"/>
      <c r="Y104" s="63"/>
      <c r="Z104" s="63"/>
      <c r="AA104" s="63"/>
      <c r="AB104" s="63"/>
      <c r="AC104" s="63"/>
      <c r="AD104" s="63"/>
      <c r="AE104" s="63"/>
      <c r="AF104" s="63"/>
    </row>
    <row r="105" spans="1:32" ht="15.75" x14ac:dyDescent="0.25">
      <c r="A105" s="63"/>
      <c r="B105" s="63"/>
      <c r="C105" s="63"/>
      <c r="D105" s="63"/>
      <c r="E105" s="63"/>
      <c r="F105" s="63"/>
      <c r="G105" s="63"/>
      <c r="H105" s="63"/>
      <c r="I105" s="63"/>
      <c r="J105" s="63"/>
      <c r="K105" s="63"/>
      <c r="L105" s="63"/>
      <c r="M105" s="63"/>
      <c r="N105" s="63"/>
      <c r="O105" s="63"/>
      <c r="P105" s="63"/>
      <c r="Q105" s="63"/>
      <c r="R105" s="63"/>
      <c r="S105" s="63"/>
      <c r="T105" s="63"/>
      <c r="U105" s="63"/>
      <c r="V105" s="63"/>
      <c r="W105" s="63"/>
      <c r="X105" s="63"/>
      <c r="Y105" s="63"/>
      <c r="Z105" s="63"/>
      <c r="AA105" s="63"/>
      <c r="AB105" s="63"/>
      <c r="AC105" s="63"/>
      <c r="AD105" s="63"/>
      <c r="AE105" s="63"/>
      <c r="AF105" s="63"/>
    </row>
    <row r="106" spans="1:32" ht="15.75" x14ac:dyDescent="0.25">
      <c r="A106" s="63"/>
      <c r="B106" s="63"/>
      <c r="C106" s="63"/>
      <c r="D106" s="63"/>
      <c r="E106" s="63"/>
      <c r="F106" s="63"/>
      <c r="G106" s="63"/>
      <c r="H106" s="63"/>
      <c r="I106" s="63"/>
      <c r="J106" s="63"/>
      <c r="K106" s="63"/>
      <c r="L106" s="63"/>
      <c r="M106" s="63"/>
      <c r="N106" s="63"/>
      <c r="O106" s="63"/>
      <c r="P106" s="63"/>
      <c r="Q106" s="63"/>
      <c r="R106" s="63"/>
      <c r="S106" s="63"/>
      <c r="T106" s="63"/>
      <c r="U106" s="63"/>
      <c r="V106" s="63"/>
      <c r="W106" s="63"/>
      <c r="X106" s="63"/>
      <c r="Y106" s="63"/>
      <c r="Z106" s="63"/>
      <c r="AA106" s="63"/>
      <c r="AB106" s="63"/>
      <c r="AC106" s="63"/>
      <c r="AD106" s="63"/>
      <c r="AE106" s="63"/>
      <c r="AF106" s="63"/>
    </row>
    <row r="107" spans="1:32" ht="15.75" x14ac:dyDescent="0.25">
      <c r="A107" s="63"/>
      <c r="B107" s="63"/>
      <c r="C107" s="63"/>
      <c r="D107" s="63"/>
      <c r="E107" s="63"/>
      <c r="F107" s="63"/>
      <c r="G107" s="63"/>
      <c r="H107" s="63"/>
      <c r="I107" s="63"/>
      <c r="J107" s="63"/>
      <c r="K107" s="63"/>
      <c r="L107" s="63"/>
      <c r="M107" s="63"/>
      <c r="N107" s="63"/>
      <c r="O107" s="63"/>
      <c r="P107" s="63"/>
      <c r="Q107" s="63"/>
      <c r="R107" s="63"/>
      <c r="S107" s="63"/>
      <c r="T107" s="63"/>
      <c r="U107" s="63"/>
      <c r="V107" s="63"/>
      <c r="W107" s="63"/>
      <c r="X107" s="63"/>
      <c r="Y107" s="63"/>
      <c r="Z107" s="63"/>
      <c r="AA107" s="63"/>
      <c r="AB107" s="63"/>
      <c r="AC107" s="63"/>
      <c r="AD107" s="63"/>
      <c r="AE107" s="63"/>
      <c r="AF107" s="63"/>
    </row>
    <row r="108" spans="1:32" ht="15.75" x14ac:dyDescent="0.25">
      <c r="A108" s="63"/>
      <c r="B108" s="63"/>
      <c r="C108" s="63"/>
      <c r="D108" s="63"/>
      <c r="E108" s="63"/>
      <c r="F108" s="63"/>
      <c r="G108" s="63"/>
      <c r="H108" s="63"/>
      <c r="I108" s="63"/>
      <c r="J108" s="63"/>
      <c r="K108" s="63"/>
      <c r="L108" s="63"/>
      <c r="M108" s="63"/>
      <c r="N108" s="63"/>
      <c r="O108" s="63"/>
      <c r="P108" s="63"/>
      <c r="Q108" s="63"/>
      <c r="R108" s="63"/>
      <c r="S108" s="63"/>
      <c r="T108" s="63"/>
      <c r="U108" s="63"/>
      <c r="V108" s="63"/>
      <c r="W108" s="63"/>
      <c r="X108" s="63"/>
      <c r="Y108" s="63"/>
      <c r="Z108" s="63"/>
      <c r="AA108" s="63"/>
      <c r="AB108" s="63"/>
      <c r="AC108" s="63"/>
      <c r="AD108" s="63"/>
      <c r="AE108" s="63"/>
      <c r="AF108" s="63"/>
    </row>
    <row r="109" spans="1:32" ht="15.75" x14ac:dyDescent="0.25">
      <c r="A109" s="63"/>
      <c r="B109" s="63"/>
      <c r="C109" s="63"/>
      <c r="D109" s="63"/>
      <c r="E109" s="63"/>
      <c r="F109" s="63"/>
      <c r="G109" s="63"/>
      <c r="H109" s="63"/>
      <c r="I109" s="63"/>
      <c r="J109" s="63"/>
      <c r="K109" s="63"/>
      <c r="L109" s="63"/>
      <c r="M109" s="63"/>
      <c r="N109" s="63"/>
      <c r="O109" s="63"/>
      <c r="P109" s="63"/>
      <c r="Q109" s="63"/>
      <c r="R109" s="63"/>
      <c r="S109" s="63"/>
      <c r="T109" s="63"/>
      <c r="U109" s="63"/>
      <c r="V109" s="63"/>
      <c r="W109" s="63"/>
      <c r="X109" s="63"/>
      <c r="Y109" s="63"/>
      <c r="Z109" s="63"/>
      <c r="AA109" s="63"/>
      <c r="AB109" s="63"/>
      <c r="AC109" s="63"/>
      <c r="AD109" s="63"/>
      <c r="AE109" s="63"/>
      <c r="AF109" s="63"/>
    </row>
    <row r="110" spans="1:32" ht="15.75" x14ac:dyDescent="0.25">
      <c r="A110" s="66" t="s">
        <v>496</v>
      </c>
      <c r="B110" s="63"/>
      <c r="C110" s="63"/>
      <c r="D110" s="63"/>
      <c r="E110" s="63"/>
      <c r="F110" s="63"/>
      <c r="G110" s="63"/>
      <c r="H110" s="63"/>
      <c r="I110" s="63"/>
      <c r="J110" s="63"/>
      <c r="K110" s="63"/>
      <c r="L110" s="63"/>
      <c r="M110" s="63"/>
      <c r="N110" s="63"/>
      <c r="O110" s="63"/>
      <c r="P110" s="63"/>
      <c r="Q110" s="63"/>
      <c r="R110" s="63"/>
      <c r="S110" s="63"/>
      <c r="T110" s="63"/>
      <c r="U110" s="63"/>
      <c r="V110" s="63"/>
      <c r="W110" s="63"/>
      <c r="X110" s="63"/>
      <c r="Y110" s="63"/>
      <c r="Z110" s="63"/>
      <c r="AA110" s="63"/>
      <c r="AB110" s="63"/>
      <c r="AC110" s="63"/>
      <c r="AD110" s="63"/>
      <c r="AE110" s="63"/>
      <c r="AF110" s="63"/>
    </row>
    <row r="111" spans="1:32" ht="15.75" x14ac:dyDescent="0.25">
      <c r="A111" s="67" t="str">
        <f>CONCATENATE($A97," ",A98," ",A99,", ",A100)</f>
        <v xml:space="preserve">0 did well with the skills that made up the domain(s) of , , , , , , , , , , , , , ,  0 had room for improvement with the skills that made up the domain(s) of , , , , , , , , , , , , , ,  0 hadn't had the opportunity to work on the skills that made up the domain(s) of , , , , , , , , , , , , , , , 0 had no need for the skills that made up the domain(s) of Concepts, Movement, Single Room O&amp;M, Indoor O&amp;M, Self Protection, Guided Travel, Cane Skills, Sidewalk Travel, Street Crossings, Orientation Skills &amp; GPS, Public Transportation, Atypical O&amp;M, Rural Travel, Vision Specific O&amp;M Skills, Community </v>
      </c>
      <c r="B111" s="63"/>
      <c r="C111" s="63"/>
      <c r="D111" s="63"/>
      <c r="E111" s="63"/>
      <c r="F111" s="63"/>
      <c r="G111" s="63"/>
      <c r="H111" s="63"/>
      <c r="I111" s="63"/>
      <c r="J111" s="63"/>
      <c r="K111" s="63"/>
      <c r="L111" s="63"/>
      <c r="M111" s="63"/>
      <c r="N111" s="63"/>
      <c r="O111" s="63"/>
      <c r="P111" s="63"/>
      <c r="Q111" s="63"/>
      <c r="R111" s="63"/>
      <c r="S111" s="63"/>
      <c r="T111" s="63"/>
      <c r="U111" s="63"/>
      <c r="V111" s="63"/>
      <c r="W111" s="63"/>
      <c r="X111" s="63"/>
      <c r="Y111" s="63"/>
      <c r="Z111" s="63"/>
      <c r="AA111" s="63"/>
      <c r="AB111" s="63"/>
      <c r="AC111" s="63"/>
      <c r="AD111" s="63"/>
      <c r="AE111" s="63"/>
      <c r="AF111" s="63"/>
    </row>
    <row r="112" spans="1:32" ht="15.75" x14ac:dyDescent="0.25">
      <c r="A112" s="63"/>
      <c r="B112" s="63"/>
      <c r="C112" s="63"/>
      <c r="D112" s="63"/>
      <c r="E112" s="63"/>
      <c r="F112" s="63"/>
      <c r="G112" s="63"/>
      <c r="H112" s="63"/>
      <c r="I112" s="63"/>
      <c r="J112" s="63"/>
      <c r="K112" s="63"/>
      <c r="L112" s="63"/>
      <c r="M112" s="63"/>
      <c r="N112" s="63"/>
      <c r="O112" s="63"/>
      <c r="P112" s="63"/>
      <c r="Q112" s="63"/>
      <c r="R112" s="63"/>
      <c r="S112" s="63"/>
      <c r="T112" s="63"/>
      <c r="U112" s="63"/>
      <c r="V112" s="63"/>
      <c r="W112" s="63"/>
      <c r="X112" s="63"/>
      <c r="Y112" s="63"/>
      <c r="Z112" s="63"/>
      <c r="AA112" s="63"/>
      <c r="AB112" s="63"/>
      <c r="AC112" s="63"/>
      <c r="AD112" s="63"/>
      <c r="AE112" s="63"/>
      <c r="AF112" s="63"/>
    </row>
    <row r="113" spans="1:32" ht="15.75" x14ac:dyDescent="0.25">
      <c r="A113" s="66" t="s">
        <v>497</v>
      </c>
      <c r="B113" s="63"/>
      <c r="C113" s="63"/>
      <c r="D113" s="63"/>
      <c r="E113" s="63"/>
      <c r="F113" s="63"/>
      <c r="G113" s="63"/>
      <c r="H113" s="63"/>
      <c r="I113" s="63"/>
      <c r="J113" s="63"/>
      <c r="K113" s="63"/>
      <c r="L113" s="63"/>
      <c r="M113" s="63"/>
      <c r="N113" s="63"/>
      <c r="O113" s="63"/>
      <c r="P113" s="63"/>
      <c r="Q113" s="63"/>
      <c r="R113" s="63"/>
      <c r="S113" s="63"/>
      <c r="T113" s="63"/>
      <c r="U113" s="63"/>
      <c r="V113" s="63"/>
      <c r="W113" s="63"/>
      <c r="X113" s="63"/>
      <c r="Y113" s="63"/>
      <c r="Z113" s="63"/>
      <c r="AA113" s="63"/>
      <c r="AB113" s="63"/>
      <c r="AC113" s="63"/>
      <c r="AD113" s="63"/>
      <c r="AE113" s="63"/>
      <c r="AF113" s="63"/>
    </row>
    <row r="114" spans="1:32" ht="15.75" x14ac:dyDescent="0.25">
      <c r="A114" s="67" t="str">
        <f>A97</f>
        <v xml:space="preserve">0 did well with the skills that made up the domain(s) of , , , , , , , , , , , , , , </v>
      </c>
      <c r="B114" s="63"/>
      <c r="C114" s="63"/>
      <c r="D114" s="63"/>
      <c r="E114" s="63"/>
      <c r="F114" s="63"/>
      <c r="G114" s="63"/>
      <c r="H114" s="63"/>
      <c r="I114" s="63"/>
      <c r="J114" s="63"/>
      <c r="K114" s="63"/>
      <c r="L114" s="63"/>
      <c r="M114" s="63"/>
      <c r="N114" s="63"/>
      <c r="O114" s="63"/>
      <c r="P114" s="63"/>
      <c r="Q114" s="63"/>
      <c r="R114" s="63"/>
      <c r="S114" s="63"/>
      <c r="T114" s="63"/>
      <c r="U114" s="63"/>
      <c r="V114" s="63"/>
      <c r="W114" s="63"/>
      <c r="X114" s="63"/>
      <c r="Y114" s="63"/>
      <c r="Z114" s="63"/>
      <c r="AA114" s="63"/>
      <c r="AB114" s="63"/>
      <c r="AC114" s="63"/>
      <c r="AD114" s="63"/>
      <c r="AE114" s="63"/>
      <c r="AF114" s="63"/>
    </row>
    <row r="115" spans="1:32" ht="15.75" x14ac:dyDescent="0.25">
      <c r="A115" s="63"/>
      <c r="B115" s="63"/>
      <c r="C115" s="63"/>
      <c r="D115" s="63"/>
      <c r="E115" s="63"/>
      <c r="F115" s="63"/>
      <c r="G115" s="63"/>
      <c r="H115" s="63"/>
      <c r="I115" s="63"/>
      <c r="J115" s="63"/>
      <c r="K115" s="63"/>
      <c r="L115" s="63"/>
      <c r="M115" s="63"/>
      <c r="N115" s="63"/>
      <c r="O115" s="63"/>
      <c r="P115" s="63"/>
      <c r="Q115" s="63"/>
      <c r="R115" s="63"/>
      <c r="S115" s="63"/>
      <c r="T115" s="63"/>
      <c r="U115" s="63"/>
      <c r="V115" s="63"/>
      <c r="W115" s="63"/>
      <c r="X115" s="63"/>
      <c r="Y115" s="63"/>
      <c r="Z115" s="63"/>
      <c r="AA115" s="63"/>
      <c r="AB115" s="63"/>
      <c r="AC115" s="63"/>
      <c r="AD115" s="63"/>
      <c r="AE115" s="63"/>
      <c r="AF115" s="63"/>
    </row>
    <row r="116" spans="1:32" ht="15.75" x14ac:dyDescent="0.25">
      <c r="A116" s="66" t="s">
        <v>498</v>
      </c>
      <c r="B116" s="63"/>
      <c r="C116" s="63"/>
      <c r="D116" s="63"/>
      <c r="E116" s="63"/>
      <c r="F116" s="63"/>
      <c r="G116" s="63"/>
      <c r="H116" s="63"/>
      <c r="I116" s="63"/>
      <c r="J116" s="63"/>
      <c r="K116" s="63"/>
      <c r="L116" s="63"/>
      <c r="M116" s="63"/>
      <c r="N116" s="63"/>
      <c r="O116" s="63"/>
      <c r="P116" s="63"/>
      <c r="Q116" s="63"/>
      <c r="R116" s="63"/>
      <c r="S116" s="63"/>
      <c r="T116" s="63"/>
      <c r="U116" s="63"/>
      <c r="V116" s="63"/>
      <c r="W116" s="63"/>
      <c r="X116" s="63"/>
      <c r="Y116" s="63"/>
      <c r="Z116" s="63"/>
      <c r="AA116" s="63"/>
      <c r="AB116" s="63"/>
      <c r="AC116" s="63"/>
      <c r="AD116" s="63"/>
      <c r="AE116" s="63"/>
      <c r="AF116" s="63"/>
    </row>
    <row r="117" spans="1:32" ht="15.75" x14ac:dyDescent="0.25">
      <c r="A117" s="67" t="str">
        <f>A98</f>
        <v xml:space="preserve">0 had room for improvement with the skills that made up the domain(s) of , , , , , , , , , , , , , , </v>
      </c>
      <c r="B117" s="63"/>
      <c r="C117" s="63"/>
      <c r="D117" s="63"/>
      <c r="E117" s="63"/>
      <c r="F117" s="63"/>
      <c r="G117" s="63"/>
      <c r="H117" s="63"/>
      <c r="I117" s="63"/>
      <c r="J117" s="63"/>
      <c r="K117" s="63"/>
      <c r="L117" s="63"/>
      <c r="M117" s="63"/>
      <c r="N117" s="63"/>
      <c r="O117" s="63"/>
      <c r="P117" s="63"/>
      <c r="Q117" s="63"/>
      <c r="R117" s="63"/>
      <c r="S117" s="63"/>
      <c r="T117" s="63"/>
      <c r="U117" s="63"/>
      <c r="V117" s="63"/>
      <c r="W117" s="63"/>
      <c r="X117" s="63"/>
      <c r="Y117" s="63"/>
      <c r="Z117" s="63"/>
      <c r="AA117" s="63"/>
      <c r="AB117" s="63"/>
      <c r="AC117" s="63"/>
      <c r="AD117" s="63"/>
      <c r="AE117" s="63"/>
      <c r="AF117" s="63"/>
    </row>
    <row r="118" spans="1:32" ht="15.75" x14ac:dyDescent="0.25">
      <c r="A118" s="63"/>
      <c r="B118" s="63"/>
      <c r="C118" s="63"/>
      <c r="D118" s="63"/>
      <c r="E118" s="63"/>
      <c r="F118" s="63"/>
      <c r="G118" s="63"/>
      <c r="H118" s="63"/>
      <c r="I118" s="63"/>
      <c r="J118" s="63"/>
      <c r="K118" s="63"/>
      <c r="L118" s="63"/>
      <c r="M118" s="63"/>
      <c r="N118" s="63"/>
      <c r="O118" s="63"/>
      <c r="P118" s="63"/>
      <c r="Q118" s="63"/>
      <c r="R118" s="63"/>
      <c r="S118" s="63"/>
      <c r="T118" s="63"/>
      <c r="U118" s="63"/>
      <c r="V118" s="63"/>
      <c r="W118" s="63"/>
      <c r="X118" s="63"/>
      <c r="Y118" s="63"/>
      <c r="Z118" s="63"/>
      <c r="AA118" s="63"/>
      <c r="AB118" s="63"/>
      <c r="AC118" s="63"/>
      <c r="AD118" s="63"/>
      <c r="AE118" s="63"/>
      <c r="AF118" s="63"/>
    </row>
    <row r="119" spans="1:32" ht="15.75" x14ac:dyDescent="0.25">
      <c r="A119" s="66" t="s">
        <v>69</v>
      </c>
      <c r="B119" s="63"/>
      <c r="C119" s="63"/>
      <c r="D119" s="63"/>
      <c r="E119" s="63"/>
      <c r="F119" s="63"/>
      <c r="G119" s="63"/>
      <c r="H119" s="63"/>
      <c r="I119" s="63"/>
      <c r="J119" s="63"/>
      <c r="K119" s="63"/>
      <c r="L119" s="63"/>
      <c r="M119" s="63"/>
      <c r="N119" s="63"/>
      <c r="O119" s="63"/>
      <c r="P119" s="63"/>
      <c r="Q119" s="63"/>
      <c r="R119" s="63"/>
      <c r="S119" s="63"/>
      <c r="T119" s="63"/>
      <c r="U119" s="63"/>
      <c r="V119" s="63"/>
      <c r="W119" s="63"/>
      <c r="X119" s="63"/>
      <c r="Y119" s="63"/>
      <c r="Z119" s="63"/>
      <c r="AA119" s="63"/>
      <c r="AB119" s="63"/>
      <c r="AC119" s="63"/>
      <c r="AD119" s="63"/>
      <c r="AE119" s="63"/>
      <c r="AF119" s="63"/>
    </row>
    <row r="120" spans="1:32" ht="15.75" x14ac:dyDescent="0.25">
      <c r="A120" s="67" t="str">
        <f>CONCATENATE($A1," ",A293," ",K3,"% ",A294," ",(ROUNDUP(K3+5,0)),"% ",A295)</f>
        <v>0 will demonstrate improved skills in Orientation &amp; Mobility by increasing the score on the O&amp;M Inventory from 0% to a minimum of 5% by the next annual IEP date.</v>
      </c>
      <c r="B120" s="63"/>
      <c r="C120" s="63"/>
      <c r="D120" s="63"/>
      <c r="E120" s="63"/>
      <c r="F120" s="63"/>
      <c r="G120" s="63"/>
      <c r="H120" s="63"/>
      <c r="I120" s="63"/>
      <c r="J120" s="63"/>
      <c r="K120" s="63"/>
      <c r="L120" s="63"/>
      <c r="M120" s="63"/>
      <c r="N120" s="63"/>
      <c r="O120" s="63"/>
      <c r="P120" s="63"/>
      <c r="Q120" s="63"/>
      <c r="R120" s="63"/>
      <c r="S120" s="63"/>
      <c r="T120" s="63"/>
      <c r="U120" s="63"/>
      <c r="V120" s="63"/>
      <c r="W120" s="63"/>
      <c r="X120" s="63"/>
      <c r="Y120" s="63"/>
      <c r="Z120" s="63"/>
      <c r="AA120" s="63"/>
      <c r="AB120" s="63"/>
      <c r="AC120" s="63"/>
      <c r="AD120" s="63"/>
      <c r="AE120" s="63"/>
      <c r="AF120" s="63"/>
    </row>
    <row r="121" spans="1:32" ht="15.75" x14ac:dyDescent="0.25">
      <c r="A121" s="63"/>
      <c r="B121" s="63"/>
      <c r="C121" s="63"/>
      <c r="D121" s="63"/>
      <c r="E121" s="63"/>
      <c r="F121" s="63"/>
      <c r="G121" s="63"/>
      <c r="H121" s="63"/>
      <c r="I121" s="63"/>
      <c r="J121" s="63"/>
      <c r="K121" s="63"/>
      <c r="L121" s="63"/>
      <c r="M121" s="63"/>
      <c r="N121" s="63"/>
      <c r="O121" s="63"/>
      <c r="P121" s="63"/>
      <c r="Q121" s="63"/>
      <c r="R121" s="63"/>
      <c r="S121" s="63"/>
      <c r="T121" s="63"/>
      <c r="U121" s="63"/>
      <c r="V121" s="63"/>
      <c r="W121" s="63"/>
      <c r="X121" s="63"/>
      <c r="Y121" s="63"/>
      <c r="Z121" s="63"/>
      <c r="AA121" s="63"/>
      <c r="AB121" s="63"/>
      <c r="AC121" s="63"/>
      <c r="AD121" s="63"/>
      <c r="AE121" s="63"/>
      <c r="AF121" s="63"/>
    </row>
    <row r="122" spans="1:32" ht="15.75" x14ac:dyDescent="0.25">
      <c r="A122" s="63"/>
      <c r="B122" s="63"/>
      <c r="C122" s="63"/>
      <c r="D122" s="63"/>
      <c r="E122" s="63"/>
      <c r="F122" s="63"/>
      <c r="G122" s="63"/>
      <c r="H122" s="63"/>
      <c r="I122" s="63"/>
      <c r="J122" s="63"/>
      <c r="K122" s="63"/>
      <c r="L122" s="63"/>
      <c r="M122" s="63"/>
      <c r="N122" s="63"/>
      <c r="O122" s="63"/>
      <c r="P122" s="63"/>
      <c r="Q122" s="63"/>
      <c r="R122" s="63"/>
      <c r="S122" s="63"/>
      <c r="T122" s="63"/>
      <c r="U122" s="63"/>
      <c r="V122" s="63"/>
      <c r="W122" s="63"/>
      <c r="X122" s="63"/>
      <c r="Y122" s="63"/>
      <c r="Z122" s="63"/>
      <c r="AA122" s="63"/>
      <c r="AB122" s="63"/>
      <c r="AC122" s="63"/>
      <c r="AD122" s="63"/>
      <c r="AE122" s="63"/>
      <c r="AF122" s="63"/>
    </row>
    <row r="123" spans="1:32" ht="15.75" x14ac:dyDescent="0.25">
      <c r="A123" s="63"/>
      <c r="B123" s="63"/>
      <c r="C123" s="63"/>
      <c r="D123" s="63"/>
      <c r="E123" s="63"/>
      <c r="F123" s="63"/>
      <c r="G123" s="63"/>
      <c r="H123" s="63"/>
      <c r="I123" s="63"/>
      <c r="J123" s="63"/>
      <c r="K123" s="63"/>
      <c r="L123" s="63"/>
      <c r="M123" s="63"/>
      <c r="N123" s="63"/>
      <c r="O123" s="63"/>
      <c r="P123" s="63"/>
      <c r="Q123" s="63"/>
      <c r="R123" s="63"/>
      <c r="S123" s="63"/>
      <c r="T123" s="63"/>
      <c r="U123" s="63"/>
      <c r="V123" s="63"/>
      <c r="W123" s="63"/>
      <c r="X123" s="63"/>
      <c r="Y123" s="63"/>
      <c r="Z123" s="63"/>
      <c r="AA123" s="63"/>
      <c r="AB123" s="63"/>
      <c r="AC123" s="63"/>
      <c r="AD123" s="63"/>
      <c r="AE123" s="63"/>
      <c r="AF123" s="63"/>
    </row>
    <row r="124" spans="1:32" ht="15.75" x14ac:dyDescent="0.25">
      <c r="A124" s="63"/>
      <c r="B124" s="63"/>
      <c r="C124" s="63"/>
      <c r="D124" s="63"/>
      <c r="E124" s="63"/>
      <c r="F124" s="63"/>
      <c r="G124" s="63"/>
      <c r="H124" s="63"/>
      <c r="I124" s="63"/>
      <c r="J124" s="63"/>
      <c r="K124" s="63"/>
      <c r="L124" s="63"/>
      <c r="M124" s="63"/>
      <c r="N124" s="63"/>
      <c r="O124" s="63"/>
      <c r="P124" s="63"/>
      <c r="Q124" s="63"/>
      <c r="R124" s="63"/>
      <c r="S124" s="63"/>
      <c r="T124" s="63"/>
      <c r="U124" s="63"/>
      <c r="V124" s="63"/>
      <c r="W124" s="63"/>
      <c r="X124" s="63"/>
      <c r="Y124" s="63"/>
      <c r="Z124" s="63"/>
      <c r="AA124" s="63"/>
      <c r="AB124" s="63"/>
      <c r="AC124" s="63"/>
      <c r="AD124" s="63"/>
      <c r="AE124" s="63"/>
      <c r="AF124" s="63"/>
    </row>
    <row r="125" spans="1:32" ht="15.75" x14ac:dyDescent="0.25">
      <c r="A125" s="66" t="s">
        <v>502</v>
      </c>
      <c r="B125" s="63"/>
      <c r="C125" s="63"/>
      <c r="D125" s="63"/>
      <c r="E125" s="63"/>
      <c r="F125" s="63"/>
      <c r="G125" s="63"/>
      <c r="H125" s="63"/>
      <c r="I125" s="63"/>
      <c r="J125" s="63"/>
      <c r="K125" s="63"/>
      <c r="L125" s="63"/>
      <c r="M125" s="63"/>
      <c r="N125" s="63"/>
      <c r="O125" s="63"/>
      <c r="P125" s="63"/>
      <c r="Q125" s="63"/>
      <c r="R125" s="63"/>
      <c r="S125" s="63"/>
      <c r="T125" s="63"/>
      <c r="U125" s="63"/>
      <c r="V125" s="63"/>
      <c r="W125" s="63"/>
      <c r="X125" s="63"/>
      <c r="Y125" s="63"/>
      <c r="Z125" s="63"/>
      <c r="AA125" s="63"/>
      <c r="AB125" s="63"/>
      <c r="AC125" s="63"/>
      <c r="AD125" s="63"/>
      <c r="AE125" s="63"/>
      <c r="AF125" s="63"/>
    </row>
    <row r="126" spans="1:32" ht="15.75" x14ac:dyDescent="0.25">
      <c r="A126" s="67" t="str">
        <f>CONCATENATE(A296,A297," ",$A1," ",A298," ",Q10,"% ",A299," ",Q11,"% ",A300," ",R11,"% ",A301," ",S11,"%. ",A1," ",A302," ",A303,", ",A304,", ",A305,", ",A306,", ",A307,", ",A308,", ",A309,", ",A310,", ",A311,", ",A312,", ",A313,", ",A314,", ",A315,", ",A316,", ",A317)</f>
        <v xml:space="preserve">Please see the attached chart. Over the previous grading period 0 increased the score on the O&amp;M Inventory from 0% to 0% and is now 0% of the way to the goal of 1%. 0 made gains in the domain(s) of , , , , , , , , , , , , , , </v>
      </c>
      <c r="B126" s="63"/>
      <c r="C126" s="63"/>
      <c r="D126" s="63"/>
      <c r="E126" s="63"/>
      <c r="F126" s="63"/>
      <c r="G126" s="63"/>
      <c r="H126" s="63"/>
      <c r="I126" s="63"/>
      <c r="J126" s="63"/>
      <c r="K126" s="63"/>
      <c r="L126" s="63"/>
      <c r="M126" s="63"/>
      <c r="N126" s="63"/>
      <c r="O126" s="63"/>
      <c r="P126" s="63"/>
      <c r="Q126" s="63"/>
      <c r="R126" s="63"/>
      <c r="S126" s="63"/>
      <c r="T126" s="63"/>
      <c r="U126" s="63"/>
      <c r="V126" s="63"/>
      <c r="W126" s="63"/>
      <c r="X126" s="63"/>
      <c r="Y126" s="63"/>
      <c r="Z126" s="63"/>
      <c r="AA126" s="63"/>
      <c r="AB126" s="63"/>
      <c r="AC126" s="63"/>
      <c r="AD126" s="63"/>
      <c r="AE126" s="63"/>
      <c r="AF126" s="63"/>
    </row>
    <row r="127" spans="1:32" ht="15.75" x14ac:dyDescent="0.25">
      <c r="A127" s="63"/>
      <c r="B127" s="63"/>
      <c r="C127" s="63"/>
      <c r="D127" s="63"/>
      <c r="E127" s="63"/>
      <c r="F127" s="63"/>
      <c r="G127" s="63"/>
      <c r="H127" s="63"/>
      <c r="I127" s="63"/>
      <c r="J127" s="63"/>
      <c r="K127" s="63"/>
      <c r="L127" s="63"/>
      <c r="M127" s="63"/>
      <c r="N127" s="63"/>
      <c r="O127" s="63"/>
      <c r="P127" s="63"/>
      <c r="Q127" s="63"/>
      <c r="R127" s="63"/>
      <c r="S127" s="63"/>
      <c r="T127" s="63"/>
      <c r="U127" s="63"/>
      <c r="V127" s="63"/>
      <c r="W127" s="63"/>
      <c r="X127" s="63"/>
      <c r="Y127" s="63"/>
      <c r="Z127" s="63"/>
      <c r="AA127" s="63"/>
      <c r="AB127" s="63"/>
      <c r="AC127" s="63"/>
      <c r="AD127" s="63"/>
      <c r="AE127" s="63"/>
      <c r="AF127" s="63"/>
    </row>
    <row r="128" spans="1:32" ht="15.75" x14ac:dyDescent="0.25">
      <c r="A128" s="76"/>
      <c r="B128" s="76"/>
      <c r="C128" s="76"/>
      <c r="D128" s="76"/>
      <c r="E128" s="76"/>
      <c r="F128" s="76"/>
      <c r="G128" s="76"/>
      <c r="H128" s="76"/>
      <c r="I128" s="76"/>
      <c r="J128" s="76"/>
      <c r="K128" s="76"/>
      <c r="L128" s="76"/>
      <c r="M128" s="76"/>
      <c r="N128" s="76"/>
      <c r="O128" s="76"/>
      <c r="P128" s="76"/>
      <c r="Q128" s="76"/>
      <c r="R128" s="76"/>
      <c r="S128" s="76"/>
      <c r="T128" s="76"/>
      <c r="U128" s="63"/>
      <c r="V128" s="63"/>
      <c r="W128" s="63"/>
      <c r="X128" s="63"/>
      <c r="Y128" s="63"/>
      <c r="Z128" s="63"/>
      <c r="AA128" s="63"/>
      <c r="AB128" s="63"/>
      <c r="AC128" s="63"/>
      <c r="AD128" s="63"/>
      <c r="AE128" s="63"/>
      <c r="AF128" s="63"/>
    </row>
    <row r="129" spans="1:32" ht="15.75" x14ac:dyDescent="0.25">
      <c r="A129" s="76"/>
      <c r="B129" s="76"/>
      <c r="C129" s="76"/>
      <c r="D129" s="76"/>
      <c r="E129" s="76"/>
      <c r="F129" s="76"/>
      <c r="G129" s="76"/>
      <c r="H129" s="76"/>
      <c r="I129" s="76"/>
      <c r="J129" s="76"/>
      <c r="K129" s="76"/>
      <c r="L129" s="76"/>
      <c r="M129" s="76"/>
      <c r="N129" s="76"/>
      <c r="O129" s="76"/>
      <c r="P129" s="76"/>
      <c r="Q129" s="76"/>
      <c r="R129" s="76"/>
      <c r="S129" s="76"/>
      <c r="T129" s="76"/>
      <c r="U129" s="63"/>
      <c r="V129" s="63"/>
      <c r="W129" s="63"/>
      <c r="X129" s="63"/>
      <c r="Y129" s="63"/>
      <c r="Z129" s="63"/>
      <c r="AA129" s="63"/>
      <c r="AB129" s="63"/>
      <c r="AC129" s="63"/>
      <c r="AD129" s="63"/>
      <c r="AE129" s="63"/>
      <c r="AF129" s="63"/>
    </row>
    <row r="130" spans="1:32" ht="15.75" x14ac:dyDescent="0.25">
      <c r="A130" s="76"/>
      <c r="B130" s="76"/>
      <c r="C130" s="76"/>
      <c r="D130" s="76"/>
      <c r="E130" s="76"/>
      <c r="F130" s="76"/>
      <c r="G130" s="76"/>
      <c r="H130" s="76"/>
      <c r="I130" s="76"/>
      <c r="J130" s="76"/>
      <c r="K130" s="76"/>
      <c r="L130" s="76"/>
      <c r="M130" s="76"/>
      <c r="N130" s="76"/>
      <c r="O130" s="76"/>
      <c r="P130" s="76"/>
      <c r="Q130" s="76"/>
      <c r="R130" s="76"/>
      <c r="S130" s="76"/>
      <c r="T130" s="76"/>
      <c r="U130" s="63"/>
      <c r="V130" s="63"/>
      <c r="W130" s="63"/>
      <c r="X130" s="63"/>
      <c r="Y130" s="63"/>
      <c r="Z130" s="63"/>
      <c r="AA130" s="63"/>
      <c r="AB130" s="63"/>
      <c r="AC130" s="63"/>
      <c r="AD130" s="63"/>
      <c r="AE130" s="63"/>
      <c r="AF130" s="63"/>
    </row>
    <row r="131" spans="1:32" ht="15.75" x14ac:dyDescent="0.25">
      <c r="A131" s="76"/>
      <c r="B131" s="76"/>
      <c r="C131" s="76"/>
      <c r="D131" s="76"/>
      <c r="E131" s="76"/>
      <c r="F131" s="76"/>
      <c r="G131" s="76"/>
      <c r="H131" s="76"/>
      <c r="I131" s="76"/>
      <c r="J131" s="76"/>
      <c r="K131" s="76"/>
      <c r="L131" s="76"/>
      <c r="M131" s="76"/>
      <c r="N131" s="76"/>
      <c r="O131" s="76"/>
      <c r="P131" s="76"/>
      <c r="Q131" s="76"/>
      <c r="R131" s="76"/>
      <c r="S131" s="76"/>
      <c r="T131" s="76"/>
      <c r="U131" s="63"/>
      <c r="V131" s="63"/>
      <c r="W131" s="63"/>
      <c r="X131" s="63"/>
      <c r="Y131" s="63"/>
      <c r="Z131" s="63"/>
      <c r="AA131" s="63"/>
      <c r="AB131" s="63"/>
      <c r="AC131" s="63"/>
      <c r="AD131" s="63"/>
      <c r="AE131" s="63"/>
      <c r="AF131" s="63"/>
    </row>
    <row r="132" spans="1:32" ht="15.75" x14ac:dyDescent="0.25">
      <c r="A132" s="76"/>
      <c r="B132" s="76"/>
      <c r="C132" s="76"/>
      <c r="D132" s="76"/>
      <c r="E132" s="76"/>
      <c r="F132" s="76"/>
      <c r="G132" s="76"/>
      <c r="H132" s="76"/>
      <c r="I132" s="76"/>
      <c r="J132" s="76"/>
      <c r="K132" s="76"/>
      <c r="L132" s="76"/>
      <c r="M132" s="76"/>
      <c r="N132" s="76"/>
      <c r="O132" s="76"/>
      <c r="P132" s="76"/>
      <c r="Q132" s="76"/>
      <c r="R132" s="76"/>
      <c r="S132" s="76"/>
      <c r="T132" s="76"/>
      <c r="U132" s="63"/>
      <c r="V132" s="63"/>
      <c r="W132" s="63"/>
      <c r="X132" s="63"/>
      <c r="Y132" s="63"/>
      <c r="Z132" s="63"/>
      <c r="AA132" s="63"/>
      <c r="AB132" s="63"/>
      <c r="AC132" s="63"/>
      <c r="AD132" s="63"/>
      <c r="AE132" s="63"/>
      <c r="AF132" s="63"/>
    </row>
    <row r="133" spans="1:32" ht="15.75" x14ac:dyDescent="0.25">
      <c r="A133" s="76"/>
      <c r="B133" s="76"/>
      <c r="C133" s="76"/>
      <c r="D133" s="76"/>
      <c r="E133" s="76"/>
      <c r="F133" s="76"/>
      <c r="G133" s="76"/>
      <c r="H133" s="76"/>
      <c r="I133" s="76"/>
      <c r="J133" s="76"/>
      <c r="K133" s="76"/>
      <c r="L133" s="76"/>
      <c r="M133" s="76"/>
      <c r="N133" s="76"/>
      <c r="O133" s="76"/>
      <c r="P133" s="76"/>
      <c r="Q133" s="76"/>
      <c r="R133" s="76"/>
      <c r="S133" s="76"/>
      <c r="T133" s="76"/>
      <c r="U133" s="63"/>
      <c r="V133" s="63"/>
      <c r="W133" s="63"/>
      <c r="X133" s="63"/>
      <c r="Y133" s="63"/>
      <c r="Z133" s="63"/>
      <c r="AA133" s="63"/>
      <c r="AB133" s="63"/>
      <c r="AC133" s="63"/>
      <c r="AD133" s="63"/>
      <c r="AE133" s="63"/>
      <c r="AF133" s="63"/>
    </row>
    <row r="134" spans="1:32" ht="15.75" x14ac:dyDescent="0.25">
      <c r="A134" s="76"/>
      <c r="B134" s="76"/>
      <c r="C134" s="76"/>
      <c r="D134" s="76"/>
      <c r="E134" s="76"/>
      <c r="F134" s="76"/>
      <c r="G134" s="76"/>
      <c r="H134" s="76"/>
      <c r="I134" s="76"/>
      <c r="J134" s="76"/>
      <c r="K134" s="76"/>
      <c r="L134" s="76"/>
      <c r="M134" s="76"/>
      <c r="N134" s="76"/>
      <c r="O134" s="76"/>
      <c r="P134" s="76"/>
      <c r="Q134" s="76"/>
      <c r="R134" s="76"/>
      <c r="S134" s="76"/>
      <c r="T134" s="76"/>
      <c r="U134" s="63"/>
      <c r="V134" s="63"/>
      <c r="W134" s="63"/>
      <c r="X134" s="63"/>
      <c r="Y134" s="63"/>
      <c r="Z134" s="63"/>
      <c r="AA134" s="63"/>
      <c r="AB134" s="63"/>
      <c r="AC134" s="63"/>
      <c r="AD134" s="63"/>
      <c r="AE134" s="63"/>
      <c r="AF134" s="63"/>
    </row>
    <row r="135" spans="1:32" ht="15.75" x14ac:dyDescent="0.25">
      <c r="A135" s="76"/>
      <c r="B135" s="76"/>
      <c r="C135" s="76"/>
      <c r="D135" s="76"/>
      <c r="E135" s="76"/>
      <c r="F135" s="76"/>
      <c r="G135" s="76"/>
      <c r="H135" s="76"/>
      <c r="I135" s="76"/>
      <c r="J135" s="76"/>
      <c r="K135" s="76"/>
      <c r="L135" s="76"/>
      <c r="M135" s="76"/>
      <c r="N135" s="76"/>
      <c r="O135" s="76"/>
      <c r="P135" s="76"/>
      <c r="Q135" s="76"/>
      <c r="R135" s="76"/>
      <c r="S135" s="76"/>
      <c r="T135" s="76"/>
      <c r="U135" s="63"/>
      <c r="V135" s="63"/>
      <c r="W135" s="63"/>
      <c r="X135" s="63"/>
      <c r="Y135" s="63"/>
      <c r="Z135" s="63"/>
      <c r="AA135" s="63"/>
      <c r="AB135" s="63"/>
      <c r="AC135" s="63"/>
      <c r="AD135" s="63"/>
      <c r="AE135" s="63"/>
      <c r="AF135" s="63"/>
    </row>
    <row r="136" spans="1:32" ht="15.75" x14ac:dyDescent="0.25">
      <c r="A136" s="76"/>
      <c r="B136" s="76"/>
      <c r="C136" s="76"/>
      <c r="D136" s="76"/>
      <c r="E136" s="76"/>
      <c r="F136" s="76"/>
      <c r="G136" s="76"/>
      <c r="H136" s="76"/>
      <c r="I136" s="76"/>
      <c r="J136" s="76"/>
      <c r="K136" s="76"/>
      <c r="L136" s="76"/>
      <c r="M136" s="76"/>
      <c r="N136" s="76"/>
      <c r="O136" s="76"/>
      <c r="P136" s="76"/>
      <c r="Q136" s="76"/>
      <c r="R136" s="76"/>
      <c r="S136" s="76"/>
      <c r="T136" s="76"/>
      <c r="U136" s="63"/>
      <c r="V136" s="63"/>
      <c r="W136" s="63"/>
      <c r="X136" s="63"/>
      <c r="Y136" s="63"/>
      <c r="Z136" s="63"/>
      <c r="AA136" s="63"/>
      <c r="AB136" s="63"/>
      <c r="AC136" s="63"/>
      <c r="AD136" s="63"/>
      <c r="AE136" s="63"/>
      <c r="AF136" s="63"/>
    </row>
    <row r="137" spans="1:32" ht="15.75" x14ac:dyDescent="0.25">
      <c r="A137" s="76"/>
      <c r="B137" s="76"/>
      <c r="C137" s="76"/>
      <c r="D137" s="76"/>
      <c r="E137" s="76"/>
      <c r="F137" s="76"/>
      <c r="G137" s="76"/>
      <c r="H137" s="76"/>
      <c r="I137" s="76"/>
      <c r="J137" s="76"/>
      <c r="K137" s="76"/>
      <c r="L137" s="76"/>
      <c r="M137" s="76"/>
      <c r="N137" s="76"/>
      <c r="O137" s="76"/>
      <c r="P137" s="76"/>
      <c r="Q137" s="76"/>
      <c r="R137" s="76"/>
      <c r="S137" s="76"/>
      <c r="T137" s="76"/>
      <c r="U137" s="63"/>
      <c r="V137" s="63"/>
      <c r="W137" s="63"/>
      <c r="X137" s="63"/>
      <c r="Y137" s="63"/>
      <c r="Z137" s="63"/>
      <c r="AA137" s="63"/>
      <c r="AB137" s="63"/>
      <c r="AC137" s="63"/>
      <c r="AD137" s="63"/>
      <c r="AE137" s="63"/>
      <c r="AF137" s="63"/>
    </row>
    <row r="138" spans="1:32" ht="15.75" x14ac:dyDescent="0.25">
      <c r="A138" s="76"/>
      <c r="B138" s="76"/>
      <c r="C138" s="76"/>
      <c r="D138" s="76"/>
      <c r="E138" s="76"/>
      <c r="F138" s="76"/>
      <c r="G138" s="76"/>
      <c r="H138" s="76"/>
      <c r="I138" s="76"/>
      <c r="J138" s="76"/>
      <c r="K138" s="76"/>
      <c r="L138" s="76"/>
      <c r="M138" s="76"/>
      <c r="N138" s="76"/>
      <c r="O138" s="76"/>
      <c r="P138" s="76"/>
      <c r="Q138" s="76"/>
      <c r="R138" s="76"/>
      <c r="S138" s="76"/>
      <c r="T138" s="76"/>
      <c r="U138" s="63"/>
      <c r="V138" s="63"/>
      <c r="W138" s="63"/>
      <c r="X138" s="63"/>
      <c r="Y138" s="63"/>
      <c r="Z138" s="63"/>
      <c r="AA138" s="63"/>
      <c r="AB138" s="63"/>
      <c r="AC138" s="63"/>
      <c r="AD138" s="63"/>
      <c r="AE138" s="63"/>
      <c r="AF138" s="63"/>
    </row>
    <row r="139" spans="1:32" ht="15.75" x14ac:dyDescent="0.25">
      <c r="A139" s="76"/>
      <c r="B139" s="76"/>
      <c r="C139" s="76"/>
      <c r="D139" s="76"/>
      <c r="E139" s="76"/>
      <c r="F139" s="76"/>
      <c r="G139" s="76"/>
      <c r="H139" s="76"/>
      <c r="I139" s="76"/>
      <c r="J139" s="76"/>
      <c r="K139" s="76"/>
      <c r="L139" s="76"/>
      <c r="M139" s="76"/>
      <c r="N139" s="76"/>
      <c r="O139" s="76"/>
      <c r="P139" s="76"/>
      <c r="Q139" s="76"/>
      <c r="R139" s="76"/>
      <c r="S139" s="76"/>
      <c r="T139" s="76"/>
      <c r="U139" s="63"/>
      <c r="V139" s="63"/>
      <c r="W139" s="63"/>
      <c r="X139" s="63"/>
      <c r="Y139" s="63"/>
      <c r="Z139" s="63"/>
      <c r="AA139" s="63"/>
      <c r="AB139" s="63"/>
      <c r="AC139" s="63"/>
      <c r="AD139" s="63"/>
      <c r="AE139" s="63"/>
      <c r="AF139" s="63"/>
    </row>
    <row r="140" spans="1:32" ht="15.75" x14ac:dyDescent="0.25">
      <c r="A140" s="76"/>
      <c r="B140" s="76"/>
      <c r="C140" s="76"/>
      <c r="D140" s="76"/>
      <c r="E140" s="76"/>
      <c r="F140" s="76"/>
      <c r="G140" s="76"/>
      <c r="H140" s="76"/>
      <c r="I140" s="76"/>
      <c r="J140" s="76"/>
      <c r="K140" s="76"/>
      <c r="L140" s="76"/>
      <c r="M140" s="76"/>
      <c r="N140" s="76"/>
      <c r="O140" s="76"/>
      <c r="P140" s="76"/>
      <c r="Q140" s="76"/>
      <c r="R140" s="76"/>
      <c r="S140" s="76"/>
      <c r="T140" s="76"/>
      <c r="U140" s="63"/>
      <c r="V140" s="63"/>
      <c r="W140" s="63"/>
      <c r="X140" s="63"/>
      <c r="Y140" s="63"/>
      <c r="Z140" s="63"/>
      <c r="AA140" s="63"/>
      <c r="AB140" s="63"/>
      <c r="AC140" s="63"/>
      <c r="AD140" s="63"/>
      <c r="AE140" s="63"/>
      <c r="AF140" s="63"/>
    </row>
    <row r="141" spans="1:32" ht="15.75" x14ac:dyDescent="0.25">
      <c r="A141" s="76"/>
      <c r="B141" s="76"/>
      <c r="C141" s="76"/>
      <c r="D141" s="76"/>
      <c r="E141" s="76"/>
      <c r="F141" s="76"/>
      <c r="G141" s="76"/>
      <c r="H141" s="76"/>
      <c r="I141" s="76"/>
      <c r="J141" s="76"/>
      <c r="K141" s="76"/>
      <c r="L141" s="76"/>
      <c r="M141" s="76"/>
      <c r="N141" s="76"/>
      <c r="O141" s="76"/>
      <c r="P141" s="76"/>
      <c r="Q141" s="76"/>
      <c r="R141" s="76"/>
      <c r="S141" s="76"/>
      <c r="T141" s="76"/>
      <c r="U141" s="63"/>
      <c r="V141" s="63"/>
      <c r="W141" s="63"/>
      <c r="X141" s="63"/>
      <c r="Y141" s="63"/>
      <c r="Z141" s="63"/>
      <c r="AA141" s="63"/>
      <c r="AB141" s="63"/>
      <c r="AC141" s="63"/>
      <c r="AD141" s="63"/>
      <c r="AE141" s="63"/>
      <c r="AF141" s="63"/>
    </row>
    <row r="142" spans="1:32" ht="15.75" x14ac:dyDescent="0.25">
      <c r="A142" s="76"/>
      <c r="B142" s="76"/>
      <c r="C142" s="76"/>
      <c r="D142" s="76"/>
      <c r="E142" s="76"/>
      <c r="F142" s="76"/>
      <c r="G142" s="76"/>
      <c r="H142" s="76"/>
      <c r="I142" s="76"/>
      <c r="J142" s="76"/>
      <c r="K142" s="76"/>
      <c r="L142" s="76"/>
      <c r="M142" s="76"/>
      <c r="N142" s="76"/>
      <c r="O142" s="76"/>
      <c r="P142" s="76"/>
      <c r="Q142" s="76"/>
      <c r="R142" s="76"/>
      <c r="S142" s="76"/>
      <c r="T142" s="76"/>
      <c r="U142" s="63"/>
      <c r="V142" s="63"/>
      <c r="W142" s="63"/>
      <c r="X142" s="63"/>
      <c r="Y142" s="63"/>
      <c r="Z142" s="63"/>
      <c r="AA142" s="63"/>
      <c r="AB142" s="63"/>
      <c r="AC142" s="63"/>
      <c r="AD142" s="63"/>
      <c r="AE142" s="63"/>
      <c r="AF142" s="63"/>
    </row>
    <row r="143" spans="1:32" ht="15.75" x14ac:dyDescent="0.25">
      <c r="A143" s="76"/>
      <c r="B143" s="76"/>
      <c r="C143" s="76"/>
      <c r="D143" s="76"/>
      <c r="E143" s="76"/>
      <c r="F143" s="76"/>
      <c r="G143" s="76"/>
      <c r="H143" s="76"/>
      <c r="I143" s="76"/>
      <c r="J143" s="76"/>
      <c r="K143" s="76"/>
      <c r="L143" s="76"/>
      <c r="M143" s="76"/>
      <c r="N143" s="76"/>
      <c r="O143" s="76"/>
      <c r="P143" s="76"/>
      <c r="Q143" s="76"/>
      <c r="R143" s="76"/>
      <c r="S143" s="76"/>
      <c r="T143" s="76"/>
      <c r="U143" s="63"/>
      <c r="V143" s="63"/>
      <c r="W143" s="63"/>
      <c r="X143" s="63"/>
      <c r="Y143" s="63"/>
      <c r="Z143" s="63"/>
      <c r="AA143" s="63"/>
      <c r="AB143" s="63"/>
      <c r="AC143" s="63"/>
      <c r="AD143" s="63"/>
      <c r="AE143" s="63"/>
      <c r="AF143" s="63"/>
    </row>
    <row r="144" spans="1:32" ht="15.75" x14ac:dyDescent="0.25">
      <c r="A144" s="76"/>
      <c r="B144" s="76"/>
      <c r="C144" s="76"/>
      <c r="D144" s="76"/>
      <c r="E144" s="76"/>
      <c r="F144" s="76"/>
      <c r="G144" s="76"/>
      <c r="H144" s="76"/>
      <c r="I144" s="76"/>
      <c r="J144" s="76"/>
      <c r="K144" s="76"/>
      <c r="L144" s="76"/>
      <c r="M144" s="76"/>
      <c r="N144" s="76"/>
      <c r="O144" s="76"/>
      <c r="P144" s="76"/>
      <c r="Q144" s="76"/>
      <c r="R144" s="76"/>
      <c r="S144" s="76"/>
      <c r="T144" s="76"/>
      <c r="U144" s="63"/>
      <c r="V144" s="63"/>
      <c r="W144" s="63"/>
      <c r="X144" s="63"/>
      <c r="Y144" s="63"/>
      <c r="Z144" s="63"/>
      <c r="AA144" s="63"/>
      <c r="AB144" s="63"/>
      <c r="AC144" s="63"/>
      <c r="AD144" s="63"/>
      <c r="AE144" s="63"/>
      <c r="AF144" s="63"/>
    </row>
    <row r="145" spans="1:32" ht="15.75" x14ac:dyDescent="0.25">
      <c r="A145" s="76"/>
      <c r="B145" s="76"/>
      <c r="C145" s="76"/>
      <c r="D145" s="76"/>
      <c r="E145" s="76"/>
      <c r="F145" s="76"/>
      <c r="G145" s="76"/>
      <c r="H145" s="76"/>
      <c r="I145" s="76"/>
      <c r="J145" s="76"/>
      <c r="K145" s="76"/>
      <c r="L145" s="76"/>
      <c r="M145" s="76"/>
      <c r="N145" s="76"/>
      <c r="O145" s="76"/>
      <c r="P145" s="76"/>
      <c r="Q145" s="76"/>
      <c r="R145" s="76"/>
      <c r="S145" s="76"/>
      <c r="T145" s="76"/>
      <c r="U145" s="63"/>
      <c r="V145" s="63"/>
      <c r="W145" s="63"/>
      <c r="X145" s="63"/>
      <c r="Y145" s="63"/>
      <c r="Z145" s="63"/>
      <c r="AA145" s="63"/>
      <c r="AB145" s="63"/>
      <c r="AC145" s="63"/>
      <c r="AD145" s="63"/>
      <c r="AE145" s="63"/>
      <c r="AF145" s="63"/>
    </row>
    <row r="146" spans="1:32" ht="15.75" x14ac:dyDescent="0.25">
      <c r="A146" s="76"/>
      <c r="B146" s="76"/>
      <c r="C146" s="76"/>
      <c r="D146" s="76"/>
      <c r="E146" s="76"/>
      <c r="F146" s="76"/>
      <c r="G146" s="76"/>
      <c r="H146" s="76"/>
      <c r="I146" s="76"/>
      <c r="J146" s="76"/>
      <c r="K146" s="76"/>
      <c r="L146" s="76"/>
      <c r="M146" s="76"/>
      <c r="N146" s="76"/>
      <c r="O146" s="76"/>
      <c r="P146" s="76"/>
      <c r="Q146" s="76"/>
      <c r="R146" s="76"/>
      <c r="S146" s="76"/>
      <c r="T146" s="76"/>
      <c r="U146" s="63"/>
      <c r="V146" s="63"/>
      <c r="W146" s="63"/>
      <c r="X146" s="63"/>
      <c r="Y146" s="63"/>
      <c r="Z146" s="63"/>
      <c r="AA146" s="63"/>
      <c r="AB146" s="63"/>
      <c r="AC146" s="63"/>
      <c r="AD146" s="63"/>
      <c r="AE146" s="63"/>
      <c r="AF146" s="63"/>
    </row>
    <row r="147" spans="1:32" ht="15.75" x14ac:dyDescent="0.25">
      <c r="A147" s="76"/>
      <c r="B147" s="76"/>
      <c r="C147" s="76"/>
      <c r="D147" s="76"/>
      <c r="E147" s="76"/>
      <c r="F147" s="76"/>
      <c r="G147" s="76"/>
      <c r="H147" s="76"/>
      <c r="I147" s="76"/>
      <c r="J147" s="76"/>
      <c r="K147" s="76"/>
      <c r="L147" s="76"/>
      <c r="M147" s="76"/>
      <c r="N147" s="76"/>
      <c r="O147" s="76"/>
      <c r="P147" s="76"/>
      <c r="Q147" s="76"/>
      <c r="R147" s="76"/>
      <c r="S147" s="76"/>
      <c r="T147" s="76"/>
      <c r="U147" s="63"/>
      <c r="V147" s="63"/>
      <c r="W147" s="63"/>
      <c r="X147" s="63"/>
      <c r="Y147" s="63"/>
      <c r="Z147" s="63"/>
      <c r="AA147" s="63"/>
      <c r="AB147" s="63"/>
      <c r="AC147" s="63"/>
      <c r="AD147" s="63"/>
      <c r="AE147" s="63"/>
      <c r="AF147" s="63"/>
    </row>
    <row r="148" spans="1:32" ht="15.75" x14ac:dyDescent="0.25">
      <c r="A148" s="63"/>
      <c r="B148" s="63"/>
      <c r="C148" s="63"/>
      <c r="D148" s="63"/>
      <c r="E148" s="63"/>
      <c r="F148" s="63"/>
      <c r="G148" s="63"/>
      <c r="H148" s="63"/>
      <c r="I148" s="63"/>
      <c r="J148" s="63"/>
      <c r="K148" s="63"/>
      <c r="L148" s="63"/>
      <c r="M148" s="63"/>
      <c r="N148" s="63"/>
      <c r="O148" s="63"/>
      <c r="P148" s="63"/>
      <c r="Q148" s="63"/>
      <c r="R148" s="63"/>
      <c r="S148" s="63"/>
      <c r="T148" s="63"/>
      <c r="U148" s="63"/>
      <c r="V148" s="63"/>
      <c r="W148" s="63"/>
      <c r="X148" s="63"/>
      <c r="Y148" s="63"/>
      <c r="Z148" s="63"/>
      <c r="AA148" s="63"/>
      <c r="AB148" s="63"/>
      <c r="AC148" s="63"/>
      <c r="AD148" s="63"/>
      <c r="AE148" s="63"/>
      <c r="AF148" s="63"/>
    </row>
    <row r="149" spans="1:32" ht="15.75" x14ac:dyDescent="0.25">
      <c r="A149" s="74" t="s">
        <v>518</v>
      </c>
      <c r="B149" s="74"/>
      <c r="C149" s="74"/>
      <c r="D149" s="74"/>
      <c r="E149" s="74"/>
      <c r="F149" s="74"/>
      <c r="G149" s="74"/>
      <c r="H149" s="74"/>
      <c r="I149" s="74"/>
      <c r="J149" s="63"/>
      <c r="K149" s="63"/>
      <c r="L149" s="63"/>
      <c r="M149" s="63"/>
      <c r="N149" s="63"/>
      <c r="O149" s="63"/>
      <c r="P149" s="63"/>
      <c r="Q149" s="63"/>
      <c r="R149" s="63"/>
      <c r="S149" s="63"/>
      <c r="T149" s="63"/>
      <c r="U149" s="63"/>
      <c r="V149" s="63"/>
      <c r="W149" s="63"/>
      <c r="X149" s="63"/>
      <c r="Y149" s="63"/>
      <c r="Z149" s="63"/>
      <c r="AA149" s="63"/>
      <c r="AB149" s="63"/>
      <c r="AC149" s="63"/>
      <c r="AD149" s="63"/>
      <c r="AE149" s="63"/>
      <c r="AF149" s="63"/>
    </row>
    <row r="150" spans="1:32" ht="15.75" x14ac:dyDescent="0.25">
      <c r="A150" s="66" t="s">
        <v>1038</v>
      </c>
      <c r="B150" s="63"/>
      <c r="C150" s="63"/>
      <c r="D150" s="63"/>
      <c r="E150" s="63"/>
      <c r="F150" s="63"/>
      <c r="G150" s="63"/>
      <c r="H150" s="63"/>
      <c r="I150" s="63"/>
      <c r="J150" s="63"/>
      <c r="K150" s="63"/>
      <c r="L150" s="63"/>
      <c r="M150" s="63"/>
      <c r="N150" s="63"/>
      <c r="O150" s="63"/>
      <c r="P150" s="63"/>
      <c r="Q150" s="63"/>
      <c r="R150" s="63"/>
      <c r="S150" s="63"/>
      <c r="T150" s="63"/>
      <c r="U150" s="63"/>
      <c r="V150" s="63"/>
      <c r="W150" s="63"/>
      <c r="X150" s="63"/>
      <c r="Y150" s="63"/>
      <c r="Z150" s="63"/>
      <c r="AA150" s="63"/>
      <c r="AB150" s="63"/>
      <c r="AC150" s="63"/>
      <c r="AD150" s="63"/>
      <c r="AE150" s="63"/>
      <c r="AF150" s="63"/>
    </row>
    <row r="151" spans="1:32" ht="15.75" x14ac:dyDescent="0.25">
      <c r="A151" s="66" t="s">
        <v>398</v>
      </c>
      <c r="B151" s="63"/>
      <c r="C151" s="63"/>
      <c r="D151" s="63"/>
      <c r="E151" s="63"/>
      <c r="F151" s="63"/>
      <c r="G151" s="63"/>
      <c r="H151" s="63"/>
      <c r="I151" s="63"/>
      <c r="J151" s="63"/>
      <c r="K151" s="63"/>
      <c r="L151" s="63"/>
      <c r="M151" s="63"/>
      <c r="N151" s="63"/>
      <c r="O151" s="63"/>
      <c r="P151" s="63"/>
      <c r="Q151" s="63"/>
      <c r="R151" s="63"/>
      <c r="S151" s="63"/>
      <c r="T151" s="63"/>
      <c r="U151" s="63"/>
      <c r="V151" s="63"/>
      <c r="W151" s="63"/>
      <c r="X151" s="63"/>
      <c r="Y151" s="63"/>
      <c r="Z151" s="63"/>
      <c r="AA151" s="63"/>
      <c r="AB151" s="63"/>
      <c r="AC151" s="63"/>
      <c r="AD151" s="63"/>
      <c r="AE151" s="63"/>
      <c r="AF151" s="63"/>
    </row>
    <row r="152" spans="1:32" ht="15.75" x14ac:dyDescent="0.25">
      <c r="A152" s="63" t="s">
        <v>399</v>
      </c>
      <c r="B152" s="63"/>
      <c r="C152" s="63"/>
      <c r="D152" s="63"/>
      <c r="E152" s="63"/>
      <c r="F152" s="63">
        <f>Concept!J46</f>
        <v>0</v>
      </c>
      <c r="G152" s="63" t="s">
        <v>489</v>
      </c>
      <c r="H152" s="63"/>
      <c r="I152" s="63"/>
      <c r="J152" s="63"/>
      <c r="K152" s="63"/>
      <c r="L152" s="63"/>
      <c r="M152" s="63"/>
      <c r="N152" s="63" t="str">
        <f>IF(F152&gt;3.99,A152,"")</f>
        <v/>
      </c>
      <c r="O152" s="63" t="str">
        <f>IF(F153&gt;3.99,A153,"")</f>
        <v/>
      </c>
      <c r="P152" s="63" t="str">
        <f>IF(F154&gt;3.99,A154,"")</f>
        <v/>
      </c>
      <c r="Q152" s="63" t="str">
        <f>IF(F155&gt;3.99,A155,"")</f>
        <v/>
      </c>
      <c r="R152" s="63" t="str">
        <f>IF(F156&gt;4,E156,"")</f>
        <v/>
      </c>
      <c r="S152" s="63"/>
      <c r="T152" s="63"/>
      <c r="U152" s="63"/>
      <c r="V152" s="63"/>
      <c r="W152" s="63"/>
      <c r="X152" s="63"/>
      <c r="Y152" s="63"/>
      <c r="Z152" s="63"/>
      <c r="AA152" s="63"/>
      <c r="AB152" s="63"/>
      <c r="AC152" s="63"/>
      <c r="AD152" s="63"/>
      <c r="AE152" s="63"/>
      <c r="AF152" s="63"/>
    </row>
    <row r="153" spans="1:32" ht="15.75" x14ac:dyDescent="0.25">
      <c r="A153" s="63" t="s">
        <v>400</v>
      </c>
      <c r="B153" s="63"/>
      <c r="C153" s="63"/>
      <c r="D153" s="63"/>
      <c r="E153" s="63"/>
      <c r="F153" s="63">
        <f>Concept!J52</f>
        <v>0</v>
      </c>
      <c r="G153" s="63" t="s">
        <v>486</v>
      </c>
      <c r="H153" s="63"/>
      <c r="I153" s="63"/>
      <c r="J153" s="63"/>
      <c r="K153" s="63"/>
      <c r="L153" s="63"/>
      <c r="M153" s="63"/>
      <c r="N153" s="63" t="str">
        <f>IF(AND($F152&gt;1.01,$F152&lt;3.99),$A152,"")</f>
        <v/>
      </c>
      <c r="O153" s="63" t="str">
        <f>IF(AND($F153&gt;1.01,$F153&lt;3.99),$A153,"")</f>
        <v/>
      </c>
      <c r="P153" s="63" t="str">
        <f>IF(AND($F154&gt;1.01,$F154&lt;3.99),$A154,"")</f>
        <v/>
      </c>
      <c r="Q153" s="63" t="str">
        <f>IF(AND($F155&gt;1.01,$F155&lt;3.99),$A155,"")</f>
        <v/>
      </c>
      <c r="R153" s="63"/>
      <c r="S153" s="63"/>
      <c r="T153" s="63"/>
      <c r="U153" s="63"/>
      <c r="V153" s="63"/>
      <c r="W153" s="63"/>
      <c r="X153" s="63"/>
      <c r="Y153" s="63"/>
      <c r="Z153" s="63"/>
      <c r="AA153" s="63"/>
      <c r="AB153" s="63"/>
      <c r="AC153" s="63"/>
      <c r="AD153" s="63"/>
      <c r="AE153" s="63"/>
      <c r="AF153" s="63"/>
    </row>
    <row r="154" spans="1:32" ht="15.75" x14ac:dyDescent="0.25">
      <c r="A154" s="63" t="s">
        <v>401</v>
      </c>
      <c r="B154" s="63"/>
      <c r="C154" s="63"/>
      <c r="D154" s="63"/>
      <c r="E154" s="63"/>
      <c r="F154" s="63">
        <f>Concept!J61</f>
        <v>0</v>
      </c>
      <c r="G154" s="63" t="s">
        <v>487</v>
      </c>
      <c r="H154" s="63"/>
      <c r="I154" s="63"/>
      <c r="J154" s="63"/>
      <c r="K154" s="63"/>
      <c r="L154" s="63"/>
      <c r="M154" s="63"/>
      <c r="N154" s="70" t="str">
        <f>IF(AND($F152&gt;0.99,$F152&lt;1.000001),$A152,"")</f>
        <v/>
      </c>
      <c r="O154" s="70" t="str">
        <f>IF(AND($F153&gt;0.99,$F153&lt;1.000001),$A153,"")</f>
        <v/>
      </c>
      <c r="P154" s="70" t="str">
        <f>IF(AND($F154&gt;0.99,$F154&lt;1.000001),$A154,"")</f>
        <v/>
      </c>
      <c r="Q154" s="70" t="str">
        <f>IF(AND($F155&gt;0.99,$F155&lt;1.000001),$A155,"")</f>
        <v/>
      </c>
      <c r="R154" s="70"/>
      <c r="S154" s="63"/>
      <c r="T154" s="63"/>
      <c r="U154" s="63"/>
      <c r="V154" s="63"/>
      <c r="W154" s="63"/>
      <c r="X154" s="63"/>
      <c r="Y154" s="63"/>
      <c r="Z154" s="63"/>
      <c r="AA154" s="63"/>
      <c r="AB154" s="63"/>
      <c r="AC154" s="63"/>
      <c r="AD154" s="63"/>
      <c r="AE154" s="63"/>
      <c r="AF154" s="63"/>
    </row>
    <row r="155" spans="1:32" ht="15.75" x14ac:dyDescent="0.25">
      <c r="A155" s="63" t="s">
        <v>402</v>
      </c>
      <c r="B155" s="63"/>
      <c r="C155" s="63"/>
      <c r="D155" s="63"/>
      <c r="E155" s="63"/>
      <c r="F155" s="63">
        <f>Concept!J68</f>
        <v>0</v>
      </c>
      <c r="G155" s="63" t="s">
        <v>488</v>
      </c>
      <c r="H155" s="63"/>
      <c r="I155" s="63"/>
      <c r="J155" s="63"/>
      <c r="K155" s="63"/>
      <c r="L155" s="63"/>
      <c r="M155" s="63"/>
      <c r="N155" s="63" t="str">
        <f>IF($F152=0,$A152,"")</f>
        <v>Vocabulary</v>
      </c>
      <c r="O155" s="63" t="str">
        <f>IF($F153=0,$A153,"")</f>
        <v>Laterality</v>
      </c>
      <c r="P155" s="63" t="str">
        <f>IF($F154=0,$A154,"")</f>
        <v>Parallel/Perpendicular</v>
      </c>
      <c r="Q155" s="63" t="str">
        <f>IF($F155=0,$A155,"")</f>
        <v>Time And Distance</v>
      </c>
      <c r="R155" s="63"/>
      <c r="S155" s="63"/>
      <c r="T155" s="63"/>
      <c r="U155" s="63"/>
      <c r="V155" s="63"/>
      <c r="W155" s="63"/>
      <c r="X155" s="63"/>
      <c r="Y155" s="63"/>
      <c r="Z155" s="63"/>
      <c r="AA155" s="63"/>
      <c r="AB155" s="63"/>
      <c r="AC155" s="63"/>
      <c r="AD155" s="63"/>
      <c r="AE155" s="63"/>
      <c r="AF155" s="63"/>
    </row>
    <row r="156" spans="1:32" ht="15.75" x14ac:dyDescent="0.25">
      <c r="A156" s="66" t="s">
        <v>405</v>
      </c>
      <c r="B156" s="63"/>
      <c r="C156" s="63"/>
      <c r="D156" s="63"/>
      <c r="E156" s="63"/>
      <c r="F156" s="63"/>
      <c r="G156" s="63"/>
      <c r="H156" s="63"/>
      <c r="I156" s="63"/>
      <c r="J156" s="63"/>
      <c r="K156" s="63"/>
      <c r="L156" s="63"/>
      <c r="M156" s="63"/>
      <c r="N156" s="63"/>
      <c r="O156" s="63"/>
      <c r="P156" s="63"/>
      <c r="Q156" s="63"/>
      <c r="R156" s="63"/>
      <c r="S156" s="63"/>
      <c r="T156" s="63"/>
      <c r="U156" s="63"/>
      <c r="V156" s="63"/>
      <c r="W156" s="63"/>
      <c r="X156" s="63"/>
      <c r="Y156" s="63"/>
      <c r="Z156" s="63"/>
      <c r="AA156" s="63"/>
      <c r="AB156" s="63"/>
      <c r="AC156" s="63"/>
      <c r="AD156" s="63"/>
      <c r="AE156" s="63"/>
      <c r="AF156" s="63"/>
    </row>
    <row r="157" spans="1:32" ht="15.75" x14ac:dyDescent="0.25">
      <c r="A157" s="63" t="s">
        <v>1011</v>
      </c>
      <c r="B157" s="63"/>
      <c r="C157" s="63"/>
      <c r="D157" s="63"/>
      <c r="E157" s="63"/>
      <c r="F157" s="63">
        <f>Move!J108</f>
        <v>0</v>
      </c>
      <c r="G157" s="63" t="s">
        <v>489</v>
      </c>
      <c r="H157" s="63"/>
      <c r="I157" s="63"/>
      <c r="J157" s="63"/>
      <c r="K157" s="63"/>
      <c r="L157" s="63"/>
      <c r="M157" s="63"/>
      <c r="N157" s="70" t="str">
        <f>IF(F157&gt;3.99,A157,"")</f>
        <v/>
      </c>
      <c r="O157" s="70" t="str">
        <f>IF(F158&gt;3.99,A158,"")</f>
        <v/>
      </c>
      <c r="P157" s="70" t="str">
        <f>IF(F159&gt;3.99,A159,"")</f>
        <v/>
      </c>
      <c r="Q157" s="70" t="str">
        <f>IF(F160&gt;3.99,A160,"")</f>
        <v/>
      </c>
      <c r="R157" s="70" t="str">
        <f>IF(F161&gt;3.99,A161,"")</f>
        <v/>
      </c>
      <c r="S157" s="70" t="str">
        <f>IF(F162&gt;3.99,A162,"")</f>
        <v/>
      </c>
      <c r="T157" s="70" t="str">
        <f>IF(F163&gt;3.99,A163,"")</f>
        <v/>
      </c>
      <c r="U157" s="70" t="str">
        <f>IF(F164&gt;3.99,A164,"")</f>
        <v/>
      </c>
      <c r="V157" s="70" t="str">
        <f>IF(F165&gt;3.99,A165,"")</f>
        <v/>
      </c>
      <c r="W157" s="70" t="str">
        <f>IF(F166&gt;3.99,A166,"")</f>
        <v/>
      </c>
      <c r="X157" s="70" t="str">
        <f>IF(F167&gt;3.99,A167,"")</f>
        <v/>
      </c>
      <c r="Y157" s="70"/>
      <c r="Z157" s="70"/>
      <c r="AA157" s="70"/>
      <c r="AB157" s="70"/>
      <c r="AC157" s="70"/>
      <c r="AD157" s="63"/>
      <c r="AE157" s="63"/>
      <c r="AF157" s="63"/>
    </row>
    <row r="158" spans="1:32" ht="15.75" x14ac:dyDescent="0.25">
      <c r="A158" s="63" t="s">
        <v>1010</v>
      </c>
      <c r="B158" s="63"/>
      <c r="C158" s="63"/>
      <c r="D158" s="63"/>
      <c r="E158" s="63"/>
      <c r="F158" s="63">
        <f>Move!J117</f>
        <v>0</v>
      </c>
      <c r="G158" s="63" t="s">
        <v>486</v>
      </c>
      <c r="H158" s="63"/>
      <c r="I158" s="63"/>
      <c r="J158" s="63"/>
      <c r="K158" s="63"/>
      <c r="L158" s="63"/>
      <c r="M158" s="63"/>
      <c r="N158" s="70" t="str">
        <f>IF(AND($F157&gt;1.01,$F157&lt;3.99),$A157,"")</f>
        <v/>
      </c>
      <c r="O158" s="70" t="str">
        <f>IF(AND($F158&gt;1.01,$F158&lt;3.99),$A158,"")</f>
        <v/>
      </c>
      <c r="P158" s="70" t="str">
        <f>IF(AND($F159&gt;1.01,$F159&lt;3.99),$A159,"")</f>
        <v/>
      </c>
      <c r="Q158" s="70" t="str">
        <f>IF(AND($F160&gt;1.01,$F160&lt;3.99),$A160,"")</f>
        <v/>
      </c>
      <c r="R158" s="70" t="str">
        <f>IF(AND($F161&gt;1.01,$F161&lt;3.99),$A161,"")</f>
        <v/>
      </c>
      <c r="S158" s="70" t="str">
        <f>IF(AND($F162&gt;1.01,$F162&lt;3.99),$A162,"")</f>
        <v/>
      </c>
      <c r="T158" s="70" t="str">
        <f>IF(AND($F163&gt;1.01,$F163&lt;3.99),$A163,"")</f>
        <v/>
      </c>
      <c r="U158" s="70" t="str">
        <f>IF(AND($F164&gt;1.01,$F164&lt;3.99),$A164,"")</f>
        <v/>
      </c>
      <c r="V158" s="70" t="str">
        <f>IF(AND($F165&gt;1.01,$F165&lt;3.99),$A165,"")</f>
        <v/>
      </c>
      <c r="W158" s="70" t="str">
        <f>IF(AND($F166&gt;1.01,$F166&lt;3.99),$A166,"")</f>
        <v/>
      </c>
      <c r="X158" s="70" t="str">
        <f>IF(AND($F167&gt;1.01,$F167&lt;3.99),$A167,"")</f>
        <v/>
      </c>
      <c r="Y158" s="70"/>
      <c r="Z158" s="70"/>
      <c r="AA158" s="70"/>
      <c r="AB158" s="70"/>
      <c r="AC158" s="70"/>
      <c r="AD158" s="63"/>
      <c r="AE158" s="63"/>
      <c r="AF158" s="63"/>
    </row>
    <row r="159" spans="1:32" ht="15.75" x14ac:dyDescent="0.25">
      <c r="A159" s="63" t="s">
        <v>1012</v>
      </c>
      <c r="B159" s="63"/>
      <c r="C159" s="63"/>
      <c r="D159" s="63"/>
      <c r="E159" s="63"/>
      <c r="F159" s="63">
        <f>Move!J126</f>
        <v>0</v>
      </c>
      <c r="G159" s="63" t="s">
        <v>487</v>
      </c>
      <c r="H159" s="63"/>
      <c r="I159" s="63"/>
      <c r="J159" s="63"/>
      <c r="K159" s="63"/>
      <c r="L159" s="63"/>
      <c r="M159" s="63"/>
      <c r="N159" s="70" t="str">
        <f>IF(AND($F157&gt;0.99,$F157&lt;1.000001),$A157,"")</f>
        <v/>
      </c>
      <c r="O159" s="70" t="str">
        <f>IF(AND($F158&gt;0.99,$F158&lt;1.000001),$A158,"")</f>
        <v/>
      </c>
      <c r="P159" s="70" t="str">
        <f>IF(AND($F159&gt;0.99,$F159&lt;1.000001),$A159,"")</f>
        <v/>
      </c>
      <c r="Q159" s="70" t="str">
        <f>IF(AND($F160&gt;0.99,$F160&lt;1.000001),$A160,"")</f>
        <v/>
      </c>
      <c r="R159" s="70" t="str">
        <f>IF(AND($F161&gt;0.99,$F161&lt;1.000001),$A161,"")</f>
        <v/>
      </c>
      <c r="S159" s="70" t="str">
        <f>IF(AND($F162&gt;0.99,$F162&lt;1.000001),$A162,"")</f>
        <v/>
      </c>
      <c r="T159" s="70" t="str">
        <f>IF(AND($F163&gt;0.99,$F163&lt;1.000001),$A163,"")</f>
        <v/>
      </c>
      <c r="U159" s="70" t="str">
        <f>IF(AND($F164&gt;0.99,$F164&lt;1.000001),$A164,"")</f>
        <v/>
      </c>
      <c r="V159" s="70" t="str">
        <f>IF(AND($F165&gt;0.99,$F165&lt;1.000001),$A165,"")</f>
        <v/>
      </c>
      <c r="W159" s="70" t="str">
        <f>IF(AND($F166&gt;0.99,$F166&lt;1.000001),$A166,"")</f>
        <v/>
      </c>
      <c r="X159" s="70" t="str">
        <f>IF(AND($F167&gt;0.99,$F167&lt;1.000001),$A167,"")</f>
        <v/>
      </c>
      <c r="Y159" s="70"/>
      <c r="Z159" s="70"/>
      <c r="AA159" s="70"/>
      <c r="AB159" s="70"/>
      <c r="AC159" s="70"/>
      <c r="AD159" s="63"/>
      <c r="AE159" s="63"/>
      <c r="AF159" s="63"/>
    </row>
    <row r="160" spans="1:32" ht="15.75" x14ac:dyDescent="0.25">
      <c r="A160" s="63" t="s">
        <v>403</v>
      </c>
      <c r="B160" s="63"/>
      <c r="C160" s="63"/>
      <c r="D160" s="63"/>
      <c r="E160" s="63"/>
      <c r="F160" s="63">
        <f>Move!J142</f>
        <v>0</v>
      </c>
      <c r="G160" s="63" t="s">
        <v>488</v>
      </c>
      <c r="H160" s="63"/>
      <c r="I160" s="63"/>
      <c r="J160" s="63"/>
      <c r="K160" s="63"/>
      <c r="L160" s="63"/>
      <c r="M160" s="63"/>
      <c r="N160" s="70" t="str">
        <f>IF($F157=0,$A157,"")</f>
        <v>Wheelchair Basics</v>
      </c>
      <c r="O160" s="70" t="str">
        <f>IF($F158=0,$A158,"")</f>
        <v>Maintaining Body Alignment While Propelling The Chair</v>
      </c>
      <c r="P160" s="70" t="str">
        <f>IF($F159=0,$A159,"")</f>
        <v>Wheelchair Movement</v>
      </c>
      <c r="Q160" s="70" t="str">
        <f>IF($F160=0,$A160,"")</f>
        <v>Balance</v>
      </c>
      <c r="R160" s="70" t="str">
        <f>IF($F161=0,$A161,"")</f>
        <v>Turns</v>
      </c>
      <c r="S160" s="71" t="str">
        <f>IF($F162=0,$A162,"")</f>
        <v>Navigating Tight Spaces</v>
      </c>
      <c r="T160" s="70" t="str">
        <f>IF($F163=0,$A163,"")</f>
        <v>Object Skills</v>
      </c>
      <c r="U160" s="70" t="str">
        <f>IF($F164=0,$A164,"")</f>
        <v>Manual Chair Specific Skills</v>
      </c>
      <c r="V160" s="70" t="str">
        <f>IF($F165=0,$A165,"")</f>
        <v>Scooter Specific Skills</v>
      </c>
      <c r="W160" s="70" t="str">
        <f>IF($F166=0,$A166,"")</f>
        <v>Power Chair Specific Skills</v>
      </c>
      <c r="X160" s="70" t="str">
        <f>IF($F167=0,$A167,"")</f>
        <v>Transferring</v>
      </c>
      <c r="Y160" s="70"/>
      <c r="Z160" s="70"/>
      <c r="AA160" s="70"/>
      <c r="AB160" s="70"/>
      <c r="AC160" s="70"/>
      <c r="AD160" s="63"/>
      <c r="AE160" s="63"/>
      <c r="AF160" s="63"/>
    </row>
    <row r="161" spans="1:32" ht="15.75" x14ac:dyDescent="0.25">
      <c r="A161" s="63" t="s">
        <v>404</v>
      </c>
      <c r="B161" s="63"/>
      <c r="C161" s="63"/>
      <c r="D161" s="63"/>
      <c r="E161" s="63"/>
      <c r="F161" s="63">
        <f>Move!J150</f>
        <v>0</v>
      </c>
      <c r="G161" s="63"/>
      <c r="H161" s="63"/>
      <c r="I161" s="63"/>
      <c r="J161" s="63"/>
      <c r="K161" s="63"/>
      <c r="L161" s="63"/>
      <c r="M161" s="63"/>
      <c r="N161" s="63"/>
      <c r="O161" s="63"/>
      <c r="P161" s="63"/>
      <c r="Q161" s="63"/>
      <c r="R161" s="63"/>
      <c r="S161" s="63"/>
      <c r="T161" s="63"/>
      <c r="U161" s="63"/>
      <c r="V161" s="63"/>
      <c r="W161" s="63"/>
      <c r="X161" s="63"/>
      <c r="Y161" s="63"/>
      <c r="Z161" s="63"/>
      <c r="AA161" s="63"/>
      <c r="AB161" s="63"/>
      <c r="AC161" s="63"/>
      <c r="AD161" s="63"/>
      <c r="AE161" s="63"/>
      <c r="AF161" s="63"/>
    </row>
    <row r="162" spans="1:32" ht="15.75" x14ac:dyDescent="0.25">
      <c r="A162" s="63" t="s">
        <v>1013</v>
      </c>
      <c r="B162" s="63"/>
      <c r="C162" s="63"/>
      <c r="D162" s="63"/>
      <c r="E162" s="63"/>
      <c r="F162" s="63">
        <f>Move!J162</f>
        <v>0</v>
      </c>
      <c r="G162" s="63"/>
      <c r="H162" s="63"/>
      <c r="I162" s="63"/>
      <c r="J162" s="63"/>
      <c r="K162" s="63"/>
      <c r="L162" s="63"/>
      <c r="M162" s="63"/>
      <c r="N162" s="63"/>
      <c r="O162" s="63"/>
      <c r="P162" s="63"/>
      <c r="Q162" s="63"/>
      <c r="R162" s="63"/>
      <c r="S162" s="63"/>
      <c r="T162" s="63"/>
      <c r="U162" s="63"/>
      <c r="V162" s="63"/>
      <c r="W162" s="63"/>
      <c r="X162" s="63"/>
      <c r="Y162" s="63"/>
      <c r="Z162" s="63"/>
      <c r="AA162" s="63"/>
      <c r="AB162" s="63"/>
      <c r="AC162" s="63"/>
      <c r="AD162" s="63"/>
      <c r="AE162" s="63"/>
      <c r="AF162" s="63"/>
    </row>
    <row r="163" spans="1:32" ht="15.75" x14ac:dyDescent="0.25">
      <c r="A163" s="63" t="s">
        <v>1014</v>
      </c>
      <c r="B163" s="63"/>
      <c r="C163" s="63"/>
      <c r="D163" s="63"/>
      <c r="E163" s="63"/>
      <c r="F163" s="63">
        <f>Move!J172</f>
        <v>0</v>
      </c>
      <c r="G163" s="63"/>
      <c r="H163" s="63"/>
      <c r="I163" s="63"/>
      <c r="J163" s="63"/>
      <c r="K163" s="63"/>
      <c r="L163" s="63"/>
      <c r="M163" s="63"/>
      <c r="N163" s="63"/>
      <c r="O163" s="63"/>
      <c r="P163" s="63"/>
      <c r="Q163" s="63"/>
      <c r="R163" s="63"/>
      <c r="S163" s="63"/>
      <c r="T163" s="63"/>
      <c r="U163" s="63"/>
      <c r="V163" s="63"/>
      <c r="W163" s="63"/>
      <c r="X163" s="63"/>
      <c r="Y163" s="63"/>
      <c r="Z163" s="63"/>
      <c r="AA163" s="63"/>
      <c r="AB163" s="63"/>
      <c r="AC163" s="63"/>
      <c r="AD163" s="63"/>
      <c r="AE163" s="63"/>
      <c r="AF163" s="63"/>
    </row>
    <row r="164" spans="1:32" ht="15.75" x14ac:dyDescent="0.25">
      <c r="A164" s="63" t="s">
        <v>1015</v>
      </c>
      <c r="B164" s="63"/>
      <c r="C164" s="63"/>
      <c r="D164" s="63"/>
      <c r="E164" s="63"/>
      <c r="F164" s="63">
        <f>Move!J177</f>
        <v>0</v>
      </c>
      <c r="G164" s="63"/>
      <c r="H164" s="63"/>
      <c r="I164" s="63"/>
      <c r="J164" s="63"/>
      <c r="K164" s="63"/>
      <c r="L164" s="63"/>
      <c r="M164" s="63"/>
      <c r="N164" s="63"/>
      <c r="O164" s="63"/>
      <c r="P164" s="63"/>
      <c r="Q164" s="63"/>
      <c r="R164" s="63"/>
      <c r="S164" s="63"/>
      <c r="T164" s="63"/>
      <c r="U164" s="63"/>
      <c r="V164" s="63"/>
      <c r="W164" s="63"/>
      <c r="X164" s="63"/>
      <c r="Y164" s="63"/>
      <c r="Z164" s="63"/>
      <c r="AA164" s="63"/>
      <c r="AB164" s="63"/>
      <c r="AC164" s="63"/>
      <c r="AD164" s="63"/>
      <c r="AE164" s="63"/>
      <c r="AF164" s="63"/>
    </row>
    <row r="165" spans="1:32" ht="15.75" x14ac:dyDescent="0.25">
      <c r="A165" s="63" t="s">
        <v>1016</v>
      </c>
      <c r="B165" s="63"/>
      <c r="C165" s="63"/>
      <c r="D165" s="63"/>
      <c r="E165" s="63"/>
      <c r="F165" s="63">
        <f>Move!J184</f>
        <v>0</v>
      </c>
      <c r="G165" s="63"/>
      <c r="H165" s="63"/>
      <c r="I165" s="63"/>
      <c r="J165" s="63"/>
      <c r="K165" s="63"/>
      <c r="L165" s="63"/>
      <c r="M165" s="63"/>
      <c r="N165" s="63"/>
      <c r="O165" s="63"/>
      <c r="P165" s="63"/>
      <c r="Q165" s="63"/>
      <c r="R165" s="63"/>
      <c r="S165" s="63"/>
      <c r="T165" s="63"/>
      <c r="U165" s="63"/>
      <c r="V165" s="63"/>
      <c r="W165" s="63"/>
      <c r="X165" s="63"/>
      <c r="Y165" s="63"/>
      <c r="Z165" s="63"/>
      <c r="AA165" s="63"/>
      <c r="AB165" s="63"/>
      <c r="AC165" s="63"/>
      <c r="AD165" s="63"/>
      <c r="AE165" s="63"/>
      <c r="AF165" s="63"/>
    </row>
    <row r="166" spans="1:32" ht="15.75" x14ac:dyDescent="0.25">
      <c r="A166" s="63" t="s">
        <v>1017</v>
      </c>
      <c r="B166" s="63"/>
      <c r="C166" s="63"/>
      <c r="D166" s="63"/>
      <c r="E166" s="63"/>
      <c r="F166" s="63">
        <f>Move!J189</f>
        <v>0</v>
      </c>
      <c r="G166" s="63"/>
      <c r="H166" s="63"/>
      <c r="I166" s="63"/>
      <c r="J166" s="63"/>
      <c r="K166" s="63"/>
      <c r="L166" s="63"/>
      <c r="M166" s="63"/>
      <c r="N166" s="63"/>
      <c r="O166" s="63"/>
      <c r="P166" s="63"/>
      <c r="Q166" s="63"/>
      <c r="R166" s="63"/>
      <c r="S166" s="63"/>
      <c r="T166" s="63"/>
      <c r="U166" s="63"/>
      <c r="V166" s="63"/>
      <c r="W166" s="63"/>
      <c r="X166" s="63"/>
      <c r="Y166" s="63"/>
      <c r="Z166" s="63"/>
      <c r="AA166" s="63"/>
      <c r="AB166" s="63"/>
      <c r="AC166" s="63"/>
      <c r="AD166" s="63"/>
      <c r="AE166" s="63"/>
      <c r="AF166" s="63"/>
    </row>
    <row r="167" spans="1:32" ht="15.75" x14ac:dyDescent="0.25">
      <c r="A167" s="63" t="s">
        <v>1018</v>
      </c>
      <c r="B167" s="63"/>
      <c r="C167" s="63"/>
      <c r="D167" s="63"/>
      <c r="E167" s="63"/>
      <c r="F167" s="63">
        <f>Move!J195</f>
        <v>0</v>
      </c>
      <c r="G167" s="63"/>
      <c r="H167" s="63"/>
      <c r="I167" s="63"/>
      <c r="J167" s="63"/>
      <c r="K167" s="63"/>
      <c r="L167" s="63"/>
      <c r="M167" s="63"/>
      <c r="N167" s="63"/>
      <c r="O167" s="63"/>
      <c r="P167" s="63"/>
      <c r="Q167" s="63"/>
      <c r="R167" s="63"/>
      <c r="S167" s="63"/>
      <c r="T167" s="63"/>
      <c r="U167" s="63"/>
      <c r="V167" s="63"/>
      <c r="W167" s="63"/>
      <c r="X167" s="63"/>
      <c r="Y167" s="63"/>
      <c r="Z167" s="63"/>
      <c r="AA167" s="63"/>
      <c r="AB167" s="63"/>
      <c r="AC167" s="63"/>
      <c r="AD167" s="63"/>
      <c r="AE167" s="63"/>
      <c r="AF167" s="63"/>
    </row>
    <row r="168" spans="1:32" ht="15.75" x14ac:dyDescent="0.25">
      <c r="A168" s="66" t="s">
        <v>473</v>
      </c>
      <c r="B168" s="63"/>
      <c r="C168" s="63"/>
      <c r="D168" s="63"/>
      <c r="E168" s="63"/>
      <c r="F168" s="63"/>
      <c r="G168" s="63"/>
      <c r="H168" s="63"/>
      <c r="I168" s="63"/>
      <c r="J168" s="63"/>
      <c r="K168" s="63"/>
      <c r="L168" s="63"/>
      <c r="M168" s="63"/>
      <c r="N168" s="63"/>
      <c r="O168" s="63"/>
      <c r="P168" s="63"/>
      <c r="Q168" s="63"/>
      <c r="R168" s="63"/>
      <c r="S168" s="63"/>
      <c r="T168" s="63"/>
      <c r="U168" s="63"/>
      <c r="V168" s="63"/>
      <c r="W168" s="63"/>
      <c r="X168" s="63"/>
      <c r="Y168" s="63"/>
      <c r="Z168" s="63"/>
      <c r="AA168" s="63"/>
      <c r="AB168" s="63"/>
      <c r="AC168" s="63"/>
      <c r="AD168" s="63"/>
      <c r="AE168" s="63"/>
      <c r="AF168" s="63"/>
    </row>
    <row r="169" spans="1:32" ht="15.75" x14ac:dyDescent="0.25">
      <c r="A169" s="63" t="s">
        <v>406</v>
      </c>
      <c r="B169" s="63"/>
      <c r="C169" s="63"/>
      <c r="D169" s="63"/>
      <c r="E169" s="63"/>
      <c r="F169" s="63">
        <f>SingRm!J45</f>
        <v>0</v>
      </c>
      <c r="G169" s="63" t="s">
        <v>489</v>
      </c>
      <c r="H169" s="63"/>
      <c r="I169" s="63"/>
      <c r="J169" s="63"/>
      <c r="K169" s="63"/>
      <c r="L169" s="63"/>
      <c r="M169" s="63"/>
      <c r="N169" s="63" t="str">
        <f>IF(F169&gt;3.99,A169,"")</f>
        <v/>
      </c>
      <c r="O169" s="63" t="str">
        <f>IF(F170&gt;3.99,A170,"")</f>
        <v/>
      </c>
      <c r="P169" s="63" t="str">
        <f>IF(F171&gt;3.99,A171,"")</f>
        <v/>
      </c>
      <c r="Q169" s="63" t="str">
        <f>IF(F172&gt;3.99,A172,"")</f>
        <v/>
      </c>
      <c r="R169" s="63" t="str">
        <f>IF(F173&gt;3.99,A173,"")</f>
        <v/>
      </c>
      <c r="S169" s="63"/>
      <c r="T169" s="63"/>
      <c r="U169" s="63"/>
      <c r="V169" s="63"/>
      <c r="W169" s="63"/>
      <c r="X169" s="63"/>
      <c r="Y169" s="63"/>
      <c r="Z169" s="63"/>
      <c r="AA169" s="63"/>
      <c r="AB169" s="63"/>
      <c r="AC169" s="63"/>
      <c r="AD169" s="63"/>
      <c r="AE169" s="63"/>
      <c r="AF169" s="63"/>
    </row>
    <row r="170" spans="1:32" ht="15.75" x14ac:dyDescent="0.25">
      <c r="A170" s="63" t="s">
        <v>407</v>
      </c>
      <c r="B170" s="63"/>
      <c r="C170" s="63"/>
      <c r="D170" s="63"/>
      <c r="E170" s="63"/>
      <c r="F170" s="63">
        <f>SingRm!J51</f>
        <v>0</v>
      </c>
      <c r="G170" s="63" t="s">
        <v>486</v>
      </c>
      <c r="H170" s="63"/>
      <c r="I170" s="63"/>
      <c r="J170" s="63"/>
      <c r="K170" s="63"/>
      <c r="L170" s="63"/>
      <c r="M170" s="63"/>
      <c r="N170" s="63" t="str">
        <f>IF(AND($F169&gt;1.01,$F169&lt;3.99),$A169,"")</f>
        <v/>
      </c>
      <c r="O170" s="63" t="str">
        <f>IF(AND($F170&gt;1.01,$F170&lt;3.99),$A170,"")</f>
        <v/>
      </c>
      <c r="P170" s="63" t="str">
        <f>IF(AND($F171&gt;1.01,$F171&lt;3.99),$A171,"")</f>
        <v/>
      </c>
      <c r="Q170" s="63" t="str">
        <f>IF(AND($F172&gt;1.01,$F172&lt;3.99),$A172,"")</f>
        <v/>
      </c>
      <c r="R170" s="63" t="str">
        <f>IF(AND($F173&gt;1.01,$F173&lt;3.99),$A173,"")</f>
        <v/>
      </c>
      <c r="S170" s="63"/>
      <c r="T170" s="63"/>
      <c r="U170" s="63"/>
      <c r="V170" s="63"/>
      <c r="W170" s="63"/>
      <c r="X170" s="63"/>
      <c r="Y170" s="63"/>
      <c r="Z170" s="63"/>
      <c r="AA170" s="63"/>
      <c r="AB170" s="63"/>
      <c r="AC170" s="63"/>
      <c r="AD170" s="63"/>
      <c r="AE170" s="63"/>
      <c r="AF170" s="63"/>
    </row>
    <row r="171" spans="1:32" ht="15.75" x14ac:dyDescent="0.25">
      <c r="A171" s="63" t="s">
        <v>491</v>
      </c>
      <c r="B171" s="63"/>
      <c r="C171" s="63"/>
      <c r="D171" s="63"/>
      <c r="E171" s="63"/>
      <c r="F171" s="63">
        <f>SingRm!J58</f>
        <v>0</v>
      </c>
      <c r="G171" s="63" t="s">
        <v>487</v>
      </c>
      <c r="H171" s="63"/>
      <c r="I171" s="63"/>
      <c r="J171" s="63"/>
      <c r="K171" s="63"/>
      <c r="L171" s="63"/>
      <c r="M171" s="63"/>
      <c r="N171" s="70" t="str">
        <f>IF(AND($F169&gt;0.99,$F169&lt;1.000001),$A169,"")</f>
        <v/>
      </c>
      <c r="O171" s="70" t="str">
        <f>IF(AND($F170&gt;0.99,$F170&lt;1.000001),$A170,"")</f>
        <v/>
      </c>
      <c r="P171" s="70" t="str">
        <f>IF(AND($F171&gt;0.99,$F171&lt;1.000001),$A171,"")</f>
        <v/>
      </c>
      <c r="Q171" s="70" t="str">
        <f>IF(AND($F172&gt;0.99,$F172&lt;1.000001),$A172,"")</f>
        <v/>
      </c>
      <c r="R171" s="70" t="str">
        <f>IF(AND($F173&gt;0.99,$F173&lt;1.000001),$A173,"")</f>
        <v/>
      </c>
      <c r="S171" s="63"/>
      <c r="T171" s="63"/>
      <c r="U171" s="63"/>
      <c r="V171" s="63"/>
      <c r="W171" s="63"/>
      <c r="X171" s="63"/>
      <c r="Y171" s="63"/>
      <c r="Z171" s="63"/>
      <c r="AA171" s="63"/>
      <c r="AB171" s="63"/>
      <c r="AC171" s="63"/>
      <c r="AD171" s="63"/>
      <c r="AE171" s="63"/>
      <c r="AF171" s="63"/>
    </row>
    <row r="172" spans="1:32" ht="15.75" x14ac:dyDescent="0.25">
      <c r="A172" s="63" t="s">
        <v>490</v>
      </c>
      <c r="B172" s="63"/>
      <c r="C172" s="63"/>
      <c r="D172" s="63"/>
      <c r="E172" s="63"/>
      <c r="F172" s="63">
        <f>SingRm!J65</f>
        <v>0</v>
      </c>
      <c r="G172" s="63" t="s">
        <v>488</v>
      </c>
      <c r="H172" s="63"/>
      <c r="I172" s="63"/>
      <c r="J172" s="63"/>
      <c r="K172" s="63"/>
      <c r="L172" s="63"/>
      <c r="M172" s="63"/>
      <c r="N172" s="63" t="str">
        <f>IF($F169=0,$A169,"")</f>
        <v>Familiar Rooms</v>
      </c>
      <c r="O172" s="63" t="str">
        <f>IF($F170=0,$A170,"")</f>
        <v>Unfamiliar Rooms</v>
      </c>
      <c r="P172" s="63" t="str">
        <f>IF($F171=0,$A171,"")</f>
        <v>Seating (Rows)</v>
      </c>
      <c r="Q172" s="63" t="str">
        <f>IF($F172=0,$A172,"")</f>
        <v>Seating (Tables)</v>
      </c>
      <c r="R172" s="63" t="str">
        <f>IF($F173=0,$A173,"")</f>
        <v>Locating Dropped Objects</v>
      </c>
      <c r="S172" s="63"/>
      <c r="T172" s="63"/>
      <c r="U172" s="63"/>
      <c r="V172" s="63"/>
      <c r="W172" s="63"/>
      <c r="X172" s="63"/>
      <c r="Y172" s="63"/>
      <c r="Z172" s="63"/>
      <c r="AA172" s="63"/>
      <c r="AB172" s="63"/>
      <c r="AC172" s="63"/>
      <c r="AD172" s="63"/>
      <c r="AE172" s="63"/>
      <c r="AF172" s="63"/>
    </row>
    <row r="173" spans="1:32" ht="15.75" x14ac:dyDescent="0.25">
      <c r="A173" s="63" t="s">
        <v>408</v>
      </c>
      <c r="B173" s="63"/>
      <c r="C173" s="63"/>
      <c r="D173" s="63"/>
      <c r="E173" s="63"/>
      <c r="F173" s="63">
        <f>SingRm!J70</f>
        <v>0</v>
      </c>
      <c r="G173" s="63"/>
      <c r="H173" s="63"/>
      <c r="I173" s="63"/>
      <c r="J173" s="63"/>
      <c r="K173" s="63"/>
      <c r="L173" s="63"/>
      <c r="M173" s="63"/>
      <c r="N173" s="63"/>
      <c r="O173" s="63"/>
      <c r="P173" s="63"/>
      <c r="Q173" s="63"/>
      <c r="R173" s="63"/>
      <c r="S173" s="63"/>
      <c r="T173" s="63"/>
      <c r="U173" s="63"/>
      <c r="V173" s="63"/>
      <c r="W173" s="63"/>
      <c r="X173" s="63"/>
      <c r="Y173" s="63"/>
      <c r="Z173" s="63"/>
      <c r="AA173" s="63"/>
      <c r="AB173" s="63"/>
      <c r="AC173" s="63"/>
      <c r="AD173" s="63"/>
      <c r="AE173" s="63"/>
      <c r="AF173" s="63"/>
    </row>
    <row r="174" spans="1:32" ht="15.75" x14ac:dyDescent="0.25">
      <c r="A174" s="66" t="s">
        <v>474</v>
      </c>
      <c r="B174" s="63"/>
      <c r="C174" s="63"/>
      <c r="D174" s="63"/>
      <c r="E174" s="63"/>
      <c r="F174" s="63"/>
      <c r="G174" s="63"/>
      <c r="H174" s="63"/>
      <c r="I174" s="63"/>
      <c r="J174" s="63"/>
      <c r="K174" s="63"/>
      <c r="L174" s="63"/>
      <c r="M174" s="63"/>
      <c r="N174" s="63"/>
      <c r="O174" s="63"/>
      <c r="P174" s="63"/>
      <c r="Q174" s="63"/>
      <c r="R174" s="63"/>
      <c r="S174" s="63"/>
      <c r="T174" s="63"/>
      <c r="U174" s="63"/>
      <c r="V174" s="63"/>
      <c r="W174" s="63"/>
      <c r="X174" s="63"/>
      <c r="Y174" s="63"/>
      <c r="Z174" s="63"/>
      <c r="AA174" s="63"/>
      <c r="AB174" s="63"/>
      <c r="AC174" s="63"/>
      <c r="AD174" s="63"/>
      <c r="AE174" s="63"/>
      <c r="AF174" s="63"/>
    </row>
    <row r="175" spans="1:32" ht="15.75" x14ac:dyDescent="0.25">
      <c r="A175" s="63" t="s">
        <v>409</v>
      </c>
      <c r="B175" s="63"/>
      <c r="C175" s="63"/>
      <c r="D175" s="63"/>
      <c r="E175" s="63"/>
      <c r="F175" s="63">
        <f>Indoor!J89</f>
        <v>0</v>
      </c>
      <c r="G175" s="63" t="s">
        <v>489</v>
      </c>
      <c r="H175" s="63"/>
      <c r="I175" s="63"/>
      <c r="J175" s="63"/>
      <c r="K175" s="63"/>
      <c r="L175" s="63"/>
      <c r="M175" s="63"/>
      <c r="N175" s="70" t="str">
        <f>IF(F175&gt;3.99,A175,"")</f>
        <v/>
      </c>
      <c r="O175" s="70" t="str">
        <f>IF(F176&gt;3.99,A176,"")</f>
        <v/>
      </c>
      <c r="P175" s="70" t="str">
        <f>IF(F177&gt;3.99,A177,"")</f>
        <v/>
      </c>
      <c r="Q175" s="70" t="str">
        <f>IF(F178&gt;3.99,A178,"")</f>
        <v/>
      </c>
      <c r="R175" s="70" t="str">
        <f>IF(F179&gt;3.99,A179,"")</f>
        <v/>
      </c>
      <c r="S175" s="70" t="str">
        <f>IF(F180&gt;3.99,A180,"")</f>
        <v/>
      </c>
      <c r="T175" s="70" t="str">
        <f>IF(F181&gt;3.99,A181,"")</f>
        <v/>
      </c>
      <c r="U175" s="70" t="str">
        <f>IF(F182&gt;3.99,A182,"")</f>
        <v/>
      </c>
      <c r="V175" s="63"/>
      <c r="W175" s="63"/>
      <c r="X175" s="63"/>
      <c r="Y175" s="63"/>
      <c r="Z175" s="63"/>
      <c r="AA175" s="63"/>
      <c r="AB175" s="63"/>
      <c r="AC175" s="63"/>
      <c r="AD175" s="63"/>
      <c r="AE175" s="63"/>
      <c r="AF175" s="63"/>
    </row>
    <row r="176" spans="1:32" ht="15.75" x14ac:dyDescent="0.25">
      <c r="A176" s="63" t="s">
        <v>410</v>
      </c>
      <c r="B176" s="63"/>
      <c r="C176" s="63"/>
      <c r="D176" s="63"/>
      <c r="E176" s="63"/>
      <c r="F176" s="63">
        <f>Indoor!J92</f>
        <v>0</v>
      </c>
      <c r="G176" s="63" t="s">
        <v>486</v>
      </c>
      <c r="H176" s="63"/>
      <c r="I176" s="63"/>
      <c r="J176" s="63"/>
      <c r="K176" s="63"/>
      <c r="L176" s="63"/>
      <c r="M176" s="63"/>
      <c r="N176" s="70" t="str">
        <f>IF(AND($F175&gt;1.01,$F175&lt;3.99),$A175,"")</f>
        <v/>
      </c>
      <c r="O176" s="70" t="str">
        <f>IF(AND($F176&gt;1.01,$F176&lt;3.99),$A176,"")</f>
        <v/>
      </c>
      <c r="P176" s="70" t="str">
        <f>IF(AND($F177&gt;1.01,$F177&lt;3.99),$A177,"")</f>
        <v/>
      </c>
      <c r="Q176" s="70" t="str">
        <f>IF(AND($F178&gt;1.01,$F178&lt;3.99),$A178,"")</f>
        <v/>
      </c>
      <c r="R176" s="70" t="str">
        <f>IF(AND($F179&gt;1.01,$F179&lt;3.99),$A179,"")</f>
        <v/>
      </c>
      <c r="S176" s="70" t="str">
        <f>IF(AND($F180&gt;1.01,$F180&lt;3.99),$A180,"")</f>
        <v/>
      </c>
      <c r="T176" s="70" t="str">
        <f>IF(AND($F181&gt;1.01,$F181&lt;3.99),$A181,"")</f>
        <v/>
      </c>
      <c r="U176" s="70" t="str">
        <f>IF(AND($F182&gt;1.01,$F182&lt;3.99),$A182,"")</f>
        <v/>
      </c>
      <c r="V176" s="63"/>
      <c r="W176" s="63"/>
      <c r="X176" s="63"/>
      <c r="Y176" s="63"/>
      <c r="Z176" s="63"/>
      <c r="AA176" s="63"/>
      <c r="AB176" s="63"/>
      <c r="AC176" s="63"/>
      <c r="AD176" s="63"/>
      <c r="AE176" s="63"/>
      <c r="AF176" s="63"/>
    </row>
    <row r="177" spans="1:32" ht="15.75" x14ac:dyDescent="0.25">
      <c r="A177" s="63" t="s">
        <v>411</v>
      </c>
      <c r="B177" s="63"/>
      <c r="C177" s="63"/>
      <c r="D177" s="63"/>
      <c r="E177" s="63"/>
      <c r="F177" s="63">
        <f>Indoor!J95</f>
        <v>0</v>
      </c>
      <c r="G177" s="63" t="s">
        <v>487</v>
      </c>
      <c r="H177" s="63"/>
      <c r="I177" s="63"/>
      <c r="J177" s="63"/>
      <c r="K177" s="63"/>
      <c r="L177" s="63"/>
      <c r="M177" s="63"/>
      <c r="N177" s="70" t="str">
        <f>IF(AND($F175&gt;0.99,$F175&lt;1.000001),$A175,"")</f>
        <v/>
      </c>
      <c r="O177" s="70" t="str">
        <f>IF(AND($F176&gt;0.99,$F176&lt;1.000001),$A176,"")</f>
        <v/>
      </c>
      <c r="P177" s="70" t="str">
        <f>IF(AND($F177&gt;0.99,$F177&lt;1.000001),$A177,"")</f>
        <v/>
      </c>
      <c r="Q177" s="70" t="str">
        <f>IF(AND($F178&gt;0.99,$F178&lt;1.000001),$A178,"")</f>
        <v/>
      </c>
      <c r="R177" s="70" t="str">
        <f>IF(AND($F179&gt;0.99,$F179&lt;1.000001),$A179,"")</f>
        <v/>
      </c>
      <c r="S177" s="70" t="str">
        <f>IF(AND($F180&gt;0.99,$F180&lt;1.000001),$A180,"")</f>
        <v/>
      </c>
      <c r="T177" s="70" t="str">
        <f>IF(AND($F181&gt;0.99,$F181&lt;1.000001),$A181,"")</f>
        <v/>
      </c>
      <c r="U177" s="70" t="str">
        <f>IF(AND($F182&gt;0.99,$F182&lt;1.000001),$A182,"")</f>
        <v/>
      </c>
      <c r="V177" s="70"/>
      <c r="W177" s="63"/>
      <c r="X177" s="63"/>
      <c r="Y177" s="63"/>
      <c r="Z177" s="63"/>
      <c r="AA177" s="63"/>
      <c r="AB177" s="63"/>
      <c r="AC177" s="63"/>
      <c r="AD177" s="63"/>
      <c r="AE177" s="63"/>
      <c r="AF177" s="63"/>
    </row>
    <row r="178" spans="1:32" ht="15.75" x14ac:dyDescent="0.25">
      <c r="A178" s="63" t="s">
        <v>1019</v>
      </c>
      <c r="B178" s="63"/>
      <c r="C178" s="63"/>
      <c r="D178" s="63"/>
      <c r="E178" s="63"/>
      <c r="F178" s="63">
        <f>Indoor!J117</f>
        <v>0</v>
      </c>
      <c r="G178" s="63" t="s">
        <v>488</v>
      </c>
      <c r="H178" s="63"/>
      <c r="I178" s="63"/>
      <c r="J178" s="63"/>
      <c r="K178" s="63"/>
      <c r="L178" s="63"/>
      <c r="M178" s="63"/>
      <c r="N178" s="70" t="str">
        <f>IF($F175=0,$A175,"")</f>
        <v>Hand Trailing</v>
      </c>
      <c r="O178" s="70" t="str">
        <f>IF($F176=0,$A176,"")</f>
        <v>Navigating Open Spaces</v>
      </c>
      <c r="P178" s="70" t="str">
        <f>IF($F177=0,$A177,"")</f>
        <v>Doors</v>
      </c>
      <c r="Q178" s="70" t="str">
        <f>IF($F178=0,$A178,"")</f>
        <v>Stairs (Emergency Use Only)</v>
      </c>
      <c r="R178" s="70" t="str">
        <f>IF($F179=0,$A179,"")</f>
        <v>Elevators</v>
      </c>
      <c r="S178" s="71" t="str">
        <f>IF($F180=0,$A180,"")</f>
        <v>Moving Sidewalks</v>
      </c>
      <c r="T178" s="70" t="str">
        <f>IF($F181=0,$A181,"")</f>
        <v>Turnstiles</v>
      </c>
      <c r="U178" s="70" t="str">
        <f>IF($F182=0,$A182,"")</f>
        <v>Emergency Drills/Situations</v>
      </c>
      <c r="V178" s="63"/>
      <c r="W178" s="63"/>
      <c r="X178" s="63"/>
      <c r="Y178" s="63"/>
      <c r="Z178" s="63"/>
      <c r="AA178" s="63"/>
      <c r="AB178" s="63"/>
      <c r="AC178" s="63"/>
      <c r="AD178" s="63"/>
      <c r="AE178" s="63"/>
      <c r="AF178" s="63"/>
    </row>
    <row r="179" spans="1:32" ht="15.75" x14ac:dyDescent="0.25">
      <c r="A179" s="63" t="s">
        <v>412</v>
      </c>
      <c r="B179" s="63"/>
      <c r="C179" s="63"/>
      <c r="D179" s="63"/>
      <c r="E179" s="63"/>
      <c r="F179" s="63">
        <f>Indoor!J122</f>
        <v>0</v>
      </c>
      <c r="G179" s="63"/>
      <c r="H179" s="63"/>
      <c r="I179" s="63"/>
      <c r="J179" s="63"/>
      <c r="K179" s="63"/>
      <c r="L179" s="63"/>
      <c r="M179" s="63"/>
      <c r="N179" s="63"/>
      <c r="O179" s="63"/>
      <c r="P179" s="63"/>
      <c r="Q179" s="63"/>
      <c r="R179" s="63"/>
      <c r="S179" s="63"/>
      <c r="T179" s="63"/>
      <c r="U179" s="63"/>
      <c r="V179" s="63"/>
      <c r="W179" s="63"/>
      <c r="X179" s="63"/>
      <c r="Y179" s="63"/>
      <c r="Z179" s="63"/>
      <c r="AA179" s="63"/>
      <c r="AB179" s="63"/>
      <c r="AC179" s="63"/>
      <c r="AD179" s="63"/>
      <c r="AE179" s="63"/>
      <c r="AF179" s="63"/>
    </row>
    <row r="180" spans="1:32" ht="15.75" x14ac:dyDescent="0.25">
      <c r="A180" s="63" t="s">
        <v>413</v>
      </c>
      <c r="B180" s="63"/>
      <c r="C180" s="63"/>
      <c r="D180" s="63"/>
      <c r="E180" s="63"/>
      <c r="F180" s="63">
        <f>Indoor!J138</f>
        <v>0</v>
      </c>
      <c r="G180" s="63"/>
      <c r="H180" s="63"/>
      <c r="I180" s="63"/>
      <c r="J180" s="63"/>
      <c r="K180" s="63"/>
      <c r="L180" s="63"/>
      <c r="M180" s="63"/>
      <c r="N180" s="63"/>
      <c r="O180" s="63"/>
      <c r="P180" s="63"/>
      <c r="Q180" s="63"/>
      <c r="R180" s="63"/>
      <c r="S180" s="63"/>
      <c r="T180" s="63"/>
      <c r="U180" s="63"/>
      <c r="V180" s="63"/>
      <c r="W180" s="63"/>
      <c r="X180" s="63"/>
      <c r="Y180" s="63"/>
      <c r="Z180" s="63"/>
      <c r="AA180" s="63"/>
      <c r="AB180" s="63"/>
      <c r="AC180" s="63"/>
      <c r="AD180" s="63"/>
      <c r="AE180" s="63"/>
      <c r="AF180" s="63"/>
    </row>
    <row r="181" spans="1:32" ht="15.75" x14ac:dyDescent="0.25">
      <c r="A181" s="63" t="s">
        <v>414</v>
      </c>
      <c r="B181" s="63"/>
      <c r="C181" s="63"/>
      <c r="D181" s="63"/>
      <c r="E181" s="63"/>
      <c r="F181" s="63">
        <f>Indoor!J148</f>
        <v>0</v>
      </c>
      <c r="G181" s="63"/>
      <c r="H181" s="63"/>
      <c r="I181" s="63"/>
      <c r="J181" s="63"/>
      <c r="K181" s="63"/>
      <c r="L181" s="63"/>
      <c r="M181" s="63"/>
      <c r="N181" s="63"/>
      <c r="O181" s="63"/>
      <c r="P181" s="63"/>
      <c r="Q181" s="63"/>
      <c r="R181" s="63"/>
      <c r="S181" s="63"/>
      <c r="T181" s="63"/>
      <c r="U181" s="63"/>
      <c r="V181" s="63"/>
      <c r="W181" s="63"/>
      <c r="X181" s="63"/>
      <c r="Y181" s="63"/>
      <c r="Z181" s="63"/>
      <c r="AA181" s="63"/>
      <c r="AB181" s="63"/>
      <c r="AC181" s="63"/>
      <c r="AD181" s="63"/>
      <c r="AE181" s="63"/>
      <c r="AF181" s="63"/>
    </row>
    <row r="182" spans="1:32" ht="15.75" x14ac:dyDescent="0.25">
      <c r="A182" s="63" t="s">
        <v>1020</v>
      </c>
      <c r="B182" s="63"/>
      <c r="C182" s="63"/>
      <c r="D182" s="63"/>
      <c r="E182" s="63"/>
      <c r="F182" s="63">
        <f>Indoor!J154</f>
        <v>0</v>
      </c>
      <c r="G182" s="63"/>
      <c r="H182" s="63"/>
      <c r="I182" s="63"/>
      <c r="J182" s="63"/>
      <c r="K182" s="63"/>
      <c r="L182" s="63"/>
      <c r="M182" s="63"/>
      <c r="N182" s="63"/>
      <c r="O182" s="63"/>
      <c r="P182" s="63"/>
      <c r="Q182" s="63"/>
      <c r="R182" s="63"/>
      <c r="S182" s="63"/>
      <c r="T182" s="63"/>
      <c r="U182" s="63"/>
      <c r="V182" s="63"/>
      <c r="W182" s="63"/>
      <c r="X182" s="63"/>
      <c r="Y182" s="63"/>
      <c r="Z182" s="63"/>
      <c r="AA182" s="63"/>
      <c r="AB182" s="63"/>
      <c r="AC182" s="63"/>
      <c r="AD182" s="63"/>
      <c r="AE182" s="63"/>
      <c r="AF182" s="63"/>
    </row>
    <row r="183" spans="1:32" ht="15.75" x14ac:dyDescent="0.25">
      <c r="A183" s="66" t="s">
        <v>475</v>
      </c>
      <c r="B183" s="63"/>
      <c r="C183" s="63"/>
      <c r="D183" s="63"/>
      <c r="E183" s="63"/>
      <c r="F183" s="63"/>
      <c r="G183" s="63" t="s">
        <v>489</v>
      </c>
      <c r="H183" s="63"/>
      <c r="I183" s="63"/>
      <c r="J183" s="63"/>
      <c r="K183" s="63"/>
      <c r="L183" s="63"/>
      <c r="M183" s="63"/>
      <c r="N183" s="63" t="str">
        <f>IF(F184&gt;3.99,A184,"")</f>
        <v/>
      </c>
      <c r="O183" s="63" t="str">
        <f>IF(F185&gt;3.99,A185,"")</f>
        <v/>
      </c>
      <c r="P183" s="63" t="str">
        <f>IF(F186&gt;3.99,A186,"")</f>
        <v/>
      </c>
      <c r="Q183" s="63"/>
      <c r="R183" s="63"/>
      <c r="S183" s="63"/>
      <c r="T183" s="63"/>
      <c r="U183" s="63"/>
      <c r="V183" s="63"/>
      <c r="W183" s="63"/>
      <c r="X183" s="63"/>
      <c r="Y183" s="63"/>
      <c r="Z183" s="63"/>
      <c r="AA183" s="63"/>
      <c r="AB183" s="63"/>
      <c r="AC183" s="63"/>
      <c r="AD183" s="63"/>
      <c r="AE183" s="63"/>
      <c r="AF183" s="63"/>
    </row>
    <row r="184" spans="1:32" ht="15.75" x14ac:dyDescent="0.25">
      <c r="A184" s="63" t="s">
        <v>415</v>
      </c>
      <c r="B184" s="63"/>
      <c r="C184" s="63"/>
      <c r="D184" s="63"/>
      <c r="E184" s="63"/>
      <c r="F184" s="63">
        <f>SelfPro!J34</f>
        <v>0</v>
      </c>
      <c r="G184" s="63" t="s">
        <v>486</v>
      </c>
      <c r="H184" s="63"/>
      <c r="I184" s="63"/>
      <c r="J184" s="63"/>
      <c r="K184" s="63"/>
      <c r="L184" s="63"/>
      <c r="M184" s="63"/>
      <c r="N184" s="63" t="str">
        <f>IF(AND($F184&gt;1.01,$F184&lt;3.99),$A184,"")</f>
        <v/>
      </c>
      <c r="O184" s="63" t="str">
        <f>IF(AND($F185&gt;1.01,$F185&lt;3.99),$A185,"")</f>
        <v/>
      </c>
      <c r="P184" s="63" t="str">
        <f>IF(AND($F186&gt;1.01,$F186&lt;3.99),$A186,"")</f>
        <v/>
      </c>
      <c r="Q184" s="63"/>
      <c r="R184" s="63"/>
      <c r="S184" s="63"/>
      <c r="T184" s="63"/>
      <c r="U184" s="63"/>
      <c r="V184" s="63"/>
      <c r="W184" s="63"/>
      <c r="X184" s="63"/>
      <c r="Y184" s="63"/>
      <c r="Z184" s="63"/>
      <c r="AA184" s="63"/>
      <c r="AB184" s="63"/>
      <c r="AC184" s="63"/>
      <c r="AD184" s="63"/>
      <c r="AE184" s="63"/>
      <c r="AF184" s="63"/>
    </row>
    <row r="185" spans="1:32" ht="15.75" x14ac:dyDescent="0.25">
      <c r="A185" s="63" t="s">
        <v>416</v>
      </c>
      <c r="B185" s="63"/>
      <c r="C185" s="63"/>
      <c r="D185" s="63"/>
      <c r="E185" s="63"/>
      <c r="F185" s="63">
        <f>SelfPro!J40</f>
        <v>0</v>
      </c>
      <c r="G185" s="63" t="s">
        <v>487</v>
      </c>
      <c r="H185" s="63"/>
      <c r="I185" s="63"/>
      <c r="J185" s="63"/>
      <c r="K185" s="63"/>
      <c r="L185" s="63"/>
      <c r="M185" s="63"/>
      <c r="N185" s="70" t="str">
        <f>IF(AND($F184&gt;0.99,$F184&lt;1.000001),$A184,"")</f>
        <v/>
      </c>
      <c r="O185" s="70" t="str">
        <f>IF(AND($F185&gt;0.99,$F185&lt;1.000001),$A185,"")</f>
        <v/>
      </c>
      <c r="P185" s="70" t="str">
        <f>IF(AND($F186&gt;0.99,$F186&lt;1.000001),$A186,"")</f>
        <v/>
      </c>
      <c r="Q185" s="63"/>
      <c r="R185" s="63"/>
      <c r="S185" s="63"/>
      <c r="T185" s="63"/>
      <c r="U185" s="63"/>
      <c r="V185" s="63"/>
      <c r="W185" s="63"/>
      <c r="X185" s="63"/>
      <c r="Y185" s="63"/>
      <c r="Z185" s="63"/>
      <c r="AA185" s="63"/>
      <c r="AB185" s="63"/>
      <c r="AC185" s="63"/>
      <c r="AD185" s="63"/>
      <c r="AE185" s="63"/>
      <c r="AF185" s="63"/>
    </row>
    <row r="186" spans="1:32" ht="15.75" x14ac:dyDescent="0.25">
      <c r="A186" s="63" t="s">
        <v>417</v>
      </c>
      <c r="B186" s="63"/>
      <c r="C186" s="63"/>
      <c r="D186" s="63"/>
      <c r="E186" s="63"/>
      <c r="F186" s="63">
        <f>SelfPro!J44</f>
        <v>0</v>
      </c>
      <c r="G186" s="63" t="s">
        <v>488</v>
      </c>
      <c r="H186" s="63"/>
      <c r="I186" s="63"/>
      <c r="J186" s="63"/>
      <c r="K186" s="63"/>
      <c r="L186" s="63"/>
      <c r="M186" s="63"/>
      <c r="N186" s="63" t="str">
        <f>IF($F184=0,$A184,"")</f>
        <v>Upper Hand Protective Technique</v>
      </c>
      <c r="O186" s="63" t="str">
        <f>IF($F185=0,$A185,"")</f>
        <v>Lower Forearm Protective Technique</v>
      </c>
      <c r="P186" s="63" t="str">
        <f>IF($F186=0,$A186,"")</f>
        <v>Protective Clothing</v>
      </c>
      <c r="Q186" s="63"/>
      <c r="R186" s="63"/>
      <c r="S186" s="63"/>
      <c r="T186" s="63"/>
      <c r="U186" s="63"/>
      <c r="V186" s="63"/>
      <c r="W186" s="63"/>
      <c r="X186" s="63"/>
      <c r="Y186" s="63"/>
      <c r="Z186" s="63"/>
      <c r="AA186" s="63"/>
      <c r="AB186" s="63"/>
      <c r="AC186" s="63"/>
      <c r="AD186" s="63"/>
      <c r="AE186" s="63"/>
      <c r="AF186" s="63"/>
    </row>
    <row r="187" spans="1:32" ht="15.75" x14ac:dyDescent="0.25">
      <c r="A187" s="66" t="s">
        <v>476</v>
      </c>
      <c r="B187" s="63"/>
      <c r="C187" s="63"/>
      <c r="D187" s="63"/>
      <c r="E187" s="63"/>
      <c r="F187" s="63"/>
      <c r="G187" s="63"/>
      <c r="H187" s="63"/>
      <c r="I187" s="63"/>
      <c r="J187" s="63"/>
      <c r="K187" s="63"/>
      <c r="L187" s="63"/>
      <c r="M187" s="63"/>
      <c r="N187" s="63"/>
      <c r="O187" s="63"/>
      <c r="P187" s="63"/>
      <c r="Q187" s="63"/>
      <c r="R187" s="63"/>
      <c r="S187" s="63"/>
      <c r="T187" s="63"/>
      <c r="U187" s="63"/>
      <c r="V187" s="63"/>
      <c r="W187" s="63"/>
      <c r="X187" s="63"/>
      <c r="Y187" s="63"/>
      <c r="Z187" s="63"/>
      <c r="AA187" s="63"/>
      <c r="AB187" s="63"/>
      <c r="AC187" s="63"/>
      <c r="AD187" s="63"/>
      <c r="AE187" s="63"/>
      <c r="AF187" s="63"/>
    </row>
    <row r="188" spans="1:32" ht="15.75" x14ac:dyDescent="0.25">
      <c r="A188" s="63" t="s">
        <v>418</v>
      </c>
      <c r="B188" s="63"/>
      <c r="C188" s="63"/>
      <c r="D188" s="63"/>
      <c r="E188" s="63"/>
      <c r="F188" s="63">
        <f>Guided!J49</f>
        <v>0</v>
      </c>
      <c r="G188" s="63" t="s">
        <v>489</v>
      </c>
      <c r="H188" s="63"/>
      <c r="I188" s="63"/>
      <c r="J188" s="63"/>
      <c r="K188" s="63"/>
      <c r="L188" s="63"/>
      <c r="M188" s="63"/>
      <c r="N188" s="63" t="str">
        <f>IF(F188&gt;3.99,A188,"")</f>
        <v/>
      </c>
      <c r="O188" s="63" t="str">
        <f>IF(F189&gt;3.99,A189,"")</f>
        <v/>
      </c>
      <c r="P188" s="63" t="str">
        <f>IF(F190&gt;3.99,A190,"")</f>
        <v/>
      </c>
      <c r="Q188" s="63" t="str">
        <f>IF(F191&gt;3.99,A191,"")</f>
        <v/>
      </c>
      <c r="R188" s="63"/>
      <c r="S188" s="63"/>
      <c r="T188" s="63"/>
      <c r="U188" s="63"/>
      <c r="V188" s="63"/>
      <c r="W188" s="63"/>
      <c r="X188" s="63"/>
      <c r="Y188" s="63"/>
      <c r="Z188" s="63"/>
      <c r="AA188" s="63"/>
      <c r="AB188" s="63"/>
      <c r="AC188" s="63"/>
      <c r="AD188" s="63"/>
      <c r="AE188" s="63"/>
      <c r="AF188" s="63"/>
    </row>
    <row r="189" spans="1:32" ht="15.75" x14ac:dyDescent="0.25">
      <c r="A189" s="63" t="s">
        <v>1008</v>
      </c>
      <c r="B189" s="63"/>
      <c r="C189" s="63"/>
      <c r="D189" s="63"/>
      <c r="E189" s="63"/>
      <c r="F189" s="63">
        <f>Guided!J62</f>
        <v>0</v>
      </c>
      <c r="G189" s="63" t="s">
        <v>486</v>
      </c>
      <c r="H189" s="63"/>
      <c r="I189" s="63"/>
      <c r="J189" s="63"/>
      <c r="K189" s="63"/>
      <c r="L189" s="63"/>
      <c r="M189" s="63"/>
      <c r="N189" s="63" t="str">
        <f>IF(AND($F188&gt;1.01,$F188&lt;3.99),$A188,"")</f>
        <v/>
      </c>
      <c r="O189" s="63" t="str">
        <f>IF(AND($F189&gt;1.01,$F189&lt;3.99),$A189,"")</f>
        <v/>
      </c>
      <c r="P189" s="63" t="str">
        <f>IF(AND($F190&gt;1.01,$F190&lt;3.99),$A190,"")</f>
        <v/>
      </c>
      <c r="Q189" s="63" t="str">
        <f>IF(AND($F191&gt;1.01,$F191&lt;3.99),$A191,"")</f>
        <v/>
      </c>
      <c r="R189" s="63"/>
      <c r="S189" s="63"/>
      <c r="T189" s="63"/>
      <c r="U189" s="63"/>
      <c r="V189" s="63"/>
      <c r="W189" s="63"/>
      <c r="X189" s="63"/>
      <c r="Y189" s="63"/>
      <c r="Z189" s="63"/>
      <c r="AA189" s="63"/>
      <c r="AB189" s="63"/>
      <c r="AC189" s="63"/>
      <c r="AD189" s="63"/>
      <c r="AE189" s="63"/>
      <c r="AF189" s="63"/>
    </row>
    <row r="190" spans="1:32" ht="15.75" x14ac:dyDescent="0.25">
      <c r="A190" s="63" t="s">
        <v>419</v>
      </c>
      <c r="B190" s="63"/>
      <c r="C190" s="63"/>
      <c r="D190" s="63"/>
      <c r="E190" s="63"/>
      <c r="F190" s="63">
        <f>Guided!J67</f>
        <v>0</v>
      </c>
      <c r="G190" s="63" t="s">
        <v>487</v>
      </c>
      <c r="H190" s="63"/>
      <c r="I190" s="63"/>
      <c r="J190" s="63"/>
      <c r="K190" s="63"/>
      <c r="L190" s="63"/>
      <c r="M190" s="63"/>
      <c r="N190" s="70" t="str">
        <f>IF(AND($F188&gt;0.99,$F188&lt;1.000001),$A188,"")</f>
        <v/>
      </c>
      <c r="O190" s="70" t="str">
        <f>IF(AND($F189&gt;0.99,$F189&lt;1.000001),$A189,"")</f>
        <v/>
      </c>
      <c r="P190" s="70" t="str">
        <f>IF(AND($F190&gt;0.99,$F190&lt;1.000001),$A190,"")</f>
        <v/>
      </c>
      <c r="Q190" s="70" t="str">
        <f>IF(AND($F191&gt;0.99,$F191&lt;1.000001),$A191,"")</f>
        <v/>
      </c>
      <c r="R190" s="63"/>
      <c r="S190" s="63"/>
      <c r="T190" s="63"/>
      <c r="U190" s="63"/>
      <c r="V190" s="63"/>
      <c r="W190" s="63"/>
      <c r="X190" s="63"/>
      <c r="Y190" s="63"/>
      <c r="Z190" s="63"/>
      <c r="AA190" s="63"/>
      <c r="AB190" s="63"/>
      <c r="AC190" s="63"/>
      <c r="AD190" s="63"/>
      <c r="AE190" s="63"/>
      <c r="AF190" s="63"/>
    </row>
    <row r="191" spans="1:32" ht="15.75" x14ac:dyDescent="0.25">
      <c r="A191" s="63" t="s">
        <v>420</v>
      </c>
      <c r="B191" s="63"/>
      <c r="C191" s="63"/>
      <c r="D191" s="63"/>
      <c r="E191" s="63"/>
      <c r="F191" s="63">
        <f>Guided!J71</f>
        <v>0</v>
      </c>
      <c r="G191" s="63" t="s">
        <v>488</v>
      </c>
      <c r="H191" s="63"/>
      <c r="I191" s="63"/>
      <c r="J191" s="63"/>
      <c r="K191" s="63"/>
      <c r="L191" s="63"/>
      <c r="M191" s="63"/>
      <c r="N191" s="63" t="str">
        <f>IF($F188=0,$A188,"")</f>
        <v>Human Guide</v>
      </c>
      <c r="O191" s="63" t="str">
        <f>IF($F189=0,$A189,"")</f>
        <v>Staying With Another (No Direct Contact)</v>
      </c>
      <c r="P191" s="63" t="str">
        <f>IF($F190=0,$A190,"")</f>
        <v>Menus</v>
      </c>
      <c r="Q191" s="63" t="str">
        <f>IF($F191=0,$A191,"")</f>
        <v>Getting Rides</v>
      </c>
      <c r="R191" s="63"/>
      <c r="S191" s="63"/>
      <c r="T191" s="63"/>
      <c r="U191" s="63"/>
      <c r="V191" s="63"/>
      <c r="W191" s="63"/>
      <c r="X191" s="63"/>
      <c r="Y191" s="63"/>
      <c r="Z191" s="63"/>
      <c r="AA191" s="63"/>
      <c r="AB191" s="63"/>
      <c r="AC191" s="63"/>
      <c r="AD191" s="63"/>
      <c r="AE191" s="63"/>
      <c r="AF191" s="63"/>
    </row>
    <row r="192" spans="1:32" ht="15.75" x14ac:dyDescent="0.25">
      <c r="A192" s="66" t="s">
        <v>477</v>
      </c>
      <c r="B192" s="63"/>
      <c r="C192" s="63"/>
      <c r="D192" s="63"/>
      <c r="E192" s="63"/>
      <c r="F192" s="63"/>
      <c r="G192" s="63"/>
      <c r="H192" s="63"/>
      <c r="I192" s="63"/>
      <c r="J192" s="63"/>
      <c r="K192" s="63"/>
      <c r="L192" s="63"/>
      <c r="M192" s="63"/>
      <c r="N192" s="63"/>
      <c r="O192" s="63"/>
      <c r="P192" s="63"/>
      <c r="Q192" s="63"/>
      <c r="R192" s="63"/>
      <c r="S192" s="63"/>
      <c r="T192" s="63"/>
      <c r="U192" s="63"/>
      <c r="V192" s="63"/>
      <c r="W192" s="63"/>
      <c r="X192" s="63"/>
      <c r="Y192" s="63"/>
      <c r="Z192" s="63"/>
      <c r="AA192" s="63"/>
      <c r="AB192" s="63"/>
      <c r="AC192" s="63"/>
      <c r="AD192" s="63"/>
      <c r="AE192" s="63"/>
      <c r="AF192" s="63"/>
    </row>
    <row r="193" spans="1:32" ht="15.75" x14ac:dyDescent="0.25">
      <c r="A193" s="63" t="s">
        <v>421</v>
      </c>
      <c r="B193" s="63"/>
      <c r="C193" s="63"/>
      <c r="D193" s="63"/>
      <c r="E193" s="63"/>
      <c r="F193" s="63">
        <f>Cane!J75</f>
        <v>0</v>
      </c>
      <c r="G193" s="63" t="s">
        <v>489</v>
      </c>
      <c r="H193" s="63"/>
      <c r="I193" s="63"/>
      <c r="J193" s="63"/>
      <c r="K193" s="63"/>
      <c r="L193" s="63"/>
      <c r="M193" s="63"/>
      <c r="N193" s="70" t="str">
        <f>IF(F193&gt;3.99,A193,"")</f>
        <v/>
      </c>
      <c r="O193" s="70" t="str">
        <f>IF(F194&gt;3.99,A194,"")</f>
        <v/>
      </c>
      <c r="P193" s="70" t="str">
        <f>IF(F195&gt;3.99,A195,"")</f>
        <v/>
      </c>
      <c r="Q193" s="70" t="str">
        <f>IF(F196&gt;3.99,A196,"")</f>
        <v/>
      </c>
      <c r="R193" s="70" t="str">
        <f>IF(F197&gt;3.99,A197,"")</f>
        <v/>
      </c>
      <c r="S193" s="70" t="str">
        <f>IF(F198&gt;3.99,A198,"")</f>
        <v/>
      </c>
      <c r="T193" s="70" t="str">
        <f>IF(F199&gt;3.99,A199,"")</f>
        <v/>
      </c>
      <c r="U193" s="70" t="str">
        <f>IF(F200&gt;3.99,A200,"")</f>
        <v/>
      </c>
      <c r="V193" s="70" t="str">
        <f>IF(F201&gt;3.99,A201,"")</f>
        <v/>
      </c>
      <c r="W193" s="63"/>
      <c r="X193" s="63"/>
      <c r="Y193" s="63"/>
      <c r="Z193" s="63"/>
      <c r="AA193" s="63"/>
      <c r="AB193" s="63"/>
      <c r="AC193" s="63"/>
      <c r="AD193" s="63"/>
      <c r="AE193" s="63"/>
      <c r="AF193" s="63"/>
    </row>
    <row r="194" spans="1:32" ht="15.75" x14ac:dyDescent="0.25">
      <c r="A194" s="63" t="s">
        <v>422</v>
      </c>
      <c r="B194" s="63"/>
      <c r="C194" s="63"/>
      <c r="D194" s="63"/>
      <c r="E194" s="63"/>
      <c r="F194" s="63">
        <f>Cane!J83</f>
        <v>0</v>
      </c>
      <c r="G194" s="63" t="s">
        <v>486</v>
      </c>
      <c r="H194" s="63"/>
      <c r="I194" s="63"/>
      <c r="J194" s="63"/>
      <c r="K194" s="63"/>
      <c r="L194" s="63"/>
      <c r="M194" s="63"/>
      <c r="N194" s="70" t="str">
        <f>IF(AND($F193&gt;1.01,$F193&lt;3.99),$A193,"")</f>
        <v/>
      </c>
      <c r="O194" s="70" t="str">
        <f>IF(AND($F194&gt;1.01,$F194&lt;3.99),$A194,"")</f>
        <v/>
      </c>
      <c r="P194" s="70" t="str">
        <f>IF(AND($F195&gt;1.01,$F195&lt;3.99),$A195,"")</f>
        <v/>
      </c>
      <c r="Q194" s="70" t="str">
        <f>IF(AND($F196&gt;1.01,$F196&lt;3.99),$A196,"")</f>
        <v/>
      </c>
      <c r="R194" s="70" t="str">
        <f>IF(AND($F197&gt;1.01,$F197&lt;3.99),$A197,"")</f>
        <v/>
      </c>
      <c r="S194" s="70" t="str">
        <f>IF(AND($F198&gt;1.01,$F198&lt;3.99),$A198,"")</f>
        <v/>
      </c>
      <c r="T194" s="70" t="str">
        <f>IF(AND($F199&gt;1.01,$F199&lt;3.99),$A199,"")</f>
        <v/>
      </c>
      <c r="U194" s="70" t="str">
        <f>IF(AND($F200&gt;1.01,$F200&lt;3.99),$A200,"")</f>
        <v/>
      </c>
      <c r="V194" s="70" t="str">
        <f>IF(AND($F201&gt;1.01,$F201&lt;3.99),$A201,"")</f>
        <v/>
      </c>
      <c r="W194" s="63"/>
      <c r="X194" s="63"/>
      <c r="Y194" s="63"/>
      <c r="Z194" s="63"/>
      <c r="AA194" s="63"/>
      <c r="AB194" s="63"/>
      <c r="AC194" s="63"/>
      <c r="AD194" s="63"/>
      <c r="AE194" s="63"/>
      <c r="AF194" s="63"/>
    </row>
    <row r="195" spans="1:32" ht="15.75" x14ac:dyDescent="0.25">
      <c r="A195" s="63" t="s">
        <v>1021</v>
      </c>
      <c r="B195" s="63"/>
      <c r="C195" s="63"/>
      <c r="D195" s="63"/>
      <c r="E195" s="63"/>
      <c r="F195" s="63">
        <f>Cane!J89</f>
        <v>0</v>
      </c>
      <c r="G195" s="63" t="s">
        <v>487</v>
      </c>
      <c r="H195" s="63"/>
      <c r="I195" s="63"/>
      <c r="J195" s="63"/>
      <c r="K195" s="63"/>
      <c r="L195" s="63"/>
      <c r="M195" s="63"/>
      <c r="N195" s="70" t="str">
        <f>IF(AND($F193&gt;0.99,$F193&lt;1.000001),$A193,"")</f>
        <v/>
      </c>
      <c r="O195" s="70" t="str">
        <f>IF(AND($F194&gt;0.99,$F194&lt;1.000001),$A194,"")</f>
        <v/>
      </c>
      <c r="P195" s="70" t="str">
        <f>IF(AND($F195&gt;0.99,$F195&lt;1.000001),$A195,"")</f>
        <v/>
      </c>
      <c r="Q195" s="70" t="str">
        <f>IF(AND($F196&gt;0.99,$F196&lt;1.000001),$A196,"")</f>
        <v/>
      </c>
      <c r="R195" s="70" t="str">
        <f>IF(AND($F197&gt;0.99,$F197&lt;1.000001),$A197,"")</f>
        <v/>
      </c>
      <c r="S195" s="70" t="str">
        <f>IF(AND($F198&gt;0.99,$F198&lt;1.000001),$A198,"")</f>
        <v/>
      </c>
      <c r="T195" s="70" t="str">
        <f>IF(AND($F199&gt;0.99,$F199&lt;1.000001),$A199,"")</f>
        <v/>
      </c>
      <c r="U195" s="70" t="str">
        <f>IF(AND($F200&gt;0.99,$F200&lt;1.000001),$A200,"")</f>
        <v/>
      </c>
      <c r="V195" s="70" t="str">
        <f>IF(AND($F201&gt;0.99,$F201&lt;1.000001),$A201,"")</f>
        <v/>
      </c>
      <c r="W195" s="63"/>
      <c r="X195" s="63"/>
      <c r="Y195" s="63"/>
      <c r="Z195" s="63"/>
      <c r="AA195" s="63"/>
      <c r="AB195" s="63"/>
      <c r="AC195" s="63"/>
      <c r="AD195" s="63"/>
      <c r="AE195" s="63"/>
      <c r="AF195" s="63"/>
    </row>
    <row r="196" spans="1:32" ht="15.75" x14ac:dyDescent="0.25">
      <c r="A196" s="63" t="s">
        <v>423</v>
      </c>
      <c r="B196" s="63"/>
      <c r="C196" s="63"/>
      <c r="D196" s="63"/>
      <c r="E196" s="63"/>
      <c r="F196" s="63">
        <f>Cane!J96</f>
        <v>0</v>
      </c>
      <c r="G196" s="63" t="s">
        <v>488</v>
      </c>
      <c r="H196" s="63"/>
      <c r="I196" s="63"/>
      <c r="J196" s="63"/>
      <c r="K196" s="63"/>
      <c r="L196" s="63"/>
      <c r="M196" s="63"/>
      <c r="N196" s="70" t="str">
        <f>IF($F193=0,$A193,"")</f>
        <v>Basic Skills</v>
      </c>
      <c r="O196" s="70" t="str">
        <f>IF($F194=0,$A194,"")</f>
        <v>Types Of Grips</v>
      </c>
      <c r="P196" s="70" t="str">
        <f>IF($F195=0,$A195,"")</f>
        <v>Wheelchair Specific Cane Skills</v>
      </c>
      <c r="Q196" s="70" t="str">
        <f>IF($F196=0,$A196,"")</f>
        <v>Constant Contact</v>
      </c>
      <c r="R196" s="70" t="str">
        <f>IF($F197=0,$A197,"")</f>
        <v>Diagonal/Diagonal Trail</v>
      </c>
      <c r="S196" s="71" t="str">
        <f>IF($F198=0,$A198,"")</f>
        <v>Two Point Touch/Touch Trail</v>
      </c>
      <c r="T196" s="70" t="str">
        <f>IF($F199=0,$A199,"")</f>
        <v>Touch And Drag</v>
      </c>
      <c r="U196" s="70" t="str">
        <f>IF($F200=0,$A200,"")</f>
        <v>Three Point Touch</v>
      </c>
      <c r="V196" s="70" t="str">
        <f>IF($F201=0,$A201,"")</f>
        <v>Verification Technique</v>
      </c>
      <c r="W196" s="63"/>
      <c r="X196" s="63"/>
      <c r="Y196" s="63"/>
      <c r="Z196" s="63"/>
      <c r="AA196" s="63"/>
      <c r="AB196" s="63"/>
      <c r="AC196" s="63"/>
      <c r="AD196" s="63"/>
      <c r="AE196" s="63"/>
      <c r="AF196" s="63"/>
    </row>
    <row r="197" spans="1:32" ht="15.75" x14ac:dyDescent="0.25">
      <c r="A197" s="63" t="s">
        <v>424</v>
      </c>
      <c r="B197" s="63"/>
      <c r="C197" s="63"/>
      <c r="D197" s="63"/>
      <c r="E197" s="63"/>
      <c r="F197" s="63">
        <f>Cane!J102</f>
        <v>0</v>
      </c>
      <c r="G197" s="63"/>
      <c r="H197" s="63"/>
      <c r="I197" s="63"/>
      <c r="J197" s="63"/>
      <c r="K197" s="63"/>
      <c r="L197" s="63"/>
      <c r="M197" s="63"/>
      <c r="N197" s="63"/>
      <c r="O197" s="63"/>
      <c r="P197" s="63"/>
      <c r="Q197" s="63"/>
      <c r="R197" s="63"/>
      <c r="S197" s="63"/>
      <c r="T197" s="63"/>
      <c r="U197" s="63"/>
      <c r="V197" s="63"/>
      <c r="W197" s="63"/>
      <c r="X197" s="63"/>
      <c r="Y197" s="63"/>
      <c r="Z197" s="63"/>
      <c r="AA197" s="63"/>
      <c r="AB197" s="63"/>
      <c r="AC197" s="63"/>
      <c r="AD197" s="63"/>
      <c r="AE197" s="63"/>
      <c r="AF197" s="63"/>
    </row>
    <row r="198" spans="1:32" ht="15.75" x14ac:dyDescent="0.25">
      <c r="A198" s="63" t="s">
        <v>425</v>
      </c>
      <c r="B198" s="63"/>
      <c r="C198" s="63"/>
      <c r="D198" s="63"/>
      <c r="E198" s="63"/>
      <c r="F198" s="63">
        <f>Cane!J108</f>
        <v>0</v>
      </c>
      <c r="G198" s="63"/>
      <c r="H198" s="63"/>
      <c r="I198" s="63"/>
      <c r="J198" s="63"/>
      <c r="K198" s="63"/>
      <c r="L198" s="63"/>
      <c r="M198" s="63"/>
      <c r="N198" s="63"/>
      <c r="O198" s="63"/>
      <c r="P198" s="63"/>
      <c r="Q198" s="63"/>
      <c r="R198" s="63"/>
      <c r="S198" s="63"/>
      <c r="T198" s="63"/>
      <c r="U198" s="63"/>
      <c r="V198" s="63"/>
      <c r="W198" s="63"/>
      <c r="X198" s="63"/>
      <c r="Y198" s="63"/>
      <c r="Z198" s="63"/>
      <c r="AA198" s="63"/>
      <c r="AB198" s="63"/>
      <c r="AC198" s="63"/>
      <c r="AD198" s="63"/>
      <c r="AE198" s="63"/>
      <c r="AF198" s="63"/>
    </row>
    <row r="199" spans="1:32" ht="15.75" x14ac:dyDescent="0.25">
      <c r="A199" s="63" t="s">
        <v>426</v>
      </c>
      <c r="B199" s="63"/>
      <c r="C199" s="63"/>
      <c r="D199" s="63"/>
      <c r="E199" s="63"/>
      <c r="F199" s="63">
        <f>Cane!J115</f>
        <v>0</v>
      </c>
      <c r="G199" s="63"/>
      <c r="H199" s="63"/>
      <c r="I199" s="63"/>
      <c r="J199" s="63"/>
      <c r="K199" s="63"/>
      <c r="L199" s="63"/>
      <c r="M199" s="63"/>
      <c r="N199" s="63"/>
      <c r="O199" s="63"/>
      <c r="P199" s="63"/>
      <c r="Q199" s="63"/>
      <c r="R199" s="63"/>
      <c r="S199" s="63"/>
      <c r="T199" s="63"/>
      <c r="U199" s="63"/>
      <c r="V199" s="63"/>
      <c r="W199" s="63"/>
      <c r="X199" s="63"/>
      <c r="Y199" s="63"/>
      <c r="Z199" s="63"/>
      <c r="AA199" s="63"/>
      <c r="AB199" s="63"/>
      <c r="AC199" s="63"/>
      <c r="AD199" s="63"/>
      <c r="AE199" s="63"/>
      <c r="AF199" s="63"/>
    </row>
    <row r="200" spans="1:32" ht="15.75" x14ac:dyDescent="0.25">
      <c r="A200" s="63" t="s">
        <v>427</v>
      </c>
      <c r="B200" s="63"/>
      <c r="C200" s="63"/>
      <c r="D200" s="63"/>
      <c r="E200" s="63"/>
      <c r="F200" s="63">
        <f>Cane!J122</f>
        <v>0</v>
      </c>
      <c r="G200" s="63"/>
      <c r="H200" s="63"/>
      <c r="I200" s="63"/>
      <c r="J200" s="63"/>
      <c r="K200" s="63"/>
      <c r="L200" s="63"/>
      <c r="M200" s="63"/>
      <c r="N200" s="63"/>
      <c r="O200" s="63"/>
      <c r="P200" s="63"/>
      <c r="Q200" s="63"/>
      <c r="R200" s="63"/>
      <c r="S200" s="63"/>
      <c r="T200" s="63"/>
      <c r="U200" s="63"/>
      <c r="V200" s="63"/>
      <c r="W200" s="63"/>
      <c r="X200" s="63"/>
      <c r="Y200" s="63"/>
      <c r="Z200" s="63"/>
      <c r="AA200" s="63"/>
      <c r="AB200" s="63"/>
      <c r="AC200" s="63"/>
      <c r="AD200" s="63"/>
      <c r="AE200" s="63"/>
      <c r="AF200" s="63"/>
    </row>
    <row r="201" spans="1:32" ht="15.75" x14ac:dyDescent="0.25">
      <c r="A201" s="63" t="s">
        <v>1022</v>
      </c>
      <c r="B201" s="63"/>
      <c r="C201" s="63"/>
      <c r="D201" s="63"/>
      <c r="E201" s="63"/>
      <c r="F201" s="63">
        <f>Cane!J129</f>
        <v>0</v>
      </c>
      <c r="G201" s="63"/>
      <c r="H201" s="63"/>
      <c r="I201" s="63"/>
      <c r="J201" s="63"/>
      <c r="K201" s="63"/>
      <c r="L201" s="63"/>
      <c r="M201" s="63"/>
      <c r="N201" s="63"/>
      <c r="O201" s="63"/>
      <c r="P201" s="63"/>
      <c r="Q201" s="63"/>
      <c r="R201" s="63"/>
      <c r="S201" s="63"/>
      <c r="T201" s="63"/>
      <c r="U201" s="63"/>
      <c r="V201" s="63"/>
      <c r="W201" s="63"/>
      <c r="X201" s="63"/>
      <c r="Y201" s="63"/>
      <c r="Z201" s="63"/>
      <c r="AA201" s="63"/>
      <c r="AB201" s="63"/>
      <c r="AC201" s="63"/>
      <c r="AD201" s="63"/>
      <c r="AE201" s="63"/>
      <c r="AF201" s="63"/>
    </row>
    <row r="202" spans="1:32" ht="15.75" x14ac:dyDescent="0.25">
      <c r="A202" s="66" t="s">
        <v>478</v>
      </c>
      <c r="B202" s="63"/>
      <c r="C202" s="63"/>
      <c r="D202" s="63"/>
      <c r="E202" s="63"/>
      <c r="F202" s="63"/>
      <c r="G202" s="63" t="s">
        <v>489</v>
      </c>
      <c r="H202" s="63"/>
      <c r="I202" s="63"/>
      <c r="J202" s="63"/>
      <c r="K202" s="63"/>
      <c r="L202" s="63"/>
      <c r="M202" s="63"/>
      <c r="N202" s="63" t="str">
        <f>IF(F203&gt;3.99,A203,"")</f>
        <v/>
      </c>
      <c r="O202" s="63" t="str">
        <f>IF(F204&gt;3.99,A204,"")</f>
        <v/>
      </c>
      <c r="P202" s="63" t="str">
        <f>IF(F205&gt;3.99,A205,"")</f>
        <v/>
      </c>
      <c r="Q202" s="63" t="str">
        <f>IF(F206&gt;3.99,A206,"")</f>
        <v/>
      </c>
      <c r="R202" s="63" t="str">
        <f>IF(F207&gt;3.99,A207,"")</f>
        <v/>
      </c>
      <c r="S202" s="63"/>
      <c r="T202" s="63"/>
      <c r="U202" s="63"/>
      <c r="V202" s="63"/>
      <c r="W202" s="63"/>
      <c r="X202" s="63"/>
      <c r="Y202" s="63"/>
      <c r="Z202" s="63"/>
      <c r="AA202" s="63"/>
      <c r="AB202" s="63"/>
      <c r="AC202" s="63"/>
      <c r="AD202" s="63"/>
      <c r="AE202" s="63"/>
      <c r="AF202" s="63"/>
    </row>
    <row r="203" spans="1:32" ht="15.75" x14ac:dyDescent="0.25">
      <c r="A203" s="63" t="s">
        <v>1023</v>
      </c>
      <c r="B203" s="63"/>
      <c r="C203" s="63"/>
      <c r="D203" s="63"/>
      <c r="E203" s="63"/>
      <c r="F203" s="63">
        <f>Sidewalk!J75</f>
        <v>0</v>
      </c>
      <c r="G203" s="63" t="s">
        <v>486</v>
      </c>
      <c r="H203" s="63"/>
      <c r="I203" s="63"/>
      <c r="J203" s="63"/>
      <c r="K203" s="63"/>
      <c r="L203" s="63"/>
      <c r="M203" s="63"/>
      <c r="N203" s="63" t="str">
        <f>IF(AND($F203&gt;1.01,$F203&lt;3.99),$A203,"")</f>
        <v/>
      </c>
      <c r="O203" s="63" t="str">
        <f>IF(AND($F204&gt;1.01,$F204&lt;3.99),$A204,"")</f>
        <v/>
      </c>
      <c r="P203" s="63" t="str">
        <f>IF(AND($F205&gt;1.01,$F205&lt;3.99),$A205,"")</f>
        <v/>
      </c>
      <c r="Q203" s="63" t="str">
        <f>IF(AND($F206&gt;1.01,$F206&lt;3.99),$A206,"")</f>
        <v/>
      </c>
      <c r="R203" s="63" t="str">
        <f>IF(AND($F207&gt;1.01,$F207&lt;3.99),$A207,"")</f>
        <v/>
      </c>
      <c r="S203" s="63"/>
      <c r="T203" s="63"/>
      <c r="U203" s="63"/>
      <c r="V203" s="63"/>
      <c r="W203" s="63"/>
      <c r="X203" s="63"/>
      <c r="Y203" s="63"/>
      <c r="Z203" s="63"/>
      <c r="AA203" s="63"/>
      <c r="AB203" s="63"/>
      <c r="AC203" s="63"/>
      <c r="AD203" s="63"/>
      <c r="AE203" s="63"/>
      <c r="AF203" s="63"/>
    </row>
    <row r="204" spans="1:32" ht="15.75" x14ac:dyDescent="0.25">
      <c r="A204" s="63" t="s">
        <v>1024</v>
      </c>
      <c r="B204" s="63"/>
      <c r="C204" s="63"/>
      <c r="D204" s="63"/>
      <c r="E204" s="63"/>
      <c r="F204" s="63">
        <f>Sidewalk!J98</f>
        <v>0</v>
      </c>
      <c r="G204" s="63" t="s">
        <v>487</v>
      </c>
      <c r="H204" s="63"/>
      <c r="I204" s="63"/>
      <c r="J204" s="63"/>
      <c r="K204" s="63"/>
      <c r="L204" s="63"/>
      <c r="M204" s="63"/>
      <c r="N204" s="70" t="str">
        <f>IF(AND($F203&gt;0.99,$F203&lt;1.000001),$A203,"")</f>
        <v/>
      </c>
      <c r="O204" s="70" t="str">
        <f>IF(AND($F204&gt;0.99,$F204&lt;1.000001),$A204,"")</f>
        <v/>
      </c>
      <c r="P204" s="70" t="str">
        <f>IF(AND($F205&gt;0.99,$F205&lt;1.000001),$A205,"")</f>
        <v/>
      </c>
      <c r="Q204" s="70" t="str">
        <f>IF(AND($F206&gt;0.99,$F206&lt;1.000001),$A206,"")</f>
        <v/>
      </c>
      <c r="R204" s="70" t="str">
        <f>IF(AND($F207&gt;0.99,$F207&lt;1.000001),$A207,"")</f>
        <v/>
      </c>
      <c r="S204" s="63"/>
      <c r="T204" s="63"/>
      <c r="U204" s="63"/>
      <c r="V204" s="63"/>
      <c r="W204" s="63"/>
      <c r="X204" s="63"/>
      <c r="Y204" s="63"/>
      <c r="Z204" s="63"/>
      <c r="AA204" s="63"/>
      <c r="AB204" s="63"/>
      <c r="AC204" s="63"/>
      <c r="AD204" s="63"/>
      <c r="AE204" s="63"/>
      <c r="AF204" s="63"/>
    </row>
    <row r="205" spans="1:32" ht="15.75" x14ac:dyDescent="0.25">
      <c r="A205" s="63" t="s">
        <v>1025</v>
      </c>
      <c r="B205" s="63"/>
      <c r="C205" s="63"/>
      <c r="D205" s="63"/>
      <c r="E205" s="63"/>
      <c r="F205" s="63">
        <f>Sidewalk!J105</f>
        <v>0</v>
      </c>
      <c r="G205" s="63" t="s">
        <v>488</v>
      </c>
      <c r="H205" s="63"/>
      <c r="I205" s="63"/>
      <c r="J205" s="63"/>
      <c r="K205" s="63"/>
      <c r="L205" s="63"/>
      <c r="M205" s="63"/>
      <c r="N205" s="63" t="str">
        <f>IF($F203=0,$A203,"")</f>
        <v>Travel On Sidewalks</v>
      </c>
      <c r="O205" s="63" t="str">
        <f>IF($F204=0,$A204,"")</f>
        <v>Travel On Irregular Sidewalks</v>
      </c>
      <c r="P205" s="63" t="str">
        <f>IF($F205=0,$A205,"")</f>
        <v>Negotiating Curb Ramps</v>
      </c>
      <c r="Q205" s="63" t="str">
        <f>IF($F206=0,$A206,"")</f>
        <v>Negotiating Building Ramps</v>
      </c>
      <c r="R205" s="63" t="str">
        <f>IF($F207=0,$A207,"")</f>
        <v>Correcting for Veering On Sidewalks</v>
      </c>
      <c r="S205" s="63"/>
      <c r="T205" s="63"/>
      <c r="U205" s="63"/>
      <c r="V205" s="63"/>
      <c r="W205" s="63"/>
      <c r="X205" s="63"/>
      <c r="Y205" s="63"/>
      <c r="Z205" s="63"/>
      <c r="AA205" s="63"/>
      <c r="AB205" s="63"/>
      <c r="AC205" s="63"/>
      <c r="AD205" s="63"/>
      <c r="AE205" s="63"/>
      <c r="AF205" s="63"/>
    </row>
    <row r="206" spans="1:32" ht="15.75" x14ac:dyDescent="0.25">
      <c r="A206" s="63" t="s">
        <v>1026</v>
      </c>
      <c r="B206" s="63"/>
      <c r="C206" s="63"/>
      <c r="D206" s="63"/>
      <c r="E206" s="63"/>
      <c r="F206" s="63">
        <f>Sidewalk!J117</f>
        <v>0</v>
      </c>
      <c r="G206" s="63"/>
      <c r="H206" s="63"/>
      <c r="I206" s="63"/>
      <c r="J206" s="63"/>
      <c r="K206" s="63"/>
      <c r="L206" s="63"/>
      <c r="M206" s="63"/>
      <c r="N206" s="63"/>
      <c r="O206" s="63"/>
      <c r="P206" s="63"/>
      <c r="Q206" s="63"/>
      <c r="R206" s="63"/>
      <c r="S206" s="63"/>
      <c r="T206" s="63"/>
      <c r="U206" s="63"/>
      <c r="V206" s="63"/>
      <c r="W206" s="63"/>
      <c r="X206" s="63"/>
      <c r="Y206" s="63"/>
      <c r="Z206" s="63"/>
      <c r="AA206" s="63"/>
      <c r="AB206" s="63"/>
      <c r="AC206" s="63"/>
      <c r="AD206" s="63"/>
      <c r="AE206" s="63"/>
      <c r="AF206" s="63"/>
    </row>
    <row r="207" spans="1:32" ht="15.75" x14ac:dyDescent="0.25">
      <c r="A207" s="63" t="s">
        <v>428</v>
      </c>
      <c r="B207" s="63"/>
      <c r="C207" s="63"/>
      <c r="D207" s="63"/>
      <c r="E207" s="63"/>
      <c r="F207" s="63">
        <f>Sidewalk!J126</f>
        <v>0</v>
      </c>
      <c r="G207" s="63"/>
      <c r="H207" s="63"/>
      <c r="I207" s="63"/>
      <c r="J207" s="63"/>
      <c r="K207" s="63"/>
      <c r="L207" s="63"/>
      <c r="M207" s="63"/>
      <c r="N207" s="63"/>
      <c r="O207" s="63"/>
      <c r="P207" s="63"/>
      <c r="Q207" s="63"/>
      <c r="R207" s="63"/>
      <c r="S207" s="63"/>
      <c r="T207" s="63"/>
      <c r="U207" s="63"/>
      <c r="V207" s="63"/>
      <c r="W207" s="63"/>
      <c r="X207" s="63"/>
      <c r="Y207" s="63"/>
      <c r="Z207" s="63"/>
      <c r="AA207" s="63"/>
      <c r="AB207" s="63"/>
      <c r="AC207" s="63"/>
      <c r="AD207" s="63"/>
      <c r="AE207" s="63"/>
      <c r="AF207" s="63"/>
    </row>
    <row r="208" spans="1:32" ht="15.75" x14ac:dyDescent="0.25">
      <c r="A208" s="66" t="s">
        <v>479</v>
      </c>
      <c r="B208" s="63"/>
      <c r="C208" s="63"/>
      <c r="D208" s="63"/>
      <c r="E208" s="63"/>
      <c r="F208" s="63"/>
      <c r="G208" s="63"/>
      <c r="H208" s="63"/>
      <c r="I208" s="63"/>
      <c r="J208" s="63"/>
      <c r="K208" s="63"/>
      <c r="L208" s="63"/>
      <c r="M208" s="63"/>
      <c r="N208" s="63"/>
      <c r="O208" s="63"/>
      <c r="P208" s="63"/>
      <c r="Q208" s="63"/>
      <c r="R208" s="63"/>
      <c r="S208" s="63"/>
      <c r="T208" s="63"/>
      <c r="U208" s="63"/>
      <c r="V208" s="63"/>
      <c r="W208" s="63"/>
      <c r="X208" s="63"/>
      <c r="Y208" s="63"/>
      <c r="Z208" s="63"/>
      <c r="AA208" s="63"/>
      <c r="AB208" s="63"/>
      <c r="AC208" s="63"/>
      <c r="AD208" s="63"/>
      <c r="AE208" s="63"/>
      <c r="AF208" s="63"/>
    </row>
    <row r="209" spans="1:32" ht="15.75" x14ac:dyDescent="0.25">
      <c r="A209" s="63" t="s">
        <v>429</v>
      </c>
      <c r="B209" s="63"/>
      <c r="C209" s="63"/>
      <c r="D209" s="63"/>
      <c r="E209" s="63"/>
      <c r="F209" s="63">
        <f>StCross!J170</f>
        <v>0</v>
      </c>
      <c r="G209" s="63" t="s">
        <v>489</v>
      </c>
      <c r="H209" s="63"/>
      <c r="I209" s="63"/>
      <c r="J209" s="63"/>
      <c r="K209" s="63"/>
      <c r="L209" s="63"/>
      <c r="M209" s="63"/>
      <c r="N209" s="70" t="str">
        <f>IF(F209&gt;3.99,A209,"")</f>
        <v/>
      </c>
      <c r="O209" s="70" t="str">
        <f>IF(F210&gt;3.99,A210,"")</f>
        <v/>
      </c>
      <c r="P209" s="70" t="str">
        <f>IF(F211&gt;3.99,A211,"")</f>
        <v/>
      </c>
      <c r="Q209" s="70" t="str">
        <f>IF(F212&gt;3.99,A212,"")</f>
        <v/>
      </c>
      <c r="R209" s="70" t="str">
        <f>IF(F213&gt;3.99,A213,"")</f>
        <v/>
      </c>
      <c r="S209" s="70" t="str">
        <f>IF(F214&gt;3.99,A214,"")</f>
        <v/>
      </c>
      <c r="T209" s="70" t="str">
        <f>IF(F215&gt;3.99,A215,"")</f>
        <v/>
      </c>
      <c r="U209" s="70" t="str">
        <f>IF(F216&gt;3.99,A216,"")</f>
        <v/>
      </c>
      <c r="V209" s="70" t="str">
        <f>IF(F217&gt;3.99,A217,"")</f>
        <v/>
      </c>
      <c r="W209" s="70" t="str">
        <f>IF(F218&gt;3.99,A218,"")</f>
        <v/>
      </c>
      <c r="X209" s="70" t="str">
        <f>IF(F219&gt;3.99,A219,"")</f>
        <v/>
      </c>
      <c r="Y209" s="70" t="str">
        <f>IF(F220&gt;3.99,A220,"")</f>
        <v/>
      </c>
      <c r="Z209" s="70" t="str">
        <f>IF(F221&gt;3.99,A221,"")</f>
        <v/>
      </c>
      <c r="AA209" s="70" t="str">
        <f>IF(F222&gt;3.99,A222,"")</f>
        <v/>
      </c>
      <c r="AB209" s="70" t="str">
        <f>IF(F223&gt;3.99,A223,"")</f>
        <v/>
      </c>
      <c r="AC209" s="70" t="str">
        <f>IF(F224&gt;3.99,A224,"")</f>
        <v/>
      </c>
      <c r="AD209" s="70"/>
      <c r="AE209" s="63"/>
      <c r="AF209" s="63"/>
    </row>
    <row r="210" spans="1:32" ht="15.75" x14ac:dyDescent="0.25">
      <c r="A210" s="63" t="s">
        <v>1027</v>
      </c>
      <c r="B210" s="63"/>
      <c r="C210" s="63"/>
      <c r="D210" s="63"/>
      <c r="E210" s="63"/>
      <c r="F210" s="63">
        <f>StCross!J176</f>
        <v>0</v>
      </c>
      <c r="G210" s="63" t="s">
        <v>486</v>
      </c>
      <c r="H210" s="63"/>
      <c r="I210" s="63"/>
      <c r="J210" s="63"/>
      <c r="K210" s="63"/>
      <c r="L210" s="63"/>
      <c r="M210" s="63"/>
      <c r="N210" s="70" t="str">
        <f>IF(AND($F209&gt;1.01,$F209&lt;3.99),$A209,"")</f>
        <v/>
      </c>
      <c r="O210" s="70" t="str">
        <f>IF(AND($F210&gt;1.01,$F210&lt;3.99),$A210,"")</f>
        <v/>
      </c>
      <c r="P210" s="70" t="str">
        <f>IF(AND($F211&gt;1.01,$F211&lt;3.99),$A211,"")</f>
        <v/>
      </c>
      <c r="Q210" s="70" t="str">
        <f>IF(AND($F212&gt;1.01,$F212&lt;3.99),$A212,"")</f>
        <v/>
      </c>
      <c r="R210" s="70" t="str">
        <f>IF(AND($F213&gt;1.01,$F213&lt;3.99),$A213,"")</f>
        <v/>
      </c>
      <c r="S210" s="70" t="str">
        <f>IF(AND($F214&gt;1.01,$F214&lt;3.99),$A214,"")</f>
        <v/>
      </c>
      <c r="T210" s="70" t="str">
        <f>IF(AND($F215&gt;1.01,$F215&lt;3.99),$A215,"")</f>
        <v/>
      </c>
      <c r="U210" s="70" t="str">
        <f>IF(AND($F216&gt;1.01,$F216&lt;3.99),$A216,"")</f>
        <v/>
      </c>
      <c r="V210" s="70" t="str">
        <f>IF(AND($F217&gt;1.01,$F217&lt;3.99),$A217,"")</f>
        <v/>
      </c>
      <c r="W210" s="70" t="str">
        <f>IF(AND($F218&gt;1.01,$F218&lt;3.99),$A218,"")</f>
        <v/>
      </c>
      <c r="X210" s="70" t="str">
        <f>IF(AND($F219&gt;1.01,$F219&lt;3.99),$A219,"")</f>
        <v/>
      </c>
      <c r="Y210" s="70" t="str">
        <f>IF(AND($F220&gt;1.01,$F220&lt;3.99),$A220,"")</f>
        <v/>
      </c>
      <c r="Z210" s="70" t="str">
        <f>IF(AND($F221&gt;1.01,$F221&lt;3.99),$A221,"")</f>
        <v/>
      </c>
      <c r="AA210" s="70" t="str">
        <f>IF(AND($F222&gt;1.01,$F222&lt;3.99),$A222,"")</f>
        <v/>
      </c>
      <c r="AB210" s="70" t="str">
        <f>IF(AND($F223&gt;1.01,$F223&lt;3.99),$A223,"")</f>
        <v/>
      </c>
      <c r="AC210" s="70" t="str">
        <f>IF(AND($F224&gt;1.01,$F224&lt;3.99),$A224,"")</f>
        <v/>
      </c>
      <c r="AD210" s="70"/>
      <c r="AE210" s="63"/>
      <c r="AF210" s="63"/>
    </row>
    <row r="211" spans="1:32" ht="15.75" x14ac:dyDescent="0.25">
      <c r="A211" s="63" t="s">
        <v>1028</v>
      </c>
      <c r="B211" s="63"/>
      <c r="C211" s="63"/>
      <c r="D211" s="63"/>
      <c r="E211" s="63"/>
      <c r="F211" s="63">
        <f>StCross!J194</f>
        <v>0</v>
      </c>
      <c r="G211" s="63" t="s">
        <v>487</v>
      </c>
      <c r="H211" s="63"/>
      <c r="I211" s="63"/>
      <c r="J211" s="63"/>
      <c r="K211" s="63"/>
      <c r="L211" s="63"/>
      <c r="M211" s="63"/>
      <c r="N211" s="70" t="str">
        <f>IF(AND($F209&gt;0.99,$F209&lt;1.000001),$A209,"")</f>
        <v/>
      </c>
      <c r="O211" s="70" t="str">
        <f>IF(AND($F210&gt;0.99,$F210&lt;1.000001),$A210,"")</f>
        <v/>
      </c>
      <c r="P211" s="70" t="str">
        <f>IF(AND($F211&gt;0.99,$F211&lt;1.000001),$A211,"")</f>
        <v/>
      </c>
      <c r="Q211" s="70" t="str">
        <f>IF(AND($F212&gt;0.99,$F212&lt;1.000001),$A212,"")</f>
        <v/>
      </c>
      <c r="R211" s="70" t="str">
        <f>IF(AND($F213&gt;0.99,$F213&lt;1.000001),$A213,"")</f>
        <v/>
      </c>
      <c r="S211" s="70" t="str">
        <f>IF(AND($F214&gt;0.99,$F214&lt;1.000001),$A214,"")</f>
        <v/>
      </c>
      <c r="T211" s="70" t="str">
        <f>IF(AND($F215&gt;0.99,$F215&lt;1.000001),$A215,"")</f>
        <v/>
      </c>
      <c r="U211" s="70" t="str">
        <f>IF(AND($F216&gt;0.99,$F216&lt;1.000001),$A216,"")</f>
        <v/>
      </c>
      <c r="V211" s="70" t="str">
        <f>IF(AND($F217&gt;0.99,$F217&lt;1.000001),$A217,"")</f>
        <v/>
      </c>
      <c r="W211" s="70" t="str">
        <f>IF(AND($F218&gt;0.99,$F218&lt;1.000001),$A218,"")</f>
        <v/>
      </c>
      <c r="X211" s="70" t="str">
        <f>IF(AND($F219&gt;0.99,$F219&lt;1.000001),$A219,"")</f>
        <v/>
      </c>
      <c r="Y211" s="70" t="str">
        <f>IF(AND($F220&gt;0.99,$F220&lt;1.000001),$A220,"")</f>
        <v/>
      </c>
      <c r="Z211" s="70" t="str">
        <f>IF(AND($F221&gt;0.99,$F221&lt;1.000001),$A221,"")</f>
        <v/>
      </c>
      <c r="AA211" s="70" t="str">
        <f>IF(AND($F222&gt;0.99,$F222&lt;1.000001),$A222,"")</f>
        <v/>
      </c>
      <c r="AB211" s="70" t="str">
        <f>IF(AND($F223&gt;0.99,$F223&lt;1.000001),$A223,"")</f>
        <v/>
      </c>
      <c r="AC211" s="70" t="str">
        <f>IF(AND($F224&gt;0.99,$F224&lt;1.000001),$A224,"")</f>
        <v/>
      </c>
      <c r="AD211" s="70"/>
      <c r="AE211" s="63"/>
      <c r="AF211" s="63"/>
    </row>
    <row r="212" spans="1:32" ht="15.75" x14ac:dyDescent="0.25">
      <c r="A212" s="63" t="s">
        <v>430</v>
      </c>
      <c r="B212" s="63"/>
      <c r="C212" s="63"/>
      <c r="D212" s="63"/>
      <c r="E212" s="63"/>
      <c r="F212" s="63">
        <f>StCross!J200</f>
        <v>0</v>
      </c>
      <c r="G212" s="63" t="s">
        <v>488</v>
      </c>
      <c r="H212" s="63"/>
      <c r="I212" s="63"/>
      <c r="J212" s="63"/>
      <c r="K212" s="63"/>
      <c r="L212" s="63"/>
      <c r="M212" s="63"/>
      <c r="N212" s="70" t="str">
        <f>IF($F209=0,$A209,"")</f>
        <v>Anticipating Street Crossings</v>
      </c>
      <c r="O212" s="70" t="str">
        <f>IF($F210=0,$A210,"")</f>
        <v>Wheelchair Specific Street Crossing Skills</v>
      </c>
      <c r="P212" s="70" t="str">
        <f>IF($F211=0,$A211,"")</f>
        <v>Maintaining Line Of Travel &amp; Body Alignment</v>
      </c>
      <c r="Q212" s="70" t="str">
        <f>IF($F212=0,$A212,"")</f>
        <v>Re-establishing Body Alignment</v>
      </c>
      <c r="R212" s="70" t="str">
        <f>IF($F213=0,$A213,"")</f>
        <v>Analyzing Intersections</v>
      </c>
      <c r="S212" s="71" t="str">
        <f>IF($F214=0,$A214,"")</f>
        <v>Plus Intersections</v>
      </c>
      <c r="T212" s="70" t="str">
        <f>IF($F215=0,$A215,"")</f>
        <v>T Intersections</v>
      </c>
      <c r="U212" s="70" t="str">
        <f>IF($F216=0,$A216,"")</f>
        <v>Y Intersections</v>
      </c>
      <c r="V212" s="70" t="str">
        <f>IF($F217=0,$A217,"")</f>
        <v>Roundabouts</v>
      </c>
      <c r="W212" s="70" t="str">
        <f>IF($F218=0,$A218,"")</f>
        <v>Significantly Offset Intersections</v>
      </c>
      <c r="X212" s="70" t="str">
        <f>IF($F219=0,$A219,"")</f>
        <v>Atypical Intersections</v>
      </c>
      <c r="Y212" s="70" t="str">
        <f>IF($F220=0,$A220,"")</f>
        <v>Newly Developed Intersections</v>
      </c>
      <c r="Z212" s="70" t="str">
        <f>IF($F221=0,$A221,"")</f>
        <v>Channelized Right Turn Lanes</v>
      </c>
      <c r="AA212" s="70" t="str">
        <f>IF($F222=0,$A222,"")</f>
        <v>Veering</v>
      </c>
      <c r="AB212" s="70" t="str">
        <f>IF($F223=0,$A223,"")</f>
        <v>Understanding Drivers’ Perspectives</v>
      </c>
      <c r="AC212" s="70" t="str">
        <f>IF($F224=0,$A224,"")</f>
        <v>Pedestrian Signals</v>
      </c>
      <c r="AD212" s="70"/>
      <c r="AE212" s="63"/>
      <c r="AF212" s="63"/>
    </row>
    <row r="213" spans="1:32" ht="15.75" x14ac:dyDescent="0.25">
      <c r="A213" s="63" t="s">
        <v>431</v>
      </c>
      <c r="B213" s="63"/>
      <c r="C213" s="63"/>
      <c r="D213" s="63"/>
      <c r="E213" s="63"/>
      <c r="F213" s="63">
        <f>StCross!J205</f>
        <v>0</v>
      </c>
      <c r="G213" s="63"/>
      <c r="H213" s="63"/>
      <c r="I213" s="63"/>
      <c r="J213" s="63"/>
      <c r="K213" s="63"/>
      <c r="L213" s="63"/>
      <c r="M213" s="63"/>
      <c r="N213" s="63"/>
      <c r="O213" s="63"/>
      <c r="P213" s="63"/>
      <c r="Q213" s="63"/>
      <c r="R213" s="63"/>
      <c r="S213" s="63"/>
      <c r="T213" s="63"/>
      <c r="U213" s="63"/>
      <c r="V213" s="63"/>
      <c r="W213" s="63"/>
      <c r="X213" s="63"/>
      <c r="Y213" s="63"/>
      <c r="Z213" s="63"/>
      <c r="AA213" s="63"/>
      <c r="AB213" s="63"/>
      <c r="AC213" s="63"/>
      <c r="AD213" s="63"/>
      <c r="AE213" s="63"/>
      <c r="AF213" s="63"/>
    </row>
    <row r="214" spans="1:32" ht="15.75" x14ac:dyDescent="0.25">
      <c r="A214" s="63" t="s">
        <v>432</v>
      </c>
      <c r="B214" s="63"/>
      <c r="C214" s="63"/>
      <c r="D214" s="63"/>
      <c r="E214" s="63"/>
      <c r="F214" s="63">
        <f>StCross!J212</f>
        <v>0</v>
      </c>
      <c r="G214" s="63"/>
      <c r="H214" s="63"/>
      <c r="I214" s="63"/>
      <c r="J214" s="63"/>
      <c r="K214" s="63"/>
      <c r="L214" s="63"/>
      <c r="M214" s="63"/>
      <c r="N214" s="63"/>
      <c r="O214" s="63"/>
      <c r="P214" s="63"/>
      <c r="Q214" s="63"/>
      <c r="R214" s="63"/>
      <c r="S214" s="63"/>
      <c r="T214" s="63"/>
      <c r="U214" s="63"/>
      <c r="V214" s="63"/>
      <c r="W214" s="63"/>
      <c r="X214" s="63"/>
      <c r="Y214" s="63"/>
      <c r="Z214" s="63"/>
      <c r="AA214" s="63"/>
      <c r="AB214" s="63"/>
      <c r="AC214" s="63"/>
      <c r="AD214" s="63"/>
      <c r="AE214" s="63"/>
      <c r="AF214" s="63"/>
    </row>
    <row r="215" spans="1:32" ht="15.75" x14ac:dyDescent="0.25">
      <c r="A215" s="63" t="s">
        <v>433</v>
      </c>
      <c r="B215" s="63"/>
      <c r="C215" s="63"/>
      <c r="D215" s="63"/>
      <c r="E215" s="63"/>
      <c r="F215" s="63">
        <f>StCross!J225</f>
        <v>0</v>
      </c>
      <c r="G215" s="63"/>
      <c r="H215" s="63"/>
      <c r="I215" s="63"/>
      <c r="J215" s="63"/>
      <c r="K215" s="63"/>
      <c r="L215" s="63"/>
      <c r="M215" s="63"/>
      <c r="N215" s="63"/>
      <c r="O215" s="63"/>
      <c r="P215" s="63"/>
      <c r="Q215" s="63"/>
      <c r="R215" s="63"/>
      <c r="S215" s="63"/>
      <c r="T215" s="63"/>
      <c r="U215" s="63"/>
      <c r="V215" s="63"/>
      <c r="W215" s="63"/>
      <c r="X215" s="63"/>
      <c r="Y215" s="63"/>
      <c r="Z215" s="63"/>
      <c r="AA215" s="63"/>
      <c r="AB215" s="63"/>
      <c r="AC215" s="63"/>
      <c r="AD215" s="63"/>
      <c r="AE215" s="63"/>
      <c r="AF215" s="63"/>
    </row>
    <row r="216" spans="1:32" ht="15.75" x14ac:dyDescent="0.25">
      <c r="A216" s="63" t="s">
        <v>434</v>
      </c>
      <c r="B216" s="63"/>
      <c r="C216" s="63"/>
      <c r="D216" s="63"/>
      <c r="E216" s="63"/>
      <c r="F216" s="63">
        <f>StCross!J238</f>
        <v>0</v>
      </c>
      <c r="G216" s="63"/>
      <c r="H216" s="63"/>
      <c r="I216" s="63"/>
      <c r="J216" s="63"/>
      <c r="K216" s="63"/>
      <c r="L216" s="63"/>
      <c r="M216" s="63"/>
      <c r="N216" s="63"/>
      <c r="O216" s="63"/>
      <c r="P216" s="63"/>
      <c r="Q216" s="63"/>
      <c r="R216" s="63"/>
      <c r="S216" s="63"/>
      <c r="T216" s="63"/>
      <c r="U216" s="63"/>
      <c r="V216" s="63"/>
      <c r="W216" s="63"/>
      <c r="X216" s="63"/>
      <c r="Y216" s="63"/>
      <c r="Z216" s="63"/>
      <c r="AA216" s="63"/>
      <c r="AB216" s="63"/>
      <c r="AC216" s="63"/>
      <c r="AD216" s="63"/>
      <c r="AE216" s="63"/>
      <c r="AF216" s="63"/>
    </row>
    <row r="217" spans="1:32" ht="15.75" x14ac:dyDescent="0.25">
      <c r="A217" s="63" t="s">
        <v>435</v>
      </c>
      <c r="B217" s="63"/>
      <c r="C217" s="63"/>
      <c r="D217" s="63"/>
      <c r="E217" s="63"/>
      <c r="F217" s="63">
        <f>StCross!J251</f>
        <v>0</v>
      </c>
      <c r="G217" s="63"/>
      <c r="H217" s="63"/>
      <c r="I217" s="63"/>
      <c r="J217" s="63"/>
      <c r="K217" s="63"/>
      <c r="L217" s="63"/>
      <c r="M217" s="63"/>
      <c r="N217" s="63"/>
      <c r="O217" s="63"/>
      <c r="P217" s="63"/>
      <c r="Q217" s="63"/>
      <c r="R217" s="63"/>
      <c r="S217" s="63"/>
      <c r="T217" s="63"/>
      <c r="U217" s="63"/>
      <c r="V217" s="63"/>
      <c r="W217" s="63"/>
      <c r="X217" s="63"/>
      <c r="Y217" s="63"/>
      <c r="Z217" s="63"/>
      <c r="AA217" s="63"/>
      <c r="AB217" s="63"/>
      <c r="AC217" s="63"/>
      <c r="AD217" s="63"/>
      <c r="AE217" s="63"/>
      <c r="AF217" s="63"/>
    </row>
    <row r="218" spans="1:32" ht="15.75" x14ac:dyDescent="0.25">
      <c r="A218" s="63" t="s">
        <v>436</v>
      </c>
      <c r="B218" s="63"/>
      <c r="C218" s="63"/>
      <c r="D218" s="63"/>
      <c r="E218" s="63"/>
      <c r="F218" s="63">
        <f>StCross!J260</f>
        <v>0</v>
      </c>
      <c r="G218" s="63"/>
      <c r="H218" s="63"/>
      <c r="I218" s="63"/>
      <c r="J218" s="63"/>
      <c r="K218" s="63"/>
      <c r="L218" s="63"/>
      <c r="M218" s="63"/>
      <c r="N218" s="63"/>
      <c r="O218" s="63"/>
      <c r="P218" s="63"/>
      <c r="Q218" s="63"/>
      <c r="R218" s="63"/>
      <c r="S218" s="63"/>
      <c r="T218" s="63"/>
      <c r="U218" s="63"/>
      <c r="V218" s="63"/>
      <c r="W218" s="63"/>
      <c r="X218" s="63"/>
      <c r="Y218" s="63"/>
      <c r="Z218" s="63"/>
      <c r="AA218" s="63"/>
      <c r="AB218" s="63"/>
      <c r="AC218" s="63"/>
      <c r="AD218" s="63"/>
      <c r="AE218" s="63"/>
      <c r="AF218" s="63"/>
    </row>
    <row r="219" spans="1:32" ht="15.75" x14ac:dyDescent="0.25">
      <c r="A219" s="63" t="s">
        <v>437</v>
      </c>
      <c r="B219" s="63"/>
      <c r="C219" s="63"/>
      <c r="D219" s="63"/>
      <c r="E219" s="63"/>
      <c r="F219" s="63">
        <f>StCross!J275</f>
        <v>0</v>
      </c>
      <c r="G219" s="63"/>
      <c r="H219" s="63"/>
      <c r="I219" s="63"/>
      <c r="J219" s="63"/>
      <c r="K219" s="63"/>
      <c r="L219" s="63"/>
      <c r="M219" s="63"/>
      <c r="N219" s="63"/>
      <c r="O219" s="63"/>
      <c r="P219" s="63"/>
      <c r="Q219" s="63"/>
      <c r="R219" s="63"/>
      <c r="S219" s="63"/>
      <c r="T219" s="63"/>
      <c r="U219" s="63"/>
      <c r="V219" s="63"/>
      <c r="W219" s="63"/>
      <c r="X219" s="63"/>
      <c r="Y219" s="63"/>
      <c r="Z219" s="63"/>
      <c r="AA219" s="63"/>
      <c r="AB219" s="63"/>
      <c r="AC219" s="63"/>
      <c r="AD219" s="63"/>
      <c r="AE219" s="63"/>
      <c r="AF219" s="63"/>
    </row>
    <row r="220" spans="1:32" ht="15.75" x14ac:dyDescent="0.25">
      <c r="A220" s="63" t="s">
        <v>438</v>
      </c>
      <c r="B220" s="63"/>
      <c r="C220" s="63"/>
      <c r="D220" s="63"/>
      <c r="E220" s="63"/>
      <c r="F220" s="63">
        <f>StCross!J283</f>
        <v>0</v>
      </c>
      <c r="G220" s="63"/>
      <c r="H220" s="63"/>
      <c r="I220" s="63"/>
      <c r="J220" s="63"/>
      <c r="K220" s="63"/>
      <c r="L220" s="63"/>
      <c r="M220" s="63"/>
      <c r="N220" s="63"/>
      <c r="O220" s="63"/>
      <c r="P220" s="63"/>
      <c r="Q220" s="63"/>
      <c r="R220" s="63"/>
      <c r="S220" s="63"/>
      <c r="T220" s="63"/>
      <c r="U220" s="63"/>
      <c r="V220" s="63"/>
      <c r="W220" s="63"/>
      <c r="X220" s="63"/>
      <c r="Y220" s="63"/>
      <c r="Z220" s="63"/>
      <c r="AA220" s="63"/>
      <c r="AB220" s="63"/>
      <c r="AC220" s="63"/>
      <c r="AD220" s="63"/>
      <c r="AE220" s="63"/>
      <c r="AF220" s="63"/>
    </row>
    <row r="221" spans="1:32" ht="15.75" x14ac:dyDescent="0.25">
      <c r="A221" s="63" t="s">
        <v>439</v>
      </c>
      <c r="B221" s="63"/>
      <c r="C221" s="63"/>
      <c r="D221" s="63"/>
      <c r="E221" s="63"/>
      <c r="F221" s="63">
        <f>StCross!J289</f>
        <v>0</v>
      </c>
      <c r="G221" s="63"/>
      <c r="H221" s="63"/>
      <c r="I221" s="63"/>
      <c r="J221" s="63"/>
      <c r="K221" s="63"/>
      <c r="L221" s="63"/>
      <c r="M221" s="63"/>
      <c r="N221" s="63"/>
      <c r="O221" s="63"/>
      <c r="P221" s="63"/>
      <c r="Q221" s="63"/>
      <c r="R221" s="63"/>
      <c r="S221" s="63"/>
      <c r="T221" s="63"/>
      <c r="U221" s="63"/>
      <c r="V221" s="63"/>
      <c r="W221" s="63"/>
      <c r="X221" s="63"/>
      <c r="Y221" s="63"/>
      <c r="Z221" s="63"/>
      <c r="AA221" s="63"/>
      <c r="AB221" s="63"/>
      <c r="AC221" s="63"/>
      <c r="AD221" s="63"/>
      <c r="AE221" s="63"/>
      <c r="AF221" s="63"/>
    </row>
    <row r="222" spans="1:32" ht="15.75" x14ac:dyDescent="0.25">
      <c r="A222" s="63" t="s">
        <v>440</v>
      </c>
      <c r="B222" s="63"/>
      <c r="C222" s="63"/>
      <c r="D222" s="63"/>
      <c r="E222" s="63"/>
      <c r="F222" s="63">
        <f>StCross!J295</f>
        <v>0</v>
      </c>
      <c r="G222" s="63"/>
      <c r="H222" s="63"/>
      <c r="I222" s="63"/>
      <c r="J222" s="63"/>
      <c r="K222" s="63"/>
      <c r="L222" s="63"/>
      <c r="M222" s="63"/>
      <c r="N222" s="63"/>
      <c r="O222" s="63"/>
      <c r="P222" s="63"/>
      <c r="Q222" s="63"/>
      <c r="R222" s="63"/>
      <c r="S222" s="63"/>
      <c r="T222" s="63"/>
      <c r="U222" s="63"/>
      <c r="V222" s="63"/>
      <c r="W222" s="63"/>
      <c r="X222" s="63"/>
      <c r="Y222" s="63"/>
      <c r="Z222" s="63"/>
      <c r="AA222" s="63"/>
      <c r="AB222" s="63"/>
      <c r="AC222" s="63"/>
      <c r="AD222" s="63"/>
      <c r="AE222" s="63"/>
      <c r="AF222" s="63"/>
    </row>
    <row r="223" spans="1:32" ht="15.75" x14ac:dyDescent="0.25">
      <c r="A223" s="63" t="s">
        <v>441</v>
      </c>
      <c r="B223" s="63"/>
      <c r="C223" s="63"/>
      <c r="D223" s="63"/>
      <c r="E223" s="63"/>
      <c r="F223" s="63">
        <f>StCross!J312</f>
        <v>0</v>
      </c>
      <c r="G223" s="63"/>
      <c r="H223" s="63"/>
      <c r="I223" s="63"/>
      <c r="J223" s="63"/>
      <c r="K223" s="63"/>
      <c r="L223" s="63"/>
      <c r="M223" s="63"/>
      <c r="N223" s="63"/>
      <c r="O223" s="63"/>
      <c r="P223" s="63"/>
      <c r="Q223" s="63"/>
      <c r="R223" s="63"/>
      <c r="S223" s="63"/>
      <c r="T223" s="63"/>
      <c r="U223" s="63"/>
      <c r="V223" s="63"/>
      <c r="W223" s="63"/>
      <c r="X223" s="63"/>
      <c r="Y223" s="63"/>
      <c r="Z223" s="63"/>
      <c r="AA223" s="63"/>
      <c r="AB223" s="63"/>
      <c r="AC223" s="63"/>
      <c r="AD223" s="63"/>
      <c r="AE223" s="63"/>
      <c r="AF223" s="63"/>
    </row>
    <row r="224" spans="1:32" ht="15.75" x14ac:dyDescent="0.25">
      <c r="A224" s="63" t="s">
        <v>442</v>
      </c>
      <c r="B224" s="63"/>
      <c r="C224" s="63"/>
      <c r="D224" s="63"/>
      <c r="E224" s="63"/>
      <c r="F224" s="63">
        <f>StCross!J321</f>
        <v>0</v>
      </c>
      <c r="G224" s="63"/>
      <c r="H224" s="63"/>
      <c r="I224" s="63"/>
      <c r="J224" s="63"/>
      <c r="K224" s="63"/>
      <c r="L224" s="63"/>
      <c r="M224" s="63"/>
      <c r="N224" s="63"/>
      <c r="O224" s="63"/>
      <c r="P224" s="63"/>
      <c r="Q224" s="63"/>
      <c r="R224" s="63"/>
      <c r="S224" s="63"/>
      <c r="T224" s="63"/>
      <c r="U224" s="63"/>
      <c r="V224" s="63"/>
      <c r="W224" s="63"/>
      <c r="X224" s="63"/>
      <c r="Y224" s="63"/>
      <c r="Z224" s="63"/>
      <c r="AA224" s="63"/>
      <c r="AB224" s="63"/>
      <c r="AC224" s="63"/>
      <c r="AD224" s="63"/>
      <c r="AE224" s="63"/>
      <c r="AF224" s="63"/>
    </row>
    <row r="225" spans="1:32" ht="15.75" x14ac:dyDescent="0.25">
      <c r="A225" s="114"/>
      <c r="B225" s="63"/>
      <c r="C225" s="63"/>
      <c r="D225" s="63"/>
      <c r="E225" s="63"/>
      <c r="F225" s="63"/>
      <c r="G225" s="63"/>
      <c r="H225" s="63"/>
      <c r="I225" s="63"/>
      <c r="J225" s="63"/>
      <c r="K225" s="63"/>
      <c r="L225" s="63"/>
      <c r="M225" s="63"/>
      <c r="N225" s="63"/>
      <c r="O225" s="63"/>
      <c r="P225" s="63"/>
      <c r="Q225" s="63"/>
      <c r="R225" s="63"/>
      <c r="S225" s="63"/>
      <c r="T225" s="63"/>
      <c r="U225" s="63"/>
      <c r="V225" s="63"/>
      <c r="W225" s="63"/>
      <c r="X225" s="63"/>
      <c r="Y225" s="63"/>
      <c r="Z225" s="63"/>
      <c r="AA225" s="63"/>
      <c r="AB225" s="63"/>
      <c r="AC225" s="63"/>
      <c r="AD225" s="63"/>
      <c r="AE225" s="63"/>
      <c r="AF225" s="63"/>
    </row>
    <row r="226" spans="1:32" ht="15.75" x14ac:dyDescent="0.25">
      <c r="A226" s="66" t="s">
        <v>480</v>
      </c>
      <c r="B226" s="63"/>
      <c r="C226" s="63"/>
      <c r="D226" s="63"/>
      <c r="E226" s="63"/>
      <c r="F226" s="63"/>
      <c r="G226" s="63"/>
      <c r="H226" s="63"/>
      <c r="I226" s="63"/>
      <c r="J226" s="63"/>
      <c r="K226" s="63"/>
      <c r="L226" s="63"/>
      <c r="M226" s="63"/>
      <c r="N226" s="63"/>
      <c r="O226" s="63"/>
      <c r="P226" s="63"/>
      <c r="Q226" s="63"/>
      <c r="R226" s="63"/>
      <c r="S226" s="63"/>
      <c r="T226" s="63"/>
      <c r="U226" s="63"/>
      <c r="V226" s="63"/>
      <c r="W226" s="63"/>
      <c r="X226" s="63"/>
      <c r="Y226" s="63"/>
      <c r="Z226" s="63"/>
      <c r="AA226" s="63"/>
      <c r="AB226" s="63"/>
      <c r="AC226" s="63"/>
      <c r="AD226" s="63"/>
      <c r="AE226" s="63"/>
      <c r="AF226" s="63"/>
    </row>
    <row r="227" spans="1:32" ht="15.75" x14ac:dyDescent="0.25">
      <c r="A227" s="63" t="s">
        <v>443</v>
      </c>
      <c r="B227" s="63"/>
      <c r="C227" s="63"/>
      <c r="D227" s="63"/>
      <c r="E227" s="63"/>
      <c r="F227" s="63">
        <f>Orient!J106</f>
        <v>0</v>
      </c>
      <c r="G227" s="63" t="s">
        <v>489</v>
      </c>
      <c r="H227" s="63"/>
      <c r="I227" s="63"/>
      <c r="J227" s="63"/>
      <c r="K227" s="63"/>
      <c r="L227" s="63"/>
      <c r="M227" s="63"/>
      <c r="N227" s="70" t="str">
        <f>IF(F227&gt;3.99,A227,"")</f>
        <v/>
      </c>
      <c r="O227" s="70" t="str">
        <f>IF(F228&gt;3.99,A228,"")</f>
        <v/>
      </c>
      <c r="P227" s="70" t="str">
        <f>IF(F229&gt;3.99,A229,"")</f>
        <v/>
      </c>
      <c r="Q227" s="70" t="str">
        <f>IF(F230&gt;3.99,A230,"")</f>
        <v/>
      </c>
      <c r="R227" s="70" t="str">
        <f>IF(F231&gt;3.99,A231,"")</f>
        <v/>
      </c>
      <c r="S227" s="70" t="str">
        <f>IF(F232&gt;3.99,A232,"")</f>
        <v/>
      </c>
      <c r="T227" s="70" t="str">
        <f>IF(F233&gt;3.99,A233,"")</f>
        <v/>
      </c>
      <c r="U227" s="70" t="str">
        <f>IF(F234&gt;3.99,A234,"")</f>
        <v/>
      </c>
      <c r="V227" s="70" t="str">
        <f>IF(F235&gt;3.99,A235,"")</f>
        <v/>
      </c>
      <c r="W227" s="70" t="str">
        <f>IF(F236&gt;3.99,A236,"")</f>
        <v/>
      </c>
      <c r="X227" s="70" t="str">
        <f>IF(F237&gt;3.99,A237,"")</f>
        <v/>
      </c>
      <c r="Y227" s="63"/>
      <c r="Z227" s="63"/>
      <c r="AA227" s="63"/>
      <c r="AB227" s="63"/>
      <c r="AC227" s="63"/>
      <c r="AD227" s="63"/>
      <c r="AE227" s="63"/>
      <c r="AF227" s="63"/>
    </row>
    <row r="228" spans="1:32" ht="15.75" x14ac:dyDescent="0.25">
      <c r="A228" s="63" t="s">
        <v>445</v>
      </c>
      <c r="B228" s="63"/>
      <c r="C228" s="63"/>
      <c r="D228" s="63"/>
      <c r="E228" s="63"/>
      <c r="F228" s="63">
        <f>Orient!J122</f>
        <v>0</v>
      </c>
      <c r="G228" s="63" t="s">
        <v>486</v>
      </c>
      <c r="H228" s="63"/>
      <c r="I228" s="63"/>
      <c r="J228" s="63"/>
      <c r="K228" s="63"/>
      <c r="L228" s="63"/>
      <c r="M228" s="63"/>
      <c r="N228" s="70" t="str">
        <f>IF(AND($F227&gt;1.01,$F227&lt;3.99),$A227,"")</f>
        <v/>
      </c>
      <c r="O228" s="70" t="str">
        <f>IF(AND($F228&gt;1.01,$F228&lt;3.99),$A228,"")</f>
        <v/>
      </c>
      <c r="P228" s="70" t="str">
        <f>IF(AND($F229&gt;1.01,$F229&lt;3.99),$A229,"")</f>
        <v/>
      </c>
      <c r="Q228" s="70" t="str">
        <f>IF(AND($F230&gt;1.01,$F230&lt;3.99),$A230,"")</f>
        <v/>
      </c>
      <c r="R228" s="70" t="str">
        <f>IF(AND($F231&gt;1.01,$F231&lt;3.99),$A231,"")</f>
        <v/>
      </c>
      <c r="S228" s="70" t="str">
        <f>IF(AND($F232&gt;1.01,$F232&lt;3.99),$A232,"")</f>
        <v/>
      </c>
      <c r="T228" s="70" t="str">
        <f>IF(AND($F233&gt;1.01,$F233&lt;3.99),$A233,"")</f>
        <v/>
      </c>
      <c r="U228" s="70" t="str">
        <f>IF(AND($F234&gt;1.01,$F234&lt;3.99),$A234,"")</f>
        <v/>
      </c>
      <c r="V228" s="70" t="str">
        <f>IF(AND($F235&gt;1.01,$F235&lt;3.99),$A235,"")</f>
        <v/>
      </c>
      <c r="W228" s="70" t="str">
        <f>IF(AND($F236&gt;1.01,$F236&lt;3.99),$A236,"")</f>
        <v/>
      </c>
      <c r="X228" s="70" t="str">
        <f>IF(AND($F237&gt;1.01,$F237&lt;3.99),$A237,"")</f>
        <v/>
      </c>
      <c r="Y228" s="63"/>
      <c r="Z228" s="63"/>
      <c r="AA228" s="63"/>
      <c r="AB228" s="63"/>
      <c r="AC228" s="63"/>
      <c r="AD228" s="63"/>
      <c r="AE228" s="63"/>
      <c r="AF228" s="63"/>
    </row>
    <row r="229" spans="1:32" ht="15.75" x14ac:dyDescent="0.25">
      <c r="A229" s="63" t="s">
        <v>444</v>
      </c>
      <c r="B229" s="63"/>
      <c r="C229" s="63"/>
      <c r="D229" s="63"/>
      <c r="E229" s="63"/>
      <c r="F229" s="63">
        <f>Orient!J128</f>
        <v>0</v>
      </c>
      <c r="G229" s="63" t="s">
        <v>487</v>
      </c>
      <c r="H229" s="63"/>
      <c r="I229" s="63"/>
      <c r="J229" s="63"/>
      <c r="K229" s="63"/>
      <c r="L229" s="63"/>
      <c r="M229" s="63"/>
      <c r="N229" s="70" t="str">
        <f>IF(AND($F227&gt;0.99,$F227&lt;1.000001),$A227,"")</f>
        <v/>
      </c>
      <c r="O229" s="70" t="str">
        <f>IF(AND($F228&gt;0.99,$F228&lt;1.000001),$A228,"")</f>
        <v/>
      </c>
      <c r="P229" s="70" t="str">
        <f>IF(AND($F229&gt;0.99,$F229&lt;1.000001),$A229,"")</f>
        <v/>
      </c>
      <c r="Q229" s="70" t="str">
        <f>IF(AND($F230&gt;0.99,$F230&lt;1.000001),$A230,"")</f>
        <v/>
      </c>
      <c r="R229" s="70" t="str">
        <f>IF(AND($F231&gt;0.99,$F231&lt;1.000001),$A231,"")</f>
        <v/>
      </c>
      <c r="S229" s="70" t="str">
        <f>IF(AND($F232&gt;0.99,$F232&lt;1.000001),$A232,"")</f>
        <v/>
      </c>
      <c r="T229" s="70" t="str">
        <f>IF(AND($F233&gt;0.99,$F233&lt;1.000001),$A233,"")</f>
        <v/>
      </c>
      <c r="U229" s="70" t="str">
        <f>IF(AND($F234&gt;0.99,$F234&lt;1.000001),$A234,"")</f>
        <v/>
      </c>
      <c r="V229" s="70" t="str">
        <f>IF(AND($F235&gt;0.99,$F235&lt;1.000001),$A235,"")</f>
        <v/>
      </c>
      <c r="W229" s="70" t="str">
        <f>IF(AND($F236&gt;0.99,$F236&lt;1.000001),$A236,"")</f>
        <v/>
      </c>
      <c r="X229" s="70" t="str">
        <f>IF(AND($F237&gt;0.99,$F237&lt;1.000001),$A237,"")</f>
        <v/>
      </c>
      <c r="Y229" s="63"/>
      <c r="Z229" s="63"/>
      <c r="AA229" s="63"/>
      <c r="AB229" s="63"/>
      <c r="AC229" s="63"/>
      <c r="AD229" s="63"/>
      <c r="AE229" s="63"/>
      <c r="AF229" s="63"/>
    </row>
    <row r="230" spans="1:32" ht="15.75" x14ac:dyDescent="0.25">
      <c r="A230" s="63" t="s">
        <v>446</v>
      </c>
      <c r="B230" s="63"/>
      <c r="C230" s="63"/>
      <c r="D230" s="63"/>
      <c r="E230" s="63"/>
      <c r="F230" s="63">
        <f>Orient!J134</f>
        <v>0</v>
      </c>
      <c r="G230" s="63" t="s">
        <v>488</v>
      </c>
      <c r="H230" s="63"/>
      <c r="I230" s="63"/>
      <c r="J230" s="63"/>
      <c r="K230" s="63"/>
      <c r="L230" s="63"/>
      <c r="M230" s="63"/>
      <c r="N230" s="70" t="str">
        <f>IF($F227=0,$A227,"")</f>
        <v>Cardinality</v>
      </c>
      <c r="O230" s="70" t="str">
        <f>IF($F228=0,$A228,"")</f>
        <v>Landmarks</v>
      </c>
      <c r="P230" s="70" t="str">
        <f>IF($F229=0,$A229,"")</f>
        <v>Clues</v>
      </c>
      <c r="Q230" s="70" t="str">
        <f>IF($F230=0,$A230,"")</f>
        <v>Indoor Numbering Systems</v>
      </c>
      <c r="R230" s="70" t="str">
        <f>IF($F231=0,$A231,"")</f>
        <v>Outdoor Numbering Systems</v>
      </c>
      <c r="S230" s="71" t="str">
        <f>IF($F232=0,$A232,"")</f>
        <v>Route Creation</v>
      </c>
      <c r="T230" s="70" t="str">
        <f>IF($F233=0,$A233,"")</f>
        <v>Grid System</v>
      </c>
      <c r="U230" s="70" t="str">
        <f>IF($F234=0,$A234,"")</f>
        <v>Divisors And Block Numbering</v>
      </c>
      <c r="V230" s="70" t="str">
        <f>IF($F235=0,$A235,"")</f>
        <v>Transferability</v>
      </c>
      <c r="W230" s="70" t="str">
        <f>IF($F236=0,$A236,"")</f>
        <v>GPS</v>
      </c>
      <c r="X230" s="70" t="str">
        <f>IF($F237=0,$A237,"")</f>
        <v>Maps</v>
      </c>
      <c r="Y230" s="63"/>
      <c r="Z230" s="63"/>
      <c r="AA230" s="63"/>
      <c r="AB230" s="63"/>
      <c r="AC230" s="63"/>
      <c r="AD230" s="63"/>
      <c r="AE230" s="63"/>
      <c r="AF230" s="63"/>
    </row>
    <row r="231" spans="1:32" ht="15.75" x14ac:dyDescent="0.25">
      <c r="A231" s="63" t="s">
        <v>447</v>
      </c>
      <c r="B231" s="63"/>
      <c r="C231" s="63"/>
      <c r="D231" s="63"/>
      <c r="E231" s="63"/>
      <c r="F231" s="63">
        <f>Orient!J140</f>
        <v>0</v>
      </c>
      <c r="G231" s="63"/>
      <c r="H231" s="63"/>
      <c r="I231" s="63"/>
      <c r="J231" s="63"/>
      <c r="K231" s="63"/>
      <c r="L231" s="63"/>
      <c r="M231" s="63"/>
      <c r="N231" s="63"/>
      <c r="O231" s="63"/>
      <c r="P231" s="63"/>
      <c r="Q231" s="63"/>
      <c r="R231" s="63"/>
      <c r="S231" s="63"/>
      <c r="T231" s="63"/>
      <c r="U231" s="63"/>
      <c r="V231" s="63"/>
      <c r="W231" s="63"/>
      <c r="X231" s="63"/>
      <c r="Y231" s="63"/>
      <c r="Z231" s="63"/>
      <c r="AA231" s="63"/>
      <c r="AB231" s="63"/>
      <c r="AC231" s="63"/>
      <c r="AD231" s="63"/>
      <c r="AE231" s="63"/>
      <c r="AF231" s="63"/>
    </row>
    <row r="232" spans="1:32" ht="15.75" x14ac:dyDescent="0.25">
      <c r="A232" s="63" t="s">
        <v>1029</v>
      </c>
      <c r="B232" s="63"/>
      <c r="C232" s="63"/>
      <c r="D232" s="63"/>
      <c r="E232" s="63"/>
      <c r="F232" s="63">
        <f>Orient!J146</f>
        <v>0</v>
      </c>
      <c r="G232" s="63"/>
      <c r="H232" s="63"/>
      <c r="I232" s="63"/>
      <c r="J232" s="63"/>
      <c r="K232" s="63"/>
      <c r="L232" s="63"/>
      <c r="M232" s="63"/>
      <c r="N232" s="63"/>
      <c r="O232" s="63"/>
      <c r="P232" s="63"/>
      <c r="Q232" s="63"/>
      <c r="R232" s="63"/>
      <c r="S232" s="63"/>
      <c r="T232" s="63"/>
      <c r="U232" s="63"/>
      <c r="V232" s="63"/>
      <c r="W232" s="63"/>
      <c r="X232" s="63"/>
      <c r="Y232" s="63"/>
      <c r="Z232" s="63"/>
      <c r="AA232" s="63"/>
      <c r="AB232" s="63"/>
      <c r="AC232" s="63"/>
      <c r="AD232" s="63"/>
      <c r="AE232" s="63"/>
      <c r="AF232" s="63"/>
    </row>
    <row r="233" spans="1:32" ht="15.75" x14ac:dyDescent="0.25">
      <c r="A233" s="63" t="s">
        <v>448</v>
      </c>
      <c r="B233" s="63"/>
      <c r="C233" s="63"/>
      <c r="D233" s="63"/>
      <c r="E233" s="63"/>
      <c r="F233" s="63">
        <f>Orient!J153</f>
        <v>0</v>
      </c>
      <c r="G233" s="63"/>
      <c r="H233" s="63"/>
      <c r="I233" s="63"/>
      <c r="J233" s="63"/>
      <c r="K233" s="63"/>
      <c r="L233" s="63"/>
      <c r="M233" s="63"/>
      <c r="N233" s="63"/>
      <c r="O233" s="63"/>
      <c r="P233" s="63"/>
      <c r="Q233" s="63"/>
      <c r="R233" s="63"/>
      <c r="S233" s="63"/>
      <c r="T233" s="63"/>
      <c r="U233" s="63"/>
      <c r="V233" s="63"/>
      <c r="W233" s="63"/>
      <c r="X233" s="63"/>
      <c r="Y233" s="63"/>
      <c r="Z233" s="63"/>
      <c r="AA233" s="63"/>
      <c r="AB233" s="63"/>
      <c r="AC233" s="63"/>
      <c r="AD233" s="63"/>
      <c r="AE233" s="63"/>
      <c r="AF233" s="63"/>
    </row>
    <row r="234" spans="1:32" ht="15.75" x14ac:dyDescent="0.25">
      <c r="A234" s="63" t="s">
        <v>449</v>
      </c>
      <c r="B234" s="63"/>
      <c r="C234" s="63"/>
      <c r="D234" s="63"/>
      <c r="E234" s="63"/>
      <c r="F234" s="63">
        <f>Orient!J164</f>
        <v>0</v>
      </c>
      <c r="G234" s="63"/>
      <c r="H234" s="63"/>
      <c r="I234" s="63"/>
      <c r="J234" s="63"/>
      <c r="K234" s="63"/>
      <c r="L234" s="63"/>
      <c r="M234" s="63"/>
      <c r="N234" s="63"/>
      <c r="O234" s="63"/>
      <c r="P234" s="63"/>
      <c r="Q234" s="63"/>
      <c r="R234" s="63"/>
      <c r="S234" s="63"/>
      <c r="T234" s="63"/>
      <c r="U234" s="63"/>
      <c r="V234" s="63"/>
      <c r="W234" s="63"/>
      <c r="X234" s="63"/>
      <c r="Y234" s="63"/>
      <c r="Z234" s="63"/>
      <c r="AA234" s="63"/>
      <c r="AB234" s="63"/>
      <c r="AC234" s="63"/>
      <c r="AD234" s="63"/>
      <c r="AE234" s="63"/>
      <c r="AF234" s="63"/>
    </row>
    <row r="235" spans="1:32" ht="15.75" x14ac:dyDescent="0.25">
      <c r="A235" s="63" t="s">
        <v>450</v>
      </c>
      <c r="B235" s="63"/>
      <c r="C235" s="63"/>
      <c r="D235" s="63"/>
      <c r="E235" s="63"/>
      <c r="F235" s="63">
        <f>Orient!J172</f>
        <v>0</v>
      </c>
      <c r="G235" s="63"/>
      <c r="H235" s="63"/>
      <c r="I235" s="63"/>
      <c r="J235" s="63"/>
      <c r="K235" s="63"/>
      <c r="L235" s="63"/>
      <c r="M235" s="63"/>
      <c r="N235" s="63"/>
      <c r="O235" s="63"/>
      <c r="P235" s="63"/>
      <c r="Q235" s="63"/>
      <c r="R235" s="63"/>
      <c r="S235" s="63"/>
      <c r="T235" s="63"/>
      <c r="U235" s="63"/>
      <c r="V235" s="63"/>
      <c r="W235" s="63"/>
      <c r="X235" s="63"/>
      <c r="Y235" s="63"/>
      <c r="Z235" s="63"/>
      <c r="AA235" s="63"/>
      <c r="AB235" s="63"/>
      <c r="AC235" s="63"/>
      <c r="AD235" s="63"/>
      <c r="AE235" s="63"/>
      <c r="AF235" s="63"/>
    </row>
    <row r="236" spans="1:32" ht="15.75" x14ac:dyDescent="0.25">
      <c r="A236" s="63" t="s">
        <v>451</v>
      </c>
      <c r="B236" s="63"/>
      <c r="C236" s="63"/>
      <c r="D236" s="63"/>
      <c r="E236" s="63"/>
      <c r="F236" s="63">
        <f>Orient!J176</f>
        <v>0</v>
      </c>
      <c r="G236" s="63"/>
      <c r="H236" s="63"/>
      <c r="I236" s="63"/>
      <c r="J236" s="63"/>
      <c r="K236" s="63"/>
      <c r="L236" s="63"/>
      <c r="M236" s="63"/>
      <c r="N236" s="63"/>
      <c r="O236" s="63"/>
      <c r="P236" s="63"/>
      <c r="Q236" s="63"/>
      <c r="R236" s="63"/>
      <c r="S236" s="63"/>
      <c r="T236" s="63"/>
      <c r="U236" s="63"/>
      <c r="V236" s="63"/>
      <c r="W236" s="63"/>
      <c r="X236" s="63"/>
      <c r="Y236" s="63"/>
      <c r="Z236" s="63"/>
      <c r="AA236" s="63"/>
      <c r="AB236" s="63"/>
      <c r="AC236" s="63"/>
      <c r="AD236" s="63"/>
      <c r="AE236" s="63"/>
      <c r="AF236" s="63"/>
    </row>
    <row r="237" spans="1:32" ht="15.75" x14ac:dyDescent="0.25">
      <c r="A237" s="63" t="s">
        <v>492</v>
      </c>
      <c r="B237" s="63"/>
      <c r="C237" s="63"/>
      <c r="D237" s="63"/>
      <c r="E237" s="63"/>
      <c r="F237" s="63">
        <f>Orient!J190</f>
        <v>0</v>
      </c>
      <c r="G237" s="63"/>
      <c r="H237" s="63"/>
      <c r="I237" s="63"/>
      <c r="J237" s="63"/>
      <c r="K237" s="63"/>
      <c r="L237" s="63"/>
      <c r="M237" s="63"/>
      <c r="N237" s="63"/>
      <c r="O237" s="63"/>
      <c r="P237" s="63"/>
      <c r="Q237" s="63"/>
      <c r="R237" s="63"/>
      <c r="S237" s="63"/>
      <c r="T237" s="63"/>
      <c r="U237" s="63"/>
      <c r="V237" s="63"/>
      <c r="W237" s="63"/>
      <c r="X237" s="63"/>
      <c r="Y237" s="63"/>
      <c r="Z237" s="63"/>
      <c r="AA237" s="63"/>
      <c r="AB237" s="63"/>
      <c r="AC237" s="63"/>
      <c r="AD237" s="63"/>
      <c r="AE237" s="63"/>
      <c r="AF237" s="63"/>
    </row>
    <row r="238" spans="1:32" ht="15.75" x14ac:dyDescent="0.25">
      <c r="A238" s="66" t="s">
        <v>481</v>
      </c>
      <c r="B238" s="63"/>
      <c r="C238" s="63"/>
      <c r="D238" s="63"/>
      <c r="E238" s="63"/>
      <c r="F238" s="63"/>
      <c r="G238" s="63"/>
      <c r="H238" s="63"/>
      <c r="I238" s="63"/>
      <c r="J238" s="63"/>
      <c r="K238" s="63"/>
      <c r="L238" s="63"/>
      <c r="M238" s="63"/>
      <c r="N238" s="63"/>
      <c r="O238" s="63"/>
      <c r="P238" s="63"/>
      <c r="Q238" s="63"/>
      <c r="R238" s="63"/>
      <c r="S238" s="63"/>
      <c r="T238" s="63"/>
      <c r="U238" s="63"/>
      <c r="V238" s="63"/>
      <c r="W238" s="63"/>
      <c r="X238" s="63"/>
      <c r="Y238" s="63"/>
      <c r="Z238" s="63"/>
      <c r="AA238" s="63"/>
      <c r="AB238" s="63"/>
      <c r="AC238" s="63"/>
      <c r="AD238" s="63"/>
      <c r="AE238" s="63"/>
      <c r="AF238" s="63"/>
    </row>
    <row r="239" spans="1:32" ht="15.75" x14ac:dyDescent="0.25">
      <c r="A239" s="63" t="s">
        <v>452</v>
      </c>
      <c r="B239" s="63"/>
      <c r="C239" s="63"/>
      <c r="D239" s="63"/>
      <c r="E239" s="63"/>
      <c r="F239" s="63">
        <f>PubTran!J126</f>
        <v>0</v>
      </c>
      <c r="G239" s="63" t="s">
        <v>489</v>
      </c>
      <c r="H239" s="63"/>
      <c r="I239" s="63"/>
      <c r="J239" s="63"/>
      <c r="K239" s="63"/>
      <c r="L239" s="63"/>
      <c r="M239" s="63"/>
      <c r="N239" s="70" t="str">
        <f>IF(F239&gt;3.99,A239,"")</f>
        <v/>
      </c>
      <c r="O239" s="70" t="str">
        <f>IF(F240&gt;3.99,A240,"")</f>
        <v/>
      </c>
      <c r="P239" s="70" t="str">
        <f>IF(F241&gt;3.99,A241,"")</f>
        <v/>
      </c>
      <c r="Q239" s="70" t="str">
        <f>IF(F242&gt;3.99,A242,"")</f>
        <v/>
      </c>
      <c r="R239" s="70" t="str">
        <f>IF(F243&gt;3.99,A243,"")</f>
        <v/>
      </c>
      <c r="S239" s="70" t="str">
        <f>IF(F244&gt;3.99,A244,"")</f>
        <v/>
      </c>
      <c r="T239" s="70" t="str">
        <f>IF(F245&gt;3.99,A245,"")</f>
        <v/>
      </c>
      <c r="U239" s="70" t="str">
        <f>IF(F246&gt;3.99,A246,"")</f>
        <v/>
      </c>
      <c r="V239" s="63"/>
      <c r="W239" s="63"/>
      <c r="X239" s="63"/>
      <c r="Y239" s="63"/>
      <c r="Z239" s="63"/>
      <c r="AA239" s="63"/>
      <c r="AB239" s="63"/>
      <c r="AC239" s="63"/>
      <c r="AD239" s="63"/>
      <c r="AE239" s="63"/>
      <c r="AF239" s="63"/>
    </row>
    <row r="240" spans="1:32" ht="15.75" x14ac:dyDescent="0.25">
      <c r="A240" s="63" t="s">
        <v>1031</v>
      </c>
      <c r="B240" s="63"/>
      <c r="C240" s="63"/>
      <c r="D240" s="63"/>
      <c r="E240" s="63"/>
      <c r="F240" s="63">
        <f>PubTran!J127</f>
        <v>0</v>
      </c>
      <c r="G240" s="63" t="s">
        <v>486</v>
      </c>
      <c r="H240" s="63"/>
      <c r="I240" s="63"/>
      <c r="J240" s="63"/>
      <c r="K240" s="63"/>
      <c r="L240" s="63"/>
      <c r="M240" s="63"/>
      <c r="N240" s="70" t="str">
        <f>IF(AND($F239&gt;1.01,$F239&lt;3.99),$A239,"")</f>
        <v/>
      </c>
      <c r="O240" s="70" t="str">
        <f>IF(AND($F240&gt;1.01,$F240&lt;3.99),$A240,"")</f>
        <v/>
      </c>
      <c r="P240" s="70" t="str">
        <f>IF(AND($F241&gt;1.01,$F241&lt;3.99),$A241,"")</f>
        <v/>
      </c>
      <c r="Q240" s="70" t="str">
        <f>IF(AND($F242&gt;1.01,$F242&lt;3.99),$A242,"")</f>
        <v/>
      </c>
      <c r="R240" s="70" t="str">
        <f>IF(AND($F243&gt;1.01,$F243&lt;3.99),$A243,"")</f>
        <v/>
      </c>
      <c r="S240" s="70" t="str">
        <f>IF(AND($F244&gt;1.01,$F244&lt;3.99),$A244,"")</f>
        <v/>
      </c>
      <c r="T240" s="70" t="str">
        <f>IF(AND($F245&gt;1.01,$F245&lt;3.99),$A245,"")</f>
        <v/>
      </c>
      <c r="U240" s="70" t="str">
        <f>IF(AND($F246&gt;1.01,$F246&lt;3.99),$A246,"")</f>
        <v/>
      </c>
      <c r="V240" s="63"/>
      <c r="W240" s="63"/>
      <c r="X240" s="63"/>
      <c r="Y240" s="63"/>
      <c r="Z240" s="63"/>
      <c r="AA240" s="63"/>
      <c r="AB240" s="63"/>
      <c r="AC240" s="63"/>
      <c r="AD240" s="63"/>
      <c r="AE240" s="63"/>
      <c r="AF240" s="63"/>
    </row>
    <row r="241" spans="1:32" ht="15.75" x14ac:dyDescent="0.25">
      <c r="A241" s="63" t="s">
        <v>453</v>
      </c>
      <c r="B241" s="63"/>
      <c r="C241" s="63"/>
      <c r="D241" s="63"/>
      <c r="E241" s="63"/>
      <c r="F241" s="63">
        <f>PubTran!J133</f>
        <v>0</v>
      </c>
      <c r="G241" s="63" t="s">
        <v>487</v>
      </c>
      <c r="H241" s="63"/>
      <c r="I241" s="63"/>
      <c r="J241" s="63"/>
      <c r="K241" s="63"/>
      <c r="L241" s="63"/>
      <c r="M241" s="63"/>
      <c r="N241" s="70" t="str">
        <f>IF(AND($F239&gt;0.99,$F239&lt;1.000001),$A239,"")</f>
        <v/>
      </c>
      <c r="O241" s="70" t="str">
        <f>IF(AND($F240&gt;0.99,$F240&lt;1.000001),$A240,"")</f>
        <v/>
      </c>
      <c r="P241" s="70" t="str">
        <f>IF(AND($F241&gt;0.99,$F241&lt;1.000001),$A241,"")</f>
        <v/>
      </c>
      <c r="Q241" s="70" t="str">
        <f>IF(AND($F242&gt;0.99,$F242&lt;1.000001),$A242,"")</f>
        <v/>
      </c>
      <c r="R241" s="70" t="str">
        <f>IF(AND($F243&gt;0.99,$F243&lt;1.000001),$A243,"")</f>
        <v/>
      </c>
      <c r="S241" s="70" t="str">
        <f>IF(AND($F244&gt;0.99,$F244&lt;1.000001),$A244,"")</f>
        <v/>
      </c>
      <c r="T241" s="70" t="str">
        <f>IF(AND($F245&gt;0.99,$F245&lt;1.000001),$A245,"")</f>
        <v/>
      </c>
      <c r="U241" s="70" t="str">
        <f>IF(AND($F246&gt;0.99,$F246&lt;1.000001),$A246,"")</f>
        <v/>
      </c>
      <c r="V241" s="63"/>
      <c r="W241" s="63"/>
      <c r="X241" s="63"/>
      <c r="Y241" s="63"/>
      <c r="Z241" s="63"/>
      <c r="AA241" s="63"/>
      <c r="AB241" s="63"/>
      <c r="AC241" s="63"/>
      <c r="AD241" s="63"/>
      <c r="AE241" s="63"/>
      <c r="AF241" s="63"/>
    </row>
    <row r="242" spans="1:32" ht="15.75" x14ac:dyDescent="0.25">
      <c r="A242" s="63" t="s">
        <v>454</v>
      </c>
      <c r="B242" s="63"/>
      <c r="C242" s="63"/>
      <c r="D242" s="63"/>
      <c r="E242" s="63"/>
      <c r="F242" s="63">
        <f>PubTran!J157</f>
        <v>0</v>
      </c>
      <c r="G242" s="63" t="s">
        <v>488</v>
      </c>
      <c r="H242" s="63"/>
      <c r="I242" s="63"/>
      <c r="J242" s="63"/>
      <c r="K242" s="63"/>
      <c r="L242" s="63"/>
      <c r="M242" s="63"/>
      <c r="N242" s="70" t="str">
        <f>IF($F239=0,$A239,"")</f>
        <v>Identifying Common Public Transportation Options</v>
      </c>
      <c r="O242" s="70" t="str">
        <f>IF($F240=0,$A240,"")</f>
        <v>Lifts (vehicle, stage/porch)</v>
      </c>
      <c r="P242" s="70" t="str">
        <f>IF($F241=0,$A241,"")</f>
        <v>Intra-City Bus Travel</v>
      </c>
      <c r="Q242" s="70" t="str">
        <f>IF($F242=0,$A242,"")</f>
        <v>Inter-City Bus Travel</v>
      </c>
      <c r="R242" s="70" t="str">
        <f>IF($F243=0,$A243,"")</f>
        <v>Taxi/Ride Service</v>
      </c>
      <c r="S242" s="71" t="str">
        <f>IF($F244=0,$A244,"")</f>
        <v>Para Transit</v>
      </c>
      <c r="T242" s="70" t="str">
        <f>IF($F245=0,$A245,"")</f>
        <v>Air Travel</v>
      </c>
      <c r="U242" s="70" t="str">
        <f>IF($F246=0,$A246,"")</f>
        <v>Subway/Light Rail</v>
      </c>
      <c r="V242" s="63"/>
      <c r="W242" s="63"/>
      <c r="X242" s="63"/>
      <c r="Y242" s="63"/>
      <c r="Z242" s="63"/>
      <c r="AA242" s="63"/>
      <c r="AB242" s="63"/>
      <c r="AC242" s="63"/>
      <c r="AD242" s="63"/>
      <c r="AE242" s="63"/>
      <c r="AF242" s="63"/>
    </row>
    <row r="243" spans="1:32" ht="15.75" x14ac:dyDescent="0.25">
      <c r="A243" s="63" t="s">
        <v>455</v>
      </c>
      <c r="B243" s="63"/>
      <c r="C243" s="63"/>
      <c r="D243" s="63"/>
      <c r="E243" s="63"/>
      <c r="F243" s="63">
        <f>PubTran!J183</f>
        <v>0</v>
      </c>
      <c r="G243" s="63"/>
      <c r="H243" s="63"/>
      <c r="I243" s="63"/>
      <c r="J243" s="63"/>
      <c r="K243" s="63"/>
      <c r="L243" s="63"/>
      <c r="M243" s="63"/>
      <c r="N243" s="63"/>
      <c r="O243" s="63"/>
      <c r="P243" s="63"/>
      <c r="Q243" s="63"/>
      <c r="R243" s="63"/>
      <c r="S243" s="63"/>
      <c r="T243" s="63"/>
      <c r="U243" s="63"/>
      <c r="V243" s="63"/>
      <c r="W243" s="63"/>
      <c r="X243" s="63"/>
      <c r="Y243" s="63"/>
      <c r="Z243" s="63"/>
      <c r="AA243" s="63"/>
      <c r="AB243" s="63"/>
      <c r="AC243" s="63"/>
      <c r="AD243" s="63"/>
      <c r="AE243" s="63"/>
      <c r="AF243" s="63"/>
    </row>
    <row r="244" spans="1:32" ht="15.75" x14ac:dyDescent="0.25">
      <c r="A244" s="63" t="s">
        <v>1030</v>
      </c>
      <c r="B244" s="63"/>
      <c r="C244" s="63"/>
      <c r="D244" s="63"/>
      <c r="E244" s="63"/>
      <c r="F244" s="63">
        <f>PubTran!J193</f>
        <v>0</v>
      </c>
      <c r="G244" s="63"/>
      <c r="H244" s="63"/>
      <c r="I244" s="63"/>
      <c r="J244" s="63"/>
      <c r="K244" s="63"/>
      <c r="L244" s="63"/>
      <c r="M244" s="63"/>
      <c r="N244" s="63"/>
      <c r="O244" s="63"/>
      <c r="P244" s="63"/>
      <c r="Q244" s="63"/>
      <c r="R244" s="63"/>
      <c r="S244" s="63"/>
      <c r="T244" s="63"/>
      <c r="U244" s="63"/>
      <c r="V244" s="63"/>
      <c r="W244" s="63"/>
      <c r="X244" s="63"/>
      <c r="Y244" s="63"/>
      <c r="Z244" s="63"/>
      <c r="AA244" s="63"/>
      <c r="AB244" s="63"/>
      <c r="AC244" s="63"/>
      <c r="AD244" s="63"/>
      <c r="AE244" s="63"/>
      <c r="AF244" s="63"/>
    </row>
    <row r="245" spans="1:32" ht="15.75" x14ac:dyDescent="0.25">
      <c r="A245" s="63" t="s">
        <v>456</v>
      </c>
      <c r="B245" s="63"/>
      <c r="C245" s="63"/>
      <c r="D245" s="63"/>
      <c r="E245" s="63"/>
      <c r="F245" s="63">
        <f>PubTran!J197</f>
        <v>0</v>
      </c>
      <c r="G245" s="63"/>
      <c r="H245" s="63"/>
      <c r="I245" s="63"/>
      <c r="J245" s="63"/>
      <c r="K245" s="63"/>
      <c r="L245" s="63"/>
      <c r="M245" s="63"/>
      <c r="N245" s="63"/>
      <c r="O245" s="63"/>
      <c r="P245" s="63"/>
      <c r="Q245" s="63"/>
      <c r="R245" s="63"/>
      <c r="S245" s="63"/>
      <c r="T245" s="63"/>
      <c r="U245" s="63"/>
      <c r="V245" s="63"/>
      <c r="W245" s="63"/>
      <c r="X245" s="63"/>
      <c r="Y245" s="63"/>
      <c r="Z245" s="63"/>
      <c r="AA245" s="63"/>
      <c r="AB245" s="63"/>
      <c r="AC245" s="63"/>
      <c r="AD245" s="63"/>
      <c r="AE245" s="63"/>
      <c r="AF245" s="63"/>
    </row>
    <row r="246" spans="1:32" ht="15.75" x14ac:dyDescent="0.25">
      <c r="A246" s="63" t="s">
        <v>457</v>
      </c>
      <c r="B246" s="63"/>
      <c r="C246" s="63"/>
      <c r="D246" s="63"/>
      <c r="E246" s="63"/>
      <c r="F246" s="63">
        <f>PubTran!J215</f>
        <v>0</v>
      </c>
      <c r="G246" s="63"/>
      <c r="H246" s="63"/>
      <c r="I246" s="63"/>
      <c r="J246" s="63"/>
      <c r="K246" s="63"/>
      <c r="L246" s="63"/>
      <c r="M246" s="63"/>
      <c r="N246" s="63"/>
      <c r="O246" s="63"/>
      <c r="P246" s="63"/>
      <c r="Q246" s="63"/>
      <c r="R246" s="63"/>
      <c r="S246" s="63"/>
      <c r="T246" s="63"/>
      <c r="U246" s="63"/>
      <c r="V246" s="63"/>
      <c r="W246" s="63"/>
      <c r="X246" s="63"/>
      <c r="Y246" s="63"/>
      <c r="Z246" s="63"/>
      <c r="AA246" s="63"/>
      <c r="AB246" s="63"/>
      <c r="AC246" s="63"/>
      <c r="AD246" s="63"/>
      <c r="AE246" s="63"/>
      <c r="AF246" s="63"/>
    </row>
    <row r="247" spans="1:32" ht="15.75" x14ac:dyDescent="0.25">
      <c r="A247" s="66" t="s">
        <v>482</v>
      </c>
      <c r="B247" s="63"/>
      <c r="C247" s="63"/>
      <c r="D247" s="63"/>
      <c r="E247" s="63"/>
      <c r="F247" s="63"/>
      <c r="G247" s="63"/>
      <c r="H247" s="63"/>
      <c r="I247" s="63"/>
      <c r="J247" s="63"/>
      <c r="K247" s="63"/>
      <c r="L247" s="63"/>
      <c r="M247" s="63"/>
      <c r="N247" s="63"/>
      <c r="O247" s="63"/>
      <c r="P247" s="63"/>
      <c r="Q247" s="63"/>
      <c r="R247" s="63"/>
      <c r="S247" s="63"/>
      <c r="T247" s="63"/>
      <c r="U247" s="63"/>
      <c r="V247" s="63"/>
      <c r="W247" s="63"/>
      <c r="X247" s="63"/>
      <c r="Y247" s="63"/>
      <c r="Z247" s="63"/>
      <c r="AA247" s="63"/>
      <c r="AB247" s="63"/>
      <c r="AC247" s="63"/>
      <c r="AD247" s="63"/>
      <c r="AE247" s="63"/>
      <c r="AF247" s="63"/>
    </row>
    <row r="248" spans="1:32" ht="15.75" x14ac:dyDescent="0.25">
      <c r="A248" s="63" t="s">
        <v>458</v>
      </c>
      <c r="B248" s="63"/>
      <c r="C248" s="63"/>
      <c r="D248" s="63"/>
      <c r="E248" s="63"/>
      <c r="F248" s="63">
        <f>Atyp!J64</f>
        <v>0</v>
      </c>
      <c r="G248" s="63" t="s">
        <v>489</v>
      </c>
      <c r="H248" s="63"/>
      <c r="I248" s="63"/>
      <c r="J248" s="63"/>
      <c r="K248" s="63"/>
      <c r="L248" s="63"/>
      <c r="M248" s="63"/>
      <c r="N248" s="70" t="str">
        <f>IF(F248&gt;3.99,A248,"")</f>
        <v/>
      </c>
      <c r="O248" s="70" t="str">
        <f>IF(F249&gt;3.99,A249,"")</f>
        <v/>
      </c>
      <c r="P248" s="70" t="str">
        <f>IF(F250&gt;3.99,A250,"")</f>
        <v/>
      </c>
      <c r="Q248" s="70" t="str">
        <f>IF(F251&gt;3.99,A251,"")</f>
        <v/>
      </c>
      <c r="R248" s="70" t="str">
        <f>IF(F252&gt;3.99,A252,"")</f>
        <v/>
      </c>
      <c r="S248" s="63"/>
      <c r="T248" s="63"/>
      <c r="U248" s="63"/>
      <c r="V248" s="63"/>
      <c r="W248" s="63"/>
      <c r="X248" s="63"/>
      <c r="Y248" s="63"/>
      <c r="Z248" s="63"/>
      <c r="AA248" s="63"/>
      <c r="AB248" s="63"/>
      <c r="AC248" s="63"/>
      <c r="AD248" s="63"/>
      <c r="AE248" s="63"/>
      <c r="AF248" s="63"/>
    </row>
    <row r="249" spans="1:32" ht="15.75" x14ac:dyDescent="0.25">
      <c r="A249" s="63" t="s">
        <v>459</v>
      </c>
      <c r="B249" s="63"/>
      <c r="C249" s="63"/>
      <c r="D249" s="63"/>
      <c r="E249" s="63"/>
      <c r="F249" s="63">
        <f>Atyp!J69</f>
        <v>0</v>
      </c>
      <c r="G249" s="63" t="s">
        <v>486</v>
      </c>
      <c r="H249" s="63"/>
      <c r="I249" s="63"/>
      <c r="J249" s="63"/>
      <c r="K249" s="63"/>
      <c r="L249" s="63"/>
      <c r="M249" s="63"/>
      <c r="N249" s="70" t="str">
        <f>IF(AND($F248&gt;1.01,$F248&lt;3.99),$A248,"")</f>
        <v/>
      </c>
      <c r="O249" s="70" t="str">
        <f>IF(AND($F249&gt;1.01,$F249&lt;3.99),$A249,"")</f>
        <v/>
      </c>
      <c r="P249" s="70" t="str">
        <f>IF(AND($F250&gt;1.01,$F250&lt;3.99),$A250,"")</f>
        <v/>
      </c>
      <c r="Q249" s="70" t="str">
        <f>IF(AND($F251&gt;1.01,$F251&lt;3.99),$A251,"")</f>
        <v/>
      </c>
      <c r="R249" s="70" t="str">
        <f>IF(AND($F252&gt;1.01,$F252&lt;3.99),$A252,"")</f>
        <v/>
      </c>
      <c r="S249" s="63"/>
      <c r="T249" s="63"/>
      <c r="U249" s="63"/>
      <c r="V249" s="63"/>
      <c r="W249" s="63"/>
      <c r="X249" s="63"/>
      <c r="Y249" s="63"/>
      <c r="Z249" s="63"/>
      <c r="AA249" s="63"/>
      <c r="AB249" s="63"/>
      <c r="AC249" s="63"/>
      <c r="AD249" s="63"/>
      <c r="AE249" s="63"/>
      <c r="AF249" s="63"/>
    </row>
    <row r="250" spans="1:32" ht="15.75" x14ac:dyDescent="0.25">
      <c r="A250" s="63" t="s">
        <v>460</v>
      </c>
      <c r="B250" s="63"/>
      <c r="C250" s="63"/>
      <c r="D250" s="63"/>
      <c r="E250" s="63"/>
      <c r="F250" s="63">
        <f>Atyp!J78</f>
        <v>0</v>
      </c>
      <c r="G250" s="63" t="s">
        <v>487</v>
      </c>
      <c r="H250" s="63"/>
      <c r="I250" s="63"/>
      <c r="J250" s="63"/>
      <c r="K250" s="63"/>
      <c r="L250" s="63"/>
      <c r="M250" s="63"/>
      <c r="N250" s="70" t="str">
        <f>IF(AND($F248&gt;0.99,$F248&lt;1.000001),$A248,"")</f>
        <v/>
      </c>
      <c r="O250" s="70" t="str">
        <f>IF(AND($F249&gt;0.99,$F249&lt;1.000001),$A249,"")</f>
        <v/>
      </c>
      <c r="P250" s="70" t="str">
        <f>IF(AND($F250&gt;0.99,$F250&lt;1.000001),$A250,"")</f>
        <v/>
      </c>
      <c r="Q250" s="70" t="str">
        <f>IF(AND($F251&gt;0.99,$F251&lt;1.000001),$A251,"")</f>
        <v/>
      </c>
      <c r="R250" s="70" t="str">
        <f>IF(AND($F252&gt;0.99,$F252&lt;1.000001),$A252,"")</f>
        <v/>
      </c>
      <c r="S250" s="63"/>
      <c r="T250" s="63"/>
      <c r="U250" s="63"/>
      <c r="V250" s="63"/>
      <c r="W250" s="63"/>
      <c r="X250" s="63"/>
      <c r="Y250" s="63"/>
      <c r="Z250" s="63"/>
      <c r="AA250" s="63"/>
      <c r="AB250" s="63"/>
      <c r="AC250" s="63"/>
      <c r="AD250" s="63"/>
      <c r="AE250" s="63"/>
      <c r="AF250" s="63"/>
    </row>
    <row r="251" spans="1:32" ht="15.75" x14ac:dyDescent="0.25">
      <c r="A251" s="63" t="s">
        <v>1032</v>
      </c>
      <c r="B251" s="63"/>
      <c r="C251" s="63"/>
      <c r="D251" s="63"/>
      <c r="E251" s="63"/>
      <c r="F251" s="63">
        <f>Atyp!J89</f>
        <v>0</v>
      </c>
      <c r="G251" s="63" t="s">
        <v>488</v>
      </c>
      <c r="H251" s="63"/>
      <c r="I251" s="63"/>
      <c r="J251" s="63"/>
      <c r="K251" s="63"/>
      <c r="L251" s="63"/>
      <c r="M251" s="63"/>
      <c r="N251" s="70" t="str">
        <f>IF($F248=0,$A248,"")</f>
        <v>Fences</v>
      </c>
      <c r="O251" s="70" t="str">
        <f>IF($F249=0,$A249,"")</f>
        <v>Fields (Urban)</v>
      </c>
      <c r="P251" s="70" t="str">
        <f>IF($F250=0,$A250,"")</f>
        <v>Parks/Playgrounds</v>
      </c>
      <c r="Q251" s="70" t="str">
        <f>IF($F251=0,$A251,"")</f>
        <v>Outdoor Recreation</v>
      </c>
      <c r="R251" s="70" t="str">
        <f>IF($F252=0,$A252,"")</f>
        <v>Inclement Weather</v>
      </c>
      <c r="S251" s="63"/>
      <c r="T251" s="63"/>
      <c r="U251" s="63"/>
      <c r="V251" s="63"/>
      <c r="W251" s="63"/>
      <c r="X251" s="63"/>
      <c r="Y251" s="63"/>
      <c r="Z251" s="63"/>
      <c r="AA251" s="63"/>
      <c r="AB251" s="63"/>
      <c r="AC251" s="63"/>
      <c r="AD251" s="63"/>
      <c r="AE251" s="63"/>
      <c r="AF251" s="63"/>
    </row>
    <row r="252" spans="1:32" ht="15.75" x14ac:dyDescent="0.25">
      <c r="A252" s="63" t="s">
        <v>461</v>
      </c>
      <c r="B252" s="63"/>
      <c r="C252" s="63"/>
      <c r="D252" s="63"/>
      <c r="E252" s="63"/>
      <c r="F252" s="63">
        <f>Atyp!DJ95</f>
        <v>0</v>
      </c>
      <c r="G252" s="63"/>
      <c r="H252" s="63"/>
      <c r="I252" s="63"/>
      <c r="J252" s="63"/>
      <c r="K252" s="63"/>
      <c r="L252" s="63"/>
      <c r="M252" s="63"/>
      <c r="N252" s="70"/>
      <c r="O252" s="70"/>
      <c r="P252" s="70"/>
      <c r="Q252" s="70"/>
      <c r="R252" s="63"/>
      <c r="S252" s="63"/>
      <c r="T252" s="63"/>
      <c r="U252" s="63"/>
      <c r="V252" s="63"/>
      <c r="W252" s="63"/>
      <c r="X252" s="63"/>
      <c r="Y252" s="63"/>
      <c r="Z252" s="63"/>
      <c r="AA252" s="63"/>
      <c r="AB252" s="63"/>
      <c r="AC252" s="63"/>
      <c r="AD252" s="63"/>
      <c r="AE252" s="63"/>
      <c r="AF252" s="63"/>
    </row>
    <row r="253" spans="1:32" ht="15.75" x14ac:dyDescent="0.25">
      <c r="A253" s="66" t="s">
        <v>483</v>
      </c>
      <c r="B253" s="63"/>
      <c r="C253" s="63"/>
      <c r="D253" s="63"/>
      <c r="E253" s="63"/>
      <c r="F253" s="63"/>
      <c r="G253" s="63"/>
      <c r="H253" s="63"/>
      <c r="I253" s="63"/>
      <c r="J253" s="63"/>
      <c r="K253" s="63"/>
      <c r="L253" s="63"/>
      <c r="M253" s="63"/>
      <c r="N253" s="63"/>
      <c r="O253" s="63"/>
      <c r="P253" s="63"/>
      <c r="Q253" s="63"/>
      <c r="R253" s="63"/>
      <c r="S253" s="63"/>
      <c r="T253" s="63"/>
      <c r="U253" s="63"/>
      <c r="V253" s="63"/>
      <c r="W253" s="63"/>
      <c r="X253" s="63"/>
      <c r="Y253" s="63"/>
      <c r="Z253" s="63"/>
      <c r="AA253" s="63"/>
      <c r="AB253" s="63"/>
      <c r="AC253" s="63"/>
      <c r="AD253" s="63"/>
      <c r="AE253" s="63"/>
      <c r="AF253" s="63"/>
    </row>
    <row r="254" spans="1:32" ht="15.75" x14ac:dyDescent="0.25">
      <c r="A254" s="63" t="s">
        <v>462</v>
      </c>
      <c r="B254" s="63"/>
      <c r="C254" s="63"/>
      <c r="D254" s="63"/>
      <c r="E254" s="63"/>
      <c r="F254" s="63">
        <f>Rural!J55</f>
        <v>0</v>
      </c>
      <c r="G254" s="63" t="s">
        <v>489</v>
      </c>
      <c r="H254" s="63"/>
      <c r="I254" s="63"/>
      <c r="J254" s="63"/>
      <c r="K254" s="63"/>
      <c r="L254" s="63"/>
      <c r="M254" s="63"/>
      <c r="N254" s="70" t="str">
        <f>IF(F254&gt;3.99,A254,"")</f>
        <v/>
      </c>
      <c r="O254" s="70" t="str">
        <f>IF(F255&gt;3.99,A255,"")</f>
        <v/>
      </c>
      <c r="P254" s="70" t="str">
        <f>IF(F256&gt;3.99,A256,"")</f>
        <v/>
      </c>
      <c r="Q254" s="70" t="str">
        <f>IF(F257&gt;3.99,A257,"")</f>
        <v/>
      </c>
      <c r="R254" s="70" t="str">
        <f>IF(F258&gt;3.99,A258,"")</f>
        <v/>
      </c>
      <c r="S254" s="63"/>
      <c r="T254" s="63"/>
      <c r="U254" s="63"/>
      <c r="V254" s="63"/>
      <c r="W254" s="63"/>
      <c r="X254" s="63"/>
      <c r="Y254" s="63"/>
      <c r="Z254" s="63"/>
      <c r="AA254" s="63"/>
      <c r="AB254" s="63"/>
      <c r="AC254" s="63"/>
      <c r="AD254" s="63"/>
      <c r="AE254" s="63"/>
      <c r="AF254" s="63"/>
    </row>
    <row r="255" spans="1:32" ht="15.75" x14ac:dyDescent="0.25">
      <c r="A255" s="63" t="s">
        <v>1033</v>
      </c>
      <c r="B255" s="63"/>
      <c r="C255" s="63"/>
      <c r="D255" s="63"/>
      <c r="E255" s="63"/>
      <c r="F255" s="63">
        <f>Rural!J62</f>
        <v>0</v>
      </c>
      <c r="G255" s="63" t="s">
        <v>486</v>
      </c>
      <c r="H255" s="63"/>
      <c r="I255" s="63"/>
      <c r="J255" s="63"/>
      <c r="K255" s="63"/>
      <c r="L255" s="63"/>
      <c r="M255" s="63"/>
      <c r="N255" s="70" t="str">
        <f>IF(AND($F254&gt;1.01,$F254&lt;3.99),$A254,"")</f>
        <v/>
      </c>
      <c r="O255" s="70" t="str">
        <f>IF(AND($F255&gt;1.01,$F255&lt;3.99),$A255,"")</f>
        <v/>
      </c>
      <c r="P255" s="70" t="str">
        <f>IF(AND($F256&gt;1.01,$F256&lt;3.99),$A256,"")</f>
        <v/>
      </c>
      <c r="Q255" s="70" t="str">
        <f>IF(AND($F257&gt;1.01,$F257&lt;3.99),$A257,"")</f>
        <v/>
      </c>
      <c r="R255" s="70" t="str">
        <f>IF(AND($F258&gt;1.01,$F258&lt;3.99),$A258,"")</f>
        <v/>
      </c>
      <c r="S255" s="63"/>
      <c r="T255" s="63"/>
      <c r="U255" s="63"/>
      <c r="V255" s="63"/>
      <c r="W255" s="63"/>
      <c r="X255" s="63"/>
      <c r="Y255" s="63"/>
      <c r="Z255" s="63"/>
      <c r="AA255" s="63"/>
      <c r="AB255" s="63"/>
      <c r="AC255" s="63"/>
      <c r="AD255" s="63"/>
      <c r="AE255" s="63"/>
      <c r="AF255" s="63"/>
    </row>
    <row r="256" spans="1:32" ht="15.75" x14ac:dyDescent="0.25">
      <c r="A256" s="63" t="s">
        <v>1034</v>
      </c>
      <c r="B256" s="63"/>
      <c r="C256" s="63"/>
      <c r="D256" s="63"/>
      <c r="E256" s="63"/>
      <c r="F256" s="63">
        <f>Rural!J72</f>
        <v>0</v>
      </c>
      <c r="G256" s="63" t="s">
        <v>487</v>
      </c>
      <c r="H256" s="63"/>
      <c r="I256" s="63"/>
      <c r="J256" s="63"/>
      <c r="K256" s="63"/>
      <c r="L256" s="63"/>
      <c r="M256" s="63"/>
      <c r="N256" s="70" t="str">
        <f>IF(AND($F254&gt;0.99,$F254&lt;1.000001),$A254,"")</f>
        <v/>
      </c>
      <c r="O256" s="70" t="str">
        <f>IF(AND($F255&gt;0.99,$F255&lt;1.000001),$A255,"")</f>
        <v/>
      </c>
      <c r="P256" s="70" t="str">
        <f>IF(AND($F256&gt;0.99,$F256&lt;1.000001),$A256,"")</f>
        <v/>
      </c>
      <c r="Q256" s="70" t="str">
        <f>IF(AND($F257&gt;0.99,$F257&lt;1.000001),$A257,"")</f>
        <v/>
      </c>
      <c r="R256" s="70" t="str">
        <f>IF(AND($F258&gt;0.99,$F258&lt;1.000001),$A258,"")</f>
        <v/>
      </c>
      <c r="S256" s="63"/>
      <c r="T256" s="63"/>
      <c r="U256" s="63"/>
      <c r="V256" s="63"/>
      <c r="W256" s="63"/>
      <c r="X256" s="63"/>
      <c r="Y256" s="63"/>
      <c r="Z256" s="63"/>
      <c r="AA256" s="63"/>
      <c r="AB256" s="63"/>
      <c r="AC256" s="63"/>
      <c r="AD256" s="63"/>
      <c r="AE256" s="63"/>
      <c r="AF256" s="63"/>
    </row>
    <row r="257" spans="1:32" ht="15.75" x14ac:dyDescent="0.25">
      <c r="A257" s="63" t="s">
        <v>463</v>
      </c>
      <c r="B257" s="63"/>
      <c r="C257" s="63"/>
      <c r="D257" s="63"/>
      <c r="E257" s="63"/>
      <c r="F257" s="63">
        <f>Rural!J79</f>
        <v>0</v>
      </c>
      <c r="G257" s="63" t="s">
        <v>488</v>
      </c>
      <c r="H257" s="63"/>
      <c r="I257" s="63"/>
      <c r="J257" s="63"/>
      <c r="K257" s="63"/>
      <c r="L257" s="63"/>
      <c r="M257" s="63"/>
      <c r="N257" s="70" t="str">
        <f>IF($F254=0,$A254,"")</f>
        <v>Understanding Unique Dangers Related To Rural Travel</v>
      </c>
      <c r="O257" s="70" t="str">
        <f>IF($F255=0,$A255,"")</f>
        <v>Travel Along Rural Roads</v>
      </c>
      <c r="P257" s="70" t="str">
        <f>IF($F256=0,$A256,"")</f>
        <v>Environmental Factors</v>
      </c>
      <c r="Q257" s="70" t="str">
        <f>IF($F257=0,$A257,"")</f>
        <v>Identifying And Going Around Items In Rural Areas</v>
      </c>
      <c r="R257" s="70" t="str">
        <f>IF($F258=0,$A258,"")</f>
        <v>Rural Street Crossings</v>
      </c>
      <c r="S257" s="63"/>
      <c r="T257" s="63"/>
      <c r="U257" s="63"/>
      <c r="V257" s="63"/>
      <c r="W257" s="63"/>
      <c r="X257" s="63"/>
      <c r="Y257" s="63"/>
      <c r="Z257" s="63"/>
      <c r="AA257" s="63"/>
      <c r="AB257" s="63"/>
      <c r="AC257" s="63"/>
      <c r="AD257" s="63"/>
      <c r="AE257" s="63"/>
      <c r="AF257" s="63"/>
    </row>
    <row r="258" spans="1:32" ht="15.75" x14ac:dyDescent="0.25">
      <c r="A258" s="63" t="s">
        <v>464</v>
      </c>
      <c r="B258" s="63"/>
      <c r="C258" s="63"/>
      <c r="D258" s="63"/>
      <c r="E258" s="63"/>
      <c r="F258" s="63">
        <f>Rural!J86</f>
        <v>0</v>
      </c>
      <c r="G258" s="63"/>
      <c r="H258" s="63"/>
      <c r="I258" s="63"/>
      <c r="J258" s="63"/>
      <c r="K258" s="63"/>
      <c r="L258" s="63"/>
      <c r="M258" s="63"/>
      <c r="N258" s="63"/>
      <c r="O258" s="63"/>
      <c r="P258" s="63"/>
      <c r="Q258" s="63"/>
      <c r="R258" s="63"/>
      <c r="S258" s="63"/>
      <c r="T258" s="63"/>
      <c r="U258" s="63"/>
      <c r="V258" s="63"/>
      <c r="W258" s="63"/>
      <c r="X258" s="63"/>
      <c r="Y258" s="63"/>
      <c r="Z258" s="63"/>
      <c r="AA258" s="63"/>
      <c r="AB258" s="63"/>
      <c r="AC258" s="63"/>
      <c r="AD258" s="63"/>
      <c r="AE258" s="63"/>
      <c r="AF258" s="63"/>
    </row>
    <row r="259" spans="1:32" ht="15.75" x14ac:dyDescent="0.25">
      <c r="A259" s="66" t="s">
        <v>484</v>
      </c>
      <c r="B259" s="63"/>
      <c r="C259" s="63"/>
      <c r="D259" s="63"/>
      <c r="E259" s="63"/>
      <c r="F259" s="63"/>
      <c r="G259" s="63"/>
      <c r="H259" s="63"/>
      <c r="I259" s="63"/>
      <c r="J259" s="63"/>
      <c r="K259" s="63"/>
      <c r="L259" s="63"/>
      <c r="M259" s="63"/>
      <c r="N259" s="63"/>
      <c r="O259" s="63"/>
      <c r="P259" s="63"/>
      <c r="Q259" s="63"/>
      <c r="R259" s="63"/>
      <c r="S259" s="63"/>
      <c r="T259" s="63"/>
      <c r="U259" s="63"/>
      <c r="V259" s="63"/>
      <c r="W259" s="63"/>
      <c r="X259" s="63"/>
      <c r="Y259" s="63"/>
      <c r="Z259" s="63"/>
      <c r="AA259" s="63"/>
      <c r="AB259" s="63"/>
      <c r="AC259" s="63"/>
      <c r="AD259" s="63"/>
      <c r="AE259" s="63"/>
      <c r="AF259" s="63"/>
    </row>
    <row r="260" spans="1:32" ht="15.75" x14ac:dyDescent="0.25">
      <c r="A260" s="63" t="s">
        <v>465</v>
      </c>
      <c r="B260" s="63"/>
      <c r="C260" s="63"/>
      <c r="D260" s="63"/>
      <c r="E260" s="63"/>
      <c r="F260" s="63">
        <f>VisSpec!J52</f>
        <v>0</v>
      </c>
      <c r="G260" s="63" t="s">
        <v>489</v>
      </c>
      <c r="H260" s="63"/>
      <c r="I260" s="63"/>
      <c r="J260" s="63"/>
      <c r="K260" s="63"/>
      <c r="L260" s="63"/>
      <c r="M260" s="63"/>
      <c r="N260" s="70" t="str">
        <f>IF(F260&gt;3.99,A260,"")</f>
        <v/>
      </c>
      <c r="O260" s="70" t="str">
        <f>IF(F261&gt;3.99,A261,"")</f>
        <v/>
      </c>
      <c r="P260" s="70" t="str">
        <f>IF(F262&gt;3.99,A262,"")</f>
        <v/>
      </c>
      <c r="Q260" s="70" t="str">
        <f>IF(F263&gt;3.99,A263,"")</f>
        <v/>
      </c>
      <c r="R260" s="70" t="str">
        <f>IF(F264&gt;3.99,A264,"")</f>
        <v/>
      </c>
      <c r="S260" s="63"/>
      <c r="T260" s="63"/>
      <c r="U260" s="63"/>
      <c r="V260" s="63"/>
      <c r="W260" s="63"/>
      <c r="X260" s="63"/>
      <c r="Y260" s="63"/>
      <c r="Z260" s="63"/>
      <c r="AA260" s="63"/>
      <c r="AB260" s="63"/>
      <c r="AC260" s="63"/>
      <c r="AD260" s="63"/>
      <c r="AE260" s="63"/>
      <c r="AF260" s="63"/>
    </row>
    <row r="261" spans="1:32" ht="15.75" x14ac:dyDescent="0.25">
      <c r="A261" s="63" t="s">
        <v>466</v>
      </c>
      <c r="B261" s="63"/>
      <c r="C261" s="63"/>
      <c r="D261" s="63"/>
      <c r="E261" s="63"/>
      <c r="F261" s="63">
        <f>VisSpec!J58</f>
        <v>0</v>
      </c>
      <c r="G261" s="63" t="s">
        <v>486</v>
      </c>
      <c r="H261" s="63"/>
      <c r="I261" s="63"/>
      <c r="J261" s="63"/>
      <c r="K261" s="63"/>
      <c r="L261" s="63"/>
      <c r="M261" s="63"/>
      <c r="N261" s="70" t="str">
        <f>IF(AND($F260&gt;1.01,$F260&lt;3.99),$A260,"")</f>
        <v/>
      </c>
      <c r="O261" s="70" t="str">
        <f>IF(AND($F261&gt;1.01,$F261&lt;3.99),$A261,"")</f>
        <v/>
      </c>
      <c r="P261" s="70" t="str">
        <f>IF(AND($F262&gt;1.01,$F262&lt;3.99),$A262,"")</f>
        <v/>
      </c>
      <c r="Q261" s="70" t="str">
        <f>IF(AND($F263&gt;1.01,$F263&lt;3.99),$A263,"")</f>
        <v/>
      </c>
      <c r="R261" s="70" t="str">
        <f>IF(AND($F264&gt;1.01,$F264&lt;3.99),$A264,"")</f>
        <v/>
      </c>
      <c r="S261" s="63"/>
      <c r="T261" s="63"/>
      <c r="U261" s="63"/>
      <c r="V261" s="63"/>
      <c r="W261" s="63"/>
      <c r="X261" s="63"/>
      <c r="Y261" s="63"/>
      <c r="Z261" s="63"/>
      <c r="AA261" s="63"/>
      <c r="AB261" s="63"/>
      <c r="AC261" s="63"/>
      <c r="AD261" s="63"/>
      <c r="AE261" s="63"/>
      <c r="AF261" s="63"/>
    </row>
    <row r="262" spans="1:32" ht="15.75" x14ac:dyDescent="0.25">
      <c r="A262" s="63" t="s">
        <v>1036</v>
      </c>
      <c r="B262" s="63"/>
      <c r="C262" s="63"/>
      <c r="D262" s="63"/>
      <c r="E262" s="63"/>
      <c r="F262" s="63">
        <f>VisSpec!J67</f>
        <v>0</v>
      </c>
      <c r="G262" s="63" t="s">
        <v>487</v>
      </c>
      <c r="H262" s="63"/>
      <c r="I262" s="63"/>
      <c r="J262" s="63"/>
      <c r="K262" s="63"/>
      <c r="L262" s="63"/>
      <c r="M262" s="63"/>
      <c r="N262" s="70" t="str">
        <f>IF(AND($F260&gt;0.99,$F260&lt;1.000001),$A260,"")</f>
        <v/>
      </c>
      <c r="O262" s="70" t="str">
        <f>IF(AND($F261&gt;0.99,$F261&lt;1.000001),$A261,"")</f>
        <v/>
      </c>
      <c r="P262" s="70" t="str">
        <f>IF(AND($F262&gt;0.99,$F262&lt;1.000001),$A262,"")</f>
        <v/>
      </c>
      <c r="Q262" s="70" t="str">
        <f>IF(AND($F263&gt;0.99,$F263&lt;1.000001),$A263,"")</f>
        <v/>
      </c>
      <c r="R262" s="70" t="str">
        <f>IF(AND($F264&gt;0.99,$F264&lt;1.000001),$A264,"")</f>
        <v/>
      </c>
      <c r="S262" s="63"/>
      <c r="T262" s="63"/>
      <c r="U262" s="63"/>
      <c r="V262" s="63"/>
      <c r="W262" s="63"/>
      <c r="X262" s="63"/>
      <c r="Y262" s="63"/>
      <c r="Z262" s="63"/>
      <c r="AA262" s="63"/>
      <c r="AB262" s="63"/>
      <c r="AC262" s="63"/>
      <c r="AD262" s="63"/>
      <c r="AE262" s="63"/>
      <c r="AF262" s="63"/>
    </row>
    <row r="263" spans="1:32" ht="15.75" x14ac:dyDescent="0.25">
      <c r="A263" s="63" t="s">
        <v>1037</v>
      </c>
      <c r="B263" s="63"/>
      <c r="C263" s="63"/>
      <c r="D263" s="63"/>
      <c r="E263" s="63"/>
      <c r="F263" s="63">
        <f>VisSpec!J71</f>
        <v>0</v>
      </c>
      <c r="G263" s="63" t="s">
        <v>488</v>
      </c>
      <c r="H263" s="63"/>
      <c r="I263" s="63"/>
      <c r="J263" s="63"/>
      <c r="K263" s="63"/>
      <c r="L263" s="63"/>
      <c r="M263" s="63"/>
      <c r="N263" s="70" t="str">
        <f>IF($F260=0,$A260,"")</f>
        <v>Scanning Materials</v>
      </c>
      <c r="O263" s="70" t="str">
        <f>IF($F261=0,$A261,"")</f>
        <v>Scanning Environments</v>
      </c>
      <c r="P263" s="70" t="str">
        <f>IF($F262=0,$A262,"")</f>
        <v>Near Point Magnification</v>
      </c>
      <c r="Q263" s="70" t="str">
        <f>IF($F263=0,$A263,"")</f>
        <v>Distance Magnification</v>
      </c>
      <c r="R263" s="70" t="str">
        <f>IF($F264=0,$A264,"")</f>
        <v>Visual Traveling</v>
      </c>
      <c r="S263" s="63"/>
      <c r="T263" s="63"/>
      <c r="U263" s="63"/>
      <c r="V263" s="63"/>
      <c r="W263" s="63"/>
      <c r="X263" s="63"/>
      <c r="Y263" s="63"/>
      <c r="Z263" s="63"/>
      <c r="AA263" s="63"/>
      <c r="AB263" s="63"/>
      <c r="AC263" s="63"/>
      <c r="AD263" s="63"/>
      <c r="AE263" s="63"/>
      <c r="AF263" s="63"/>
    </row>
    <row r="264" spans="1:32" ht="15.75" x14ac:dyDescent="0.25">
      <c r="A264" s="63" t="s">
        <v>467</v>
      </c>
      <c r="B264" s="63"/>
      <c r="C264" s="63"/>
      <c r="D264" s="63"/>
      <c r="E264" s="63"/>
      <c r="F264" s="63">
        <f>VisSpec!J79</f>
        <v>0</v>
      </c>
      <c r="G264" s="63"/>
      <c r="H264" s="63"/>
      <c r="I264" s="63"/>
      <c r="J264" s="63"/>
      <c r="K264" s="63"/>
      <c r="L264" s="63"/>
      <c r="M264" s="63"/>
      <c r="N264" s="63"/>
      <c r="O264" s="63"/>
      <c r="P264" s="63"/>
      <c r="Q264" s="63"/>
      <c r="R264" s="63"/>
      <c r="S264" s="63"/>
      <c r="T264" s="63"/>
      <c r="U264" s="63"/>
      <c r="V264" s="63"/>
      <c r="W264" s="63"/>
      <c r="X264" s="63"/>
      <c r="Y264" s="63"/>
      <c r="Z264" s="63"/>
      <c r="AA264" s="63"/>
      <c r="AB264" s="63"/>
      <c r="AC264" s="63"/>
      <c r="AD264" s="63"/>
      <c r="AE264" s="63"/>
      <c r="AF264" s="63"/>
    </row>
    <row r="265" spans="1:32" ht="15.75" x14ac:dyDescent="0.25">
      <c r="A265" s="66" t="s">
        <v>485</v>
      </c>
      <c r="B265" s="63"/>
      <c r="C265" s="63"/>
      <c r="D265" s="63"/>
      <c r="E265" s="63"/>
      <c r="F265" s="63"/>
      <c r="G265" s="63"/>
      <c r="H265" s="63"/>
      <c r="I265" s="63"/>
      <c r="J265" s="63"/>
      <c r="K265" s="63"/>
      <c r="L265" s="63"/>
      <c r="M265" s="63"/>
      <c r="N265" s="63"/>
      <c r="O265" s="63"/>
      <c r="P265" s="63"/>
      <c r="Q265" s="63"/>
      <c r="R265" s="63"/>
      <c r="S265" s="63"/>
      <c r="T265" s="63"/>
      <c r="U265" s="63"/>
      <c r="V265" s="63"/>
      <c r="W265" s="63"/>
      <c r="X265" s="63"/>
      <c r="Y265" s="63"/>
      <c r="Z265" s="63"/>
      <c r="AA265" s="63"/>
      <c r="AB265" s="63"/>
      <c r="AC265" s="63"/>
      <c r="AD265" s="63"/>
      <c r="AE265" s="63"/>
      <c r="AF265" s="63"/>
    </row>
    <row r="266" spans="1:32" ht="15.75" x14ac:dyDescent="0.25">
      <c r="A266" s="63" t="s">
        <v>468</v>
      </c>
      <c r="B266" s="63"/>
      <c r="C266" s="63"/>
      <c r="D266" s="63"/>
      <c r="E266" s="63"/>
      <c r="F266" s="63">
        <f>Commun!J80</f>
        <v>0</v>
      </c>
      <c r="G266" s="63" t="s">
        <v>489</v>
      </c>
      <c r="H266" s="63"/>
      <c r="I266" s="63"/>
      <c r="J266" s="63"/>
      <c r="K266" s="63"/>
      <c r="L266" s="63"/>
      <c r="M266" s="63"/>
      <c r="N266" s="70" t="str">
        <f>IF(F266&gt;3.99,A266,"")</f>
        <v/>
      </c>
      <c r="O266" s="70" t="str">
        <f>IF(F267&gt;3.99,A267,"")</f>
        <v/>
      </c>
      <c r="P266" s="70" t="str">
        <f>IF(F268&gt;3.99,A268,"")</f>
        <v/>
      </c>
      <c r="Q266" s="70" t="str">
        <f>IF(F269&gt;3.99,A269,"")</f>
        <v/>
      </c>
      <c r="R266" s="70" t="str">
        <f>IF(F270&gt;3.99,A270,"")</f>
        <v/>
      </c>
      <c r="S266" s="70" t="str">
        <f>IF(F271&gt;3.99,A271,"")</f>
        <v/>
      </c>
      <c r="T266" s="63"/>
      <c r="U266" s="63"/>
      <c r="V266" s="63"/>
      <c r="W266" s="63"/>
      <c r="X266" s="63"/>
      <c r="Y266" s="63"/>
      <c r="Z266" s="63"/>
      <c r="AA266" s="63"/>
      <c r="AB266" s="63"/>
      <c r="AC266" s="63"/>
      <c r="AD266" s="63"/>
      <c r="AE266" s="63"/>
      <c r="AF266" s="63"/>
    </row>
    <row r="267" spans="1:32" ht="15.75" x14ac:dyDescent="0.25">
      <c r="A267" s="63" t="s">
        <v>469</v>
      </c>
      <c r="B267" s="63"/>
      <c r="C267" s="63"/>
      <c r="D267" s="63"/>
      <c r="E267" s="63"/>
      <c r="F267" s="63">
        <f>Commun!J84</f>
        <v>0</v>
      </c>
      <c r="G267" s="63" t="s">
        <v>486</v>
      </c>
      <c r="H267" s="63"/>
      <c r="I267" s="63"/>
      <c r="J267" s="63"/>
      <c r="K267" s="63"/>
      <c r="L267" s="63"/>
      <c r="M267" s="63"/>
      <c r="N267" s="70" t="str">
        <f>IF(AND($F266&gt;1.01,$F266&lt;3.99),$A266,"")</f>
        <v/>
      </c>
      <c r="O267" s="70" t="str">
        <f>IF(AND($F267&gt;1.01,$F267&lt;3.99),$A267,"")</f>
        <v/>
      </c>
      <c r="P267" s="70" t="str">
        <f>IF(AND($F268&gt;1.01,$F268&lt;3.99),$A268,"")</f>
        <v/>
      </c>
      <c r="Q267" s="70" t="str">
        <f>IF(AND($F269&gt;1.01,$F269&lt;3.99),$A269,"")</f>
        <v/>
      </c>
      <c r="R267" s="70" t="str">
        <f>IF(AND($F270&gt;1.01,$F270&lt;3.99),$A270,"")</f>
        <v/>
      </c>
      <c r="S267" s="70" t="str">
        <f>IF(AND($F271&gt;1.01,$F271&lt;3.99),$A271,"")</f>
        <v/>
      </c>
      <c r="T267" s="63"/>
      <c r="U267" s="63"/>
      <c r="V267" s="63"/>
      <c r="W267" s="63"/>
      <c r="X267" s="63"/>
      <c r="Y267" s="63"/>
      <c r="Z267" s="63"/>
      <c r="AA267" s="63"/>
      <c r="AB267" s="63"/>
      <c r="AC267" s="63"/>
      <c r="AD267" s="63"/>
      <c r="AE267" s="63"/>
      <c r="AF267" s="63"/>
    </row>
    <row r="268" spans="1:32" ht="15.75" x14ac:dyDescent="0.25">
      <c r="A268" s="63" t="s">
        <v>470</v>
      </c>
      <c r="B268" s="63"/>
      <c r="C268" s="63"/>
      <c r="D268" s="63"/>
      <c r="E268" s="63"/>
      <c r="F268" s="63">
        <f>Commun!J102</f>
        <v>0</v>
      </c>
      <c r="G268" s="63" t="s">
        <v>487</v>
      </c>
      <c r="H268" s="63"/>
      <c r="I268" s="63"/>
      <c r="J268" s="63"/>
      <c r="K268" s="63"/>
      <c r="L268" s="63"/>
      <c r="M268" s="63"/>
      <c r="N268" s="70" t="str">
        <f>IF(AND($F266&gt;0.99,$F266&lt;1.000001),$A266,"")</f>
        <v/>
      </c>
      <c r="O268" s="70" t="str">
        <f>IF(AND($F267&gt;0.99,$F267&lt;1.000001),$A267,"")</f>
        <v/>
      </c>
      <c r="P268" s="70" t="str">
        <f>IF(AND($F268&gt;0.99,$F268&lt;1.000001),$A268,"")</f>
        <v/>
      </c>
      <c r="Q268" s="70" t="str">
        <f>IF(AND($F269&gt;0.99,$F269&lt;1.000001),$A269,"")</f>
        <v/>
      </c>
      <c r="R268" s="70" t="str">
        <f>IF(AND($F270&gt;0.99,$F270&lt;1.000001),$A270,"")</f>
        <v/>
      </c>
      <c r="S268" s="70" t="str">
        <f>IF(AND($F271&gt;0.99,$F271&lt;1.000001),$A271,"")</f>
        <v/>
      </c>
      <c r="T268" s="63"/>
      <c r="U268" s="63"/>
      <c r="V268" s="63"/>
      <c r="W268" s="63"/>
      <c r="X268" s="63"/>
      <c r="Y268" s="63"/>
      <c r="Z268" s="63"/>
      <c r="AA268" s="63"/>
      <c r="AB268" s="63"/>
      <c r="AC268" s="63"/>
      <c r="AD268" s="63"/>
      <c r="AE268" s="63"/>
      <c r="AF268" s="63"/>
    </row>
    <row r="269" spans="1:32" ht="15.75" x14ac:dyDescent="0.25">
      <c r="A269" s="63" t="s">
        <v>471</v>
      </c>
      <c r="B269" s="63"/>
      <c r="C269" s="63"/>
      <c r="D269" s="63"/>
      <c r="E269" s="63"/>
      <c r="F269" s="63">
        <f>Commun!J114</f>
        <v>0</v>
      </c>
      <c r="G269" s="63" t="s">
        <v>488</v>
      </c>
      <c r="H269" s="63"/>
      <c r="I269" s="63"/>
      <c r="J269" s="63"/>
      <c r="K269" s="63"/>
      <c r="L269" s="63"/>
      <c r="M269" s="63"/>
      <c r="N269" s="70" t="str">
        <f>IF($F266=0,$A266,"")</f>
        <v>Comparison Shopping From Home</v>
      </c>
      <c r="O269" s="70" t="str">
        <f>IF($F267=0,$A267,"")</f>
        <v>Stores</v>
      </c>
      <c r="P269" s="70" t="str">
        <f>IF($F268=0,$A268,"")</f>
        <v>Fast Food Restaurants</v>
      </c>
      <c r="Q269" s="70" t="str">
        <f>IF($F269=0,$A269,"")</f>
        <v>Cafeteria Restaurants</v>
      </c>
      <c r="R269" s="70" t="str">
        <f>IF($F270=0,$A270,"")</f>
        <v>Sit Down Restaurants</v>
      </c>
      <c r="S269" s="71" t="str">
        <f>IF($F271=0,$A271,"")</f>
        <v>Public Toilets</v>
      </c>
      <c r="T269" s="63"/>
      <c r="U269" s="63"/>
      <c r="V269" s="63"/>
      <c r="W269" s="63"/>
      <c r="X269" s="63"/>
      <c r="Y269" s="63"/>
      <c r="Z269" s="63"/>
      <c r="AA269" s="63"/>
      <c r="AB269" s="63"/>
      <c r="AC269" s="63"/>
      <c r="AD269" s="63"/>
      <c r="AE269" s="63"/>
      <c r="AF269" s="63"/>
    </row>
    <row r="270" spans="1:32" ht="15.75" x14ac:dyDescent="0.25">
      <c r="A270" s="63" t="s">
        <v>472</v>
      </c>
      <c r="B270" s="63"/>
      <c r="C270" s="63"/>
      <c r="D270" s="63"/>
      <c r="E270" s="63"/>
      <c r="F270" s="63">
        <f>Commun!J128</f>
        <v>0</v>
      </c>
      <c r="G270" s="63"/>
      <c r="H270" s="63"/>
      <c r="I270" s="63"/>
      <c r="J270" s="63"/>
      <c r="K270" s="63"/>
      <c r="L270" s="63"/>
      <c r="M270" s="63"/>
      <c r="N270" s="63"/>
      <c r="O270" s="63"/>
      <c r="P270" s="63"/>
      <c r="Q270" s="63"/>
      <c r="R270" s="63"/>
      <c r="S270" s="63"/>
      <c r="T270" s="63"/>
      <c r="U270" s="63"/>
      <c r="V270" s="63"/>
      <c r="W270" s="63"/>
      <c r="X270" s="63"/>
      <c r="Y270" s="63"/>
      <c r="Z270" s="63"/>
      <c r="AA270" s="63"/>
      <c r="AB270" s="63"/>
      <c r="AC270" s="63"/>
      <c r="AD270" s="63"/>
      <c r="AE270" s="63"/>
      <c r="AF270" s="63"/>
    </row>
    <row r="271" spans="1:32" ht="15.75" x14ac:dyDescent="0.25">
      <c r="A271" s="63" t="s">
        <v>1035</v>
      </c>
      <c r="B271" s="63"/>
      <c r="C271" s="63"/>
      <c r="D271" s="63"/>
      <c r="E271" s="63"/>
      <c r="F271" s="63">
        <f>Commun!J135</f>
        <v>0</v>
      </c>
      <c r="G271" s="63"/>
      <c r="H271" s="63"/>
      <c r="I271" s="63"/>
      <c r="J271" s="63"/>
      <c r="K271" s="63"/>
      <c r="L271" s="63"/>
      <c r="M271" s="63"/>
      <c r="N271" s="63"/>
      <c r="O271" s="63"/>
      <c r="P271" s="63"/>
      <c r="Q271" s="63"/>
      <c r="R271" s="63"/>
      <c r="S271" s="63"/>
      <c r="T271" s="63"/>
      <c r="U271" s="63"/>
      <c r="V271" s="63"/>
      <c r="W271" s="63"/>
      <c r="X271" s="63"/>
      <c r="Y271" s="63"/>
      <c r="Z271" s="63"/>
      <c r="AA271" s="63"/>
      <c r="AB271" s="63"/>
      <c r="AC271" s="63"/>
      <c r="AD271" s="63"/>
      <c r="AE271" s="63"/>
      <c r="AF271" s="63"/>
    </row>
    <row r="272" spans="1:32" ht="15.75" x14ac:dyDescent="0.25">
      <c r="A272" s="63"/>
      <c r="B272" s="63"/>
      <c r="C272" s="63"/>
      <c r="D272" s="63"/>
      <c r="E272" s="63"/>
      <c r="F272" s="63"/>
      <c r="G272" s="63"/>
      <c r="H272" s="63"/>
      <c r="I272" s="63"/>
      <c r="J272" s="63"/>
      <c r="K272" s="63"/>
      <c r="L272" s="63"/>
      <c r="M272" s="63"/>
      <c r="N272" s="63"/>
      <c r="O272" s="63"/>
      <c r="P272" s="63"/>
      <c r="Q272" s="63"/>
      <c r="R272" s="63"/>
      <c r="S272" s="63"/>
      <c r="T272" s="63"/>
      <c r="U272" s="63"/>
      <c r="V272" s="63"/>
      <c r="W272" s="63"/>
      <c r="X272" s="63"/>
      <c r="Y272" s="63"/>
      <c r="Z272" s="63"/>
      <c r="AA272" s="63"/>
      <c r="AB272" s="63"/>
      <c r="AC272" s="63"/>
      <c r="AD272" s="63"/>
      <c r="AE272" s="63"/>
      <c r="AF272" s="63"/>
    </row>
    <row r="273" spans="1:32" ht="15.75" x14ac:dyDescent="0.25">
      <c r="A273" s="63"/>
      <c r="B273" s="63"/>
      <c r="C273" s="63"/>
      <c r="D273" s="63"/>
      <c r="E273" s="63"/>
      <c r="F273" s="63"/>
      <c r="G273" s="63"/>
      <c r="H273" s="63"/>
      <c r="I273" s="63"/>
      <c r="J273" s="63"/>
      <c r="K273" s="63"/>
      <c r="L273" s="63"/>
      <c r="M273" s="63"/>
      <c r="N273" s="63"/>
      <c r="O273" s="63"/>
      <c r="P273" s="63"/>
      <c r="Q273" s="63"/>
      <c r="R273" s="63"/>
      <c r="S273" s="63"/>
      <c r="T273" s="63"/>
      <c r="U273" s="63"/>
      <c r="V273" s="63"/>
      <c r="W273" s="63"/>
      <c r="X273" s="63"/>
      <c r="Y273" s="63"/>
      <c r="Z273" s="63"/>
      <c r="AA273" s="63"/>
      <c r="AB273" s="63"/>
      <c r="AC273" s="63"/>
      <c r="AD273" s="63"/>
      <c r="AE273" s="63"/>
      <c r="AF273" s="63"/>
    </row>
    <row r="274" spans="1:32" ht="15.75" x14ac:dyDescent="0.25">
      <c r="A274" s="63"/>
      <c r="B274" s="63"/>
      <c r="C274" s="63"/>
      <c r="D274" s="63"/>
      <c r="E274" s="63"/>
      <c r="F274" s="63"/>
      <c r="G274" s="63"/>
      <c r="H274" s="63"/>
      <c r="I274" s="63"/>
      <c r="J274" s="63"/>
      <c r="K274" s="63"/>
      <c r="L274" s="63"/>
      <c r="M274" s="63"/>
      <c r="N274" s="63"/>
      <c r="O274" s="63"/>
      <c r="P274" s="63"/>
      <c r="Q274" s="63"/>
      <c r="R274" s="63"/>
      <c r="S274" s="63"/>
      <c r="T274" s="63"/>
      <c r="U274" s="63"/>
      <c r="V274" s="63"/>
      <c r="W274" s="63"/>
      <c r="X274" s="63"/>
      <c r="Y274" s="63"/>
      <c r="Z274" s="63"/>
      <c r="AA274" s="63"/>
      <c r="AB274" s="63"/>
      <c r="AC274" s="63"/>
      <c r="AD274" s="63"/>
      <c r="AE274" s="63"/>
      <c r="AF274" s="63"/>
    </row>
    <row r="275" spans="1:32" ht="15.75" x14ac:dyDescent="0.25">
      <c r="A275" s="63"/>
      <c r="B275" s="63"/>
      <c r="C275" s="63"/>
      <c r="D275" s="63"/>
      <c r="E275" s="63"/>
      <c r="F275" s="63"/>
      <c r="G275" s="63"/>
      <c r="H275" s="63"/>
      <c r="I275" s="63"/>
      <c r="J275" s="63"/>
      <c r="K275" s="63"/>
      <c r="L275" s="63"/>
      <c r="M275" s="63"/>
      <c r="N275" s="63"/>
      <c r="O275" s="63"/>
      <c r="P275" s="63"/>
      <c r="Q275" s="63"/>
      <c r="R275" s="63"/>
      <c r="S275" s="63"/>
      <c r="T275" s="63"/>
      <c r="U275" s="63"/>
      <c r="V275" s="63"/>
      <c r="W275" s="63"/>
      <c r="X275" s="63"/>
      <c r="Y275" s="63"/>
      <c r="Z275" s="63"/>
      <c r="AA275" s="63"/>
      <c r="AB275" s="63"/>
      <c r="AC275" s="63"/>
      <c r="AD275" s="63"/>
      <c r="AE275" s="63"/>
      <c r="AF275" s="63"/>
    </row>
    <row r="276" spans="1:32" ht="15.75" x14ac:dyDescent="0.25">
      <c r="A276" s="63"/>
      <c r="B276" s="63"/>
      <c r="C276" s="63"/>
      <c r="D276" s="63"/>
      <c r="E276" s="63"/>
      <c r="F276" s="63"/>
      <c r="G276" s="63" t="s">
        <v>494</v>
      </c>
      <c r="H276" s="63" t="s">
        <v>495</v>
      </c>
      <c r="I276" s="63"/>
      <c r="J276" s="63"/>
      <c r="K276" s="63"/>
      <c r="L276" s="63"/>
      <c r="M276" s="63"/>
      <c r="N276" s="63"/>
      <c r="O276" s="63"/>
      <c r="P276" s="63"/>
      <c r="Q276" s="63"/>
      <c r="R276" s="63"/>
      <c r="S276" s="63"/>
      <c r="T276" s="63"/>
      <c r="U276" s="63"/>
      <c r="V276" s="63"/>
      <c r="W276" s="63"/>
      <c r="X276" s="63"/>
      <c r="Y276" s="63"/>
      <c r="Z276" s="63"/>
      <c r="AA276" s="63"/>
      <c r="AB276" s="63"/>
      <c r="AC276" s="63"/>
      <c r="AD276" s="63"/>
      <c r="AE276" s="63"/>
      <c r="AF276" s="63"/>
    </row>
    <row r="277" spans="1:32" ht="15.75" x14ac:dyDescent="0.25">
      <c r="A277" s="64">
        <f>G5</f>
        <v>0</v>
      </c>
      <c r="B277" s="61" t="s">
        <v>17</v>
      </c>
      <c r="C277" s="63"/>
      <c r="D277" s="63"/>
      <c r="E277" s="63"/>
      <c r="F277" s="63"/>
      <c r="G277" s="63" t="s">
        <v>524</v>
      </c>
      <c r="H277" s="63"/>
      <c r="I277" s="63"/>
      <c r="J277" s="63"/>
      <c r="K277" s="63"/>
      <c r="L277" s="63"/>
      <c r="M277" s="63"/>
      <c r="N277" s="70" t="str">
        <f>IF(A277&gt;79.999,B277,"")</f>
        <v/>
      </c>
      <c r="O277" s="70" t="str">
        <f>IF(A278&gt;79.999,B278,"")</f>
        <v/>
      </c>
      <c r="P277" s="70" t="str">
        <f>IF(A279&gt;79.999,B279,"")</f>
        <v/>
      </c>
      <c r="Q277" s="70" t="str">
        <f>IF(A280&gt;79.999,B280,"")</f>
        <v/>
      </c>
      <c r="R277" s="70" t="str">
        <f>IF(A281&gt;79.999,B281,"")</f>
        <v/>
      </c>
      <c r="S277" s="70" t="str">
        <f>IF(A282&gt;79.999,B282,"")</f>
        <v/>
      </c>
      <c r="T277" s="70" t="str">
        <f>IF(A283&gt;79.999,B283,"")</f>
        <v/>
      </c>
      <c r="U277" s="70" t="str">
        <f>IF(A284&gt;79.999,B284,"")</f>
        <v/>
      </c>
      <c r="V277" s="70" t="str">
        <f>IF(A285&gt;79.999,B285,"")</f>
        <v/>
      </c>
      <c r="W277" s="70" t="str">
        <f>IF(A286&gt;79.999,B286,"")</f>
        <v/>
      </c>
      <c r="X277" s="70" t="str">
        <f>IF(A287&gt;79.999,B287,"")</f>
        <v/>
      </c>
      <c r="Y277" s="70" t="str">
        <f>IF(A288&gt;79.999,B288,"")</f>
        <v/>
      </c>
      <c r="Z277" s="70" t="str">
        <f>IF(A289&gt;79.999,B289,"")</f>
        <v/>
      </c>
      <c r="AA277" s="70" t="str">
        <f>IF(A290&gt;79.999,B290,"")</f>
        <v/>
      </c>
      <c r="AB277" s="70" t="str">
        <f>IF(A291&gt;79.999,B291,"")</f>
        <v/>
      </c>
      <c r="AC277" s="63"/>
      <c r="AD277" s="63"/>
      <c r="AE277" s="63"/>
      <c r="AF277" s="63"/>
    </row>
    <row r="278" spans="1:32" ht="15.75" x14ac:dyDescent="0.25">
      <c r="A278" s="64">
        <f>G11</f>
        <v>0</v>
      </c>
      <c r="B278" s="61" t="s">
        <v>16</v>
      </c>
      <c r="C278" s="63"/>
      <c r="D278" s="63"/>
      <c r="E278" s="63"/>
      <c r="F278" s="63"/>
      <c r="G278" s="63" t="s">
        <v>525</v>
      </c>
      <c r="H278" s="63"/>
      <c r="I278" s="63"/>
      <c r="J278" s="63"/>
      <c r="K278" s="63"/>
      <c r="L278" s="63"/>
      <c r="M278" s="63"/>
      <c r="N278" s="70" t="str">
        <f>IF(AND(A277&gt;20.000001,A277&lt;79.999998),B277,"")</f>
        <v/>
      </c>
      <c r="O278" s="70" t="str">
        <f>IF(AND($A278&gt;20.000001,$A278&lt;79.999998),$B278,"")</f>
        <v/>
      </c>
      <c r="P278" s="70" t="str">
        <f>IF(AND($A279&gt;20.000001,$A279&lt;79.999998),$B279,"")</f>
        <v/>
      </c>
      <c r="Q278" s="70" t="str">
        <f>IF(AND($A280&gt;20.000001,$A280&lt;79.999998),$B280,"")</f>
        <v/>
      </c>
      <c r="R278" s="70" t="str">
        <f>IF(AND($A281&gt;20.000001,$A281&lt;79.999998),$B281,"")</f>
        <v/>
      </c>
      <c r="S278" s="70" t="str">
        <f>IF(AND($A282&gt;20.000001,$A282&lt;79.999998),$B282,"")</f>
        <v/>
      </c>
      <c r="T278" s="70" t="str">
        <f>IF(AND($A283&gt;20.000001,$A283&lt;79.999998),$B283,"")</f>
        <v/>
      </c>
      <c r="U278" s="70" t="str">
        <f>IF(AND($A284&gt;20.000001,$A284&lt;79.999998),$B284,"")</f>
        <v/>
      </c>
      <c r="V278" s="70" t="str">
        <f>IF(AND($A285&gt;20.000001,$A285&lt;79.999998),$B285,"")</f>
        <v/>
      </c>
      <c r="W278" s="70" t="str">
        <f>IF(AND($A286&gt;20.000001,$A286&lt;79.999998),$B286,"")</f>
        <v/>
      </c>
      <c r="X278" s="70" t="str">
        <f>IF(AND($A287&gt;20.000001,$A287&lt;79.999998),$B287,"")</f>
        <v/>
      </c>
      <c r="Y278" s="70" t="str">
        <f>IF(AND($A288&gt;20.000001,$A288&lt;79.999998),$B288,"")</f>
        <v/>
      </c>
      <c r="Z278" s="70" t="str">
        <f>IF(AND($A289&gt;20.000001,$A289&lt;79.999998),$B289,"")</f>
        <v/>
      </c>
      <c r="AA278" s="70" t="str">
        <f>IF(AND($A290&gt;20.000001,$A290&lt;79.999998),$B290,"")</f>
        <v/>
      </c>
      <c r="AB278" s="70" t="str">
        <f>IF(AND($A291&gt;20.000001,$A291&lt;79.999998),$B291,"")</f>
        <v/>
      </c>
      <c r="AC278" s="63"/>
      <c r="AD278" s="63"/>
      <c r="AE278" s="63"/>
      <c r="AF278" s="63"/>
    </row>
    <row r="279" spans="1:32" ht="15.75" x14ac:dyDescent="0.25">
      <c r="A279" s="64">
        <f>G17</f>
        <v>0</v>
      </c>
      <c r="B279" s="61" t="s">
        <v>15</v>
      </c>
      <c r="C279" s="63"/>
      <c r="D279" s="63"/>
      <c r="E279" s="63"/>
      <c r="F279" s="63"/>
      <c r="G279" s="63" t="s">
        <v>526</v>
      </c>
      <c r="H279" s="63"/>
      <c r="I279" s="63"/>
      <c r="J279" s="63"/>
      <c r="K279" s="63"/>
      <c r="L279" s="63"/>
      <c r="M279" s="63"/>
      <c r="N279" s="63" t="str">
        <f>IF(AND($A277&gt;19.9,$A277&lt;20.1),$B277,"")</f>
        <v/>
      </c>
      <c r="O279" s="63" t="str">
        <f>IF(AND($A278&gt;19.9,$A278&lt;20.1),$B278,"")</f>
        <v/>
      </c>
      <c r="P279" s="63" t="str">
        <f>IF(AND($A279&gt;19.9,$A279&lt;20.1),$B279,"")</f>
        <v/>
      </c>
      <c r="Q279" s="63" t="str">
        <f>IF(AND($A280&gt;19.9,$A280&lt;20.1),$B280,"")</f>
        <v/>
      </c>
      <c r="R279" s="63" t="str">
        <f>IF(AND($A281&gt;19.9,$A281&lt;20.1),$B281,"")</f>
        <v/>
      </c>
      <c r="S279" s="63" t="str">
        <f>IF(AND($A282&gt;19.9,$A282&lt;20.1),$B282,"")</f>
        <v/>
      </c>
      <c r="T279" s="63" t="str">
        <f>IF(AND($A283&gt;19.9,$A283&lt;20.1),$B283,"")</f>
        <v/>
      </c>
      <c r="U279" s="63" t="str">
        <f>IF(AND($A284&gt;19.9,$A284&lt;20.1),$B284,"")</f>
        <v/>
      </c>
      <c r="V279" s="63" t="str">
        <f>IF(AND($A285&gt;19.9,$A285&lt;20.1),$B285,"")</f>
        <v/>
      </c>
      <c r="W279" s="63" t="str">
        <f>IF(AND($A286&gt;19.9,$A286&lt;20.1),$B286,"")</f>
        <v/>
      </c>
      <c r="X279" s="63" t="str">
        <f>IF(AND($A287&gt;19.9,$A287&lt;20.1),$B287,"")</f>
        <v/>
      </c>
      <c r="Y279" s="63" t="str">
        <f>IF(AND($A288&gt;19.9,$A288&lt;20.1),$B288,"")</f>
        <v/>
      </c>
      <c r="Z279" s="63" t="str">
        <f>IF(AND($A289&gt;19.9,$A289&lt;20.1),$B289,"")</f>
        <v/>
      </c>
      <c r="AA279" s="63" t="str">
        <f>IF(AND($A290&gt;19.9,$A290&lt;20.1),$B290,"")</f>
        <v/>
      </c>
      <c r="AB279" s="63" t="str">
        <f>IF(AND($A291&gt;19.9,$A291&lt;20.1),$B291,"")</f>
        <v/>
      </c>
      <c r="AC279" s="63"/>
      <c r="AD279" s="63"/>
      <c r="AE279" s="63"/>
      <c r="AF279" s="63"/>
    </row>
    <row r="280" spans="1:32" ht="15.75" x14ac:dyDescent="0.25">
      <c r="A280" s="64">
        <f>G23</f>
        <v>0</v>
      </c>
      <c r="B280" s="61" t="s">
        <v>14</v>
      </c>
      <c r="C280" s="63"/>
      <c r="D280" s="63"/>
      <c r="E280" s="63"/>
      <c r="F280" s="63"/>
      <c r="G280" s="63" t="s">
        <v>527</v>
      </c>
      <c r="H280" s="63"/>
      <c r="I280" s="63"/>
      <c r="J280" s="63"/>
      <c r="K280" s="63"/>
      <c r="L280" s="63"/>
      <c r="M280" s="63"/>
      <c r="N280" s="70" t="str">
        <f>IF($A277=0,$B277,"")</f>
        <v>Concepts</v>
      </c>
      <c r="O280" s="70" t="str">
        <f>IF($A278=0,$B278,"")</f>
        <v>Movement</v>
      </c>
      <c r="P280" s="70" t="str">
        <f>IF($A279=0,$B279,"")</f>
        <v>Single Room O&amp;M</v>
      </c>
      <c r="Q280" s="70" t="str">
        <f>IF($A280=0,$B280,"")</f>
        <v>Indoor O&amp;M</v>
      </c>
      <c r="R280" s="70" t="str">
        <f>IF($A281=0,$B281,"")</f>
        <v>Self Protection</v>
      </c>
      <c r="S280" s="70" t="str">
        <f>IF($A282=0,$B282,"")</f>
        <v>Guided Travel</v>
      </c>
      <c r="T280" s="70" t="str">
        <f>IF($A283=0,$B283,"")</f>
        <v>Cane Skills</v>
      </c>
      <c r="U280" s="70" t="str">
        <f>IF($A284=0,$B284,"")</f>
        <v>Sidewalk Travel</v>
      </c>
      <c r="V280" s="70" t="str">
        <f>IF($A285=0,$B285,"")</f>
        <v>Street Crossings</v>
      </c>
      <c r="W280" s="70" t="str">
        <f>IF($A286=0,$B286,"")</f>
        <v>Orientation Skills &amp; GPS</v>
      </c>
      <c r="X280" s="70" t="str">
        <f>IF($A287=0,$B287,"")</f>
        <v>Public Transportation</v>
      </c>
      <c r="Y280" s="70" t="str">
        <f>IF($A288=0,$B288,"")</f>
        <v>Atypical O&amp;M</v>
      </c>
      <c r="Z280" s="70" t="str">
        <f>IF($A289=0,$B289,"")</f>
        <v>Rural Travel</v>
      </c>
      <c r="AA280" s="70" t="str">
        <f>IF($A290=0,$B290,"")</f>
        <v>Vision Specific O&amp;M Skills</v>
      </c>
      <c r="AB280" s="70" t="str">
        <f>IF($A291=0,$B291,"")</f>
        <v xml:space="preserve">Community </v>
      </c>
      <c r="AC280" s="63"/>
      <c r="AD280" s="63"/>
      <c r="AE280" s="63"/>
      <c r="AF280" s="63"/>
    </row>
    <row r="281" spans="1:32" ht="15.75" x14ac:dyDescent="0.25">
      <c r="A281" s="64">
        <f>G29</f>
        <v>0</v>
      </c>
      <c r="B281" s="61" t="s">
        <v>13</v>
      </c>
      <c r="C281" s="63"/>
      <c r="D281" s="63"/>
      <c r="E281" s="63"/>
      <c r="F281" s="63"/>
      <c r="G281" s="63"/>
      <c r="H281" s="63"/>
      <c r="I281" s="63"/>
      <c r="J281" s="63"/>
      <c r="K281" s="63"/>
      <c r="L281" s="63"/>
      <c r="M281" s="63"/>
      <c r="N281" s="63"/>
      <c r="O281" s="63"/>
      <c r="P281" s="63"/>
      <c r="Q281" s="63"/>
      <c r="R281" s="63"/>
      <c r="S281" s="63"/>
      <c r="T281" s="63"/>
      <c r="U281" s="63"/>
      <c r="V281" s="63"/>
      <c r="W281" s="63"/>
      <c r="X281" s="63"/>
      <c r="Y281" s="63"/>
      <c r="Z281" s="63"/>
      <c r="AA281" s="63"/>
      <c r="AB281" s="63"/>
      <c r="AC281" s="63"/>
      <c r="AD281" s="63"/>
      <c r="AE281" s="63"/>
      <c r="AF281" s="63"/>
    </row>
    <row r="282" spans="1:32" ht="15.75" x14ac:dyDescent="0.25">
      <c r="A282" s="64">
        <f>G35</f>
        <v>0</v>
      </c>
      <c r="B282" s="61" t="s">
        <v>12</v>
      </c>
      <c r="C282" s="63"/>
      <c r="D282" s="63"/>
      <c r="E282" s="63"/>
      <c r="F282" s="63"/>
      <c r="G282" s="63"/>
      <c r="H282" s="63"/>
      <c r="I282" s="63"/>
      <c r="J282" s="63"/>
      <c r="K282" s="63"/>
      <c r="L282" s="63"/>
      <c r="M282" s="63"/>
      <c r="N282" s="63"/>
      <c r="O282" s="63"/>
      <c r="P282" s="63"/>
      <c r="Q282" s="63"/>
      <c r="R282" s="63"/>
      <c r="S282" s="63"/>
      <c r="T282" s="63"/>
      <c r="U282" s="63"/>
      <c r="V282" s="63"/>
      <c r="W282" s="63"/>
      <c r="X282" s="63"/>
      <c r="Y282" s="63"/>
      <c r="Z282" s="63"/>
      <c r="AA282" s="63"/>
      <c r="AB282" s="63"/>
      <c r="AC282" s="63"/>
      <c r="AD282" s="63"/>
      <c r="AE282" s="63"/>
      <c r="AF282" s="63"/>
    </row>
    <row r="283" spans="1:32" ht="15.75" x14ac:dyDescent="0.25">
      <c r="A283" s="64">
        <f>G41</f>
        <v>0</v>
      </c>
      <c r="B283" s="61" t="s">
        <v>11</v>
      </c>
      <c r="C283" s="63"/>
      <c r="D283" s="63"/>
      <c r="E283" s="63"/>
      <c r="F283" s="63"/>
      <c r="G283" s="63"/>
      <c r="H283" s="63"/>
      <c r="I283" s="63"/>
      <c r="J283" s="63"/>
      <c r="K283" s="63"/>
      <c r="L283" s="63"/>
      <c r="M283" s="63"/>
      <c r="N283" s="63"/>
      <c r="O283" s="63"/>
      <c r="P283" s="63"/>
      <c r="Q283" s="63"/>
      <c r="R283" s="63"/>
      <c r="S283" s="63"/>
      <c r="T283" s="63"/>
      <c r="U283" s="63"/>
      <c r="V283" s="63"/>
      <c r="W283" s="63"/>
      <c r="X283" s="63"/>
      <c r="Y283" s="63"/>
      <c r="Z283" s="63"/>
      <c r="AA283" s="63"/>
      <c r="AB283" s="63"/>
      <c r="AC283" s="63"/>
      <c r="AD283" s="63"/>
      <c r="AE283" s="63"/>
      <c r="AF283" s="63"/>
    </row>
    <row r="284" spans="1:32" ht="15.75" x14ac:dyDescent="0.25">
      <c r="A284" s="64">
        <f>G47</f>
        <v>0</v>
      </c>
      <c r="B284" s="61" t="s">
        <v>523</v>
      </c>
      <c r="C284" s="63"/>
      <c r="D284" s="63"/>
      <c r="E284" s="63"/>
      <c r="F284" s="63"/>
      <c r="G284" s="63"/>
      <c r="H284" s="63"/>
      <c r="I284" s="63"/>
      <c r="J284" s="63"/>
      <c r="K284" s="63"/>
      <c r="L284" s="63"/>
      <c r="M284" s="63"/>
      <c r="N284" s="63"/>
      <c r="O284" s="63"/>
      <c r="P284" s="63"/>
      <c r="Q284" s="63"/>
      <c r="R284" s="63"/>
      <c r="S284" s="63"/>
      <c r="T284" s="63"/>
      <c r="U284" s="63"/>
      <c r="V284" s="63"/>
      <c r="W284" s="63"/>
      <c r="X284" s="63"/>
      <c r="Y284" s="63"/>
      <c r="Z284" s="63"/>
      <c r="AA284" s="63"/>
      <c r="AB284" s="63"/>
      <c r="AC284" s="63"/>
      <c r="AD284" s="63"/>
      <c r="AE284" s="63"/>
      <c r="AF284" s="63"/>
    </row>
    <row r="285" spans="1:32" ht="15.75" x14ac:dyDescent="0.25">
      <c r="A285" s="64">
        <f>G53</f>
        <v>0</v>
      </c>
      <c r="B285" s="61" t="s">
        <v>10</v>
      </c>
      <c r="C285" s="63"/>
      <c r="D285" s="63"/>
      <c r="E285" s="63"/>
      <c r="F285" s="63"/>
      <c r="G285" s="63"/>
      <c r="H285" s="63"/>
      <c r="I285" s="63"/>
      <c r="J285" s="63"/>
      <c r="K285" s="63"/>
      <c r="L285" s="63"/>
      <c r="M285" s="63"/>
      <c r="N285" s="63"/>
      <c r="O285" s="63"/>
      <c r="P285" s="63"/>
      <c r="Q285" s="63"/>
      <c r="R285" s="63"/>
      <c r="S285" s="63"/>
      <c r="T285" s="63"/>
      <c r="U285" s="63"/>
      <c r="V285" s="63"/>
      <c r="W285" s="63"/>
      <c r="X285" s="63"/>
      <c r="Y285" s="63"/>
      <c r="Z285" s="63"/>
      <c r="AA285" s="63"/>
      <c r="AB285" s="63"/>
      <c r="AC285" s="63"/>
      <c r="AD285" s="63"/>
      <c r="AE285" s="63"/>
      <c r="AF285" s="63"/>
    </row>
    <row r="286" spans="1:32" ht="15.75" x14ac:dyDescent="0.25">
      <c r="A286" s="64">
        <f>G59</f>
        <v>0</v>
      </c>
      <c r="B286" s="61" t="s">
        <v>4</v>
      </c>
      <c r="C286" s="63"/>
      <c r="D286" s="63"/>
      <c r="E286" s="63"/>
      <c r="F286" s="63"/>
      <c r="G286" s="63"/>
      <c r="H286" s="63"/>
      <c r="I286" s="63"/>
      <c r="J286" s="63"/>
      <c r="K286" s="63"/>
      <c r="L286" s="63"/>
      <c r="M286" s="63"/>
      <c r="N286" s="63"/>
      <c r="O286" s="63"/>
      <c r="P286" s="63"/>
      <c r="Q286" s="63"/>
      <c r="R286" s="63"/>
      <c r="S286" s="63"/>
      <c r="T286" s="63"/>
      <c r="U286" s="63"/>
      <c r="V286" s="63"/>
      <c r="W286" s="63"/>
      <c r="X286" s="63"/>
      <c r="Y286" s="63"/>
      <c r="Z286" s="63"/>
      <c r="AA286" s="63"/>
      <c r="AB286" s="63"/>
      <c r="AC286" s="63"/>
      <c r="AD286" s="63"/>
      <c r="AE286" s="63"/>
      <c r="AF286" s="63"/>
    </row>
    <row r="287" spans="1:32" ht="15.75" x14ac:dyDescent="0.25">
      <c r="A287" s="64">
        <f>G65</f>
        <v>0</v>
      </c>
      <c r="B287" s="61" t="s">
        <v>5</v>
      </c>
      <c r="C287" s="63"/>
      <c r="D287" s="63"/>
      <c r="E287" s="63"/>
      <c r="F287" s="63"/>
      <c r="G287" s="63"/>
      <c r="H287" s="63"/>
      <c r="I287" s="63"/>
      <c r="J287" s="63"/>
      <c r="K287" s="63"/>
      <c r="L287" s="63"/>
      <c r="M287" s="63"/>
      <c r="N287" s="63"/>
      <c r="O287" s="63"/>
      <c r="P287" s="63"/>
      <c r="Q287" s="63"/>
      <c r="R287" s="63"/>
      <c r="S287" s="63"/>
      <c r="T287" s="63"/>
      <c r="U287" s="63"/>
      <c r="V287" s="63"/>
      <c r="W287" s="63"/>
      <c r="X287" s="63"/>
      <c r="Y287" s="63"/>
      <c r="Z287" s="63"/>
      <c r="AA287" s="63"/>
      <c r="AB287" s="63"/>
      <c r="AC287" s="63"/>
      <c r="AD287" s="63"/>
      <c r="AE287" s="63"/>
      <c r="AF287" s="63"/>
    </row>
    <row r="288" spans="1:32" ht="15.75" x14ac:dyDescent="0.25">
      <c r="A288" s="64">
        <f>G71</f>
        <v>0</v>
      </c>
      <c r="B288" s="61" t="s">
        <v>6</v>
      </c>
      <c r="C288" s="63"/>
      <c r="D288" s="63"/>
      <c r="E288" s="63"/>
      <c r="F288" s="63"/>
      <c r="G288" s="63"/>
      <c r="H288" s="63"/>
      <c r="I288" s="63"/>
      <c r="J288" s="63"/>
      <c r="K288" s="63"/>
      <c r="L288" s="63"/>
      <c r="M288" s="63"/>
      <c r="N288" s="63"/>
      <c r="O288" s="63"/>
      <c r="P288" s="63"/>
      <c r="Q288" s="63"/>
      <c r="R288" s="63"/>
      <c r="S288" s="63"/>
      <c r="T288" s="63"/>
      <c r="U288" s="63"/>
      <c r="V288" s="63"/>
      <c r="W288" s="63"/>
      <c r="X288" s="63"/>
      <c r="Y288" s="63"/>
      <c r="Z288" s="63"/>
      <c r="AA288" s="63"/>
      <c r="AB288" s="63"/>
      <c r="AC288" s="63"/>
      <c r="AD288" s="63"/>
      <c r="AE288" s="63"/>
      <c r="AF288" s="63"/>
    </row>
    <row r="289" spans="1:32" ht="15.75" x14ac:dyDescent="0.25">
      <c r="A289" s="64">
        <f>G77</f>
        <v>0</v>
      </c>
      <c r="B289" s="61" t="s">
        <v>7</v>
      </c>
      <c r="C289" s="63"/>
      <c r="D289" s="63"/>
      <c r="E289" s="63"/>
      <c r="F289" s="63"/>
      <c r="G289" s="63"/>
      <c r="H289" s="63"/>
      <c r="I289" s="63"/>
      <c r="J289" s="63"/>
      <c r="K289" s="63"/>
      <c r="L289" s="63"/>
      <c r="M289" s="63"/>
      <c r="N289" s="63"/>
      <c r="O289" s="63"/>
      <c r="P289" s="63"/>
      <c r="Q289" s="63"/>
      <c r="R289" s="63"/>
      <c r="S289" s="63"/>
      <c r="T289" s="63"/>
      <c r="U289" s="63"/>
      <c r="V289" s="63"/>
      <c r="W289" s="63"/>
      <c r="X289" s="63"/>
      <c r="Y289" s="63"/>
      <c r="Z289" s="63"/>
      <c r="AA289" s="63"/>
      <c r="AB289" s="63"/>
      <c r="AC289" s="63"/>
      <c r="AD289" s="63"/>
      <c r="AE289" s="63"/>
      <c r="AF289" s="63"/>
    </row>
    <row r="290" spans="1:32" ht="15.75" x14ac:dyDescent="0.25">
      <c r="A290" s="64">
        <f>G83</f>
        <v>0</v>
      </c>
      <c r="B290" s="61" t="s">
        <v>8</v>
      </c>
      <c r="C290" s="63"/>
      <c r="D290" s="63"/>
      <c r="E290" s="63"/>
      <c r="F290" s="63"/>
      <c r="G290" s="63"/>
      <c r="H290" s="63"/>
      <c r="I290" s="63"/>
      <c r="J290" s="63"/>
      <c r="K290" s="63"/>
      <c r="L290" s="63"/>
      <c r="M290" s="63"/>
      <c r="N290" s="63"/>
      <c r="O290" s="63"/>
      <c r="P290" s="63"/>
      <c r="Q290" s="63"/>
      <c r="R290" s="63"/>
      <c r="S290" s="63"/>
      <c r="T290" s="63"/>
      <c r="U290" s="63"/>
      <c r="V290" s="63"/>
      <c r="W290" s="63"/>
      <c r="X290" s="63"/>
      <c r="Y290" s="63"/>
      <c r="Z290" s="63"/>
      <c r="AA290" s="63"/>
      <c r="AB290" s="63"/>
      <c r="AC290" s="63"/>
      <c r="AD290" s="63"/>
      <c r="AE290" s="63"/>
      <c r="AF290" s="63"/>
    </row>
    <row r="291" spans="1:32" ht="15.75" x14ac:dyDescent="0.25">
      <c r="A291" s="64">
        <f>G89</f>
        <v>0</v>
      </c>
      <c r="B291" s="61" t="s">
        <v>9</v>
      </c>
      <c r="C291" s="63"/>
      <c r="D291" s="63"/>
      <c r="E291" s="63"/>
      <c r="F291" s="63"/>
      <c r="G291" s="63"/>
      <c r="H291" s="63"/>
      <c r="I291" s="63"/>
      <c r="J291" s="63"/>
      <c r="K291" s="63"/>
      <c r="L291" s="63"/>
      <c r="M291" s="63"/>
      <c r="N291" s="63"/>
      <c r="O291" s="63"/>
      <c r="P291" s="63"/>
      <c r="Q291" s="63"/>
      <c r="R291" s="63"/>
      <c r="S291" s="63"/>
      <c r="T291" s="63"/>
      <c r="U291" s="63"/>
      <c r="V291" s="63"/>
      <c r="W291" s="63"/>
      <c r="X291" s="63"/>
      <c r="Y291" s="63"/>
      <c r="Z291" s="63"/>
      <c r="AA291" s="63"/>
      <c r="AB291" s="63"/>
      <c r="AC291" s="63"/>
      <c r="AD291" s="63"/>
      <c r="AE291" s="63"/>
      <c r="AF291" s="63"/>
    </row>
    <row r="292" spans="1:32" ht="15.75" x14ac:dyDescent="0.25">
      <c r="A292" s="63"/>
      <c r="B292" s="63"/>
      <c r="C292" s="63"/>
      <c r="D292" s="63"/>
      <c r="E292" s="63"/>
      <c r="F292" s="63"/>
      <c r="G292" s="63"/>
      <c r="H292" s="63"/>
      <c r="I292" s="63"/>
      <c r="J292" s="63"/>
      <c r="K292" s="63"/>
      <c r="L292" s="63"/>
      <c r="M292" s="63"/>
      <c r="N292" s="63"/>
      <c r="O292" s="63"/>
      <c r="P292" s="63"/>
      <c r="Q292" s="63"/>
      <c r="R292" s="63"/>
      <c r="S292" s="63"/>
      <c r="T292" s="63"/>
      <c r="U292" s="63"/>
      <c r="V292" s="63"/>
      <c r="W292" s="63"/>
      <c r="X292" s="63"/>
      <c r="Y292" s="63"/>
      <c r="Z292" s="63"/>
      <c r="AA292" s="63"/>
      <c r="AB292" s="63"/>
      <c r="AC292" s="63"/>
      <c r="AD292" s="63"/>
      <c r="AE292" s="63"/>
      <c r="AF292" s="63"/>
    </row>
    <row r="293" spans="1:32" ht="15.75" x14ac:dyDescent="0.25">
      <c r="A293" s="63" t="s">
        <v>499</v>
      </c>
      <c r="B293" s="63"/>
      <c r="C293" s="63"/>
      <c r="D293" s="63"/>
      <c r="E293" s="63"/>
      <c r="F293" s="63"/>
      <c r="G293" s="63"/>
      <c r="H293" s="63"/>
      <c r="I293" s="63"/>
      <c r="J293" s="63"/>
      <c r="K293" s="63"/>
      <c r="L293" s="63"/>
      <c r="M293" s="63"/>
      <c r="N293" s="63"/>
      <c r="O293" s="63"/>
      <c r="P293" s="63"/>
      <c r="Q293" s="63"/>
      <c r="R293" s="63"/>
      <c r="S293" s="63"/>
      <c r="T293" s="63"/>
      <c r="U293" s="63"/>
      <c r="V293" s="63"/>
      <c r="W293" s="63"/>
      <c r="X293" s="63"/>
      <c r="Y293" s="63"/>
      <c r="Z293" s="63"/>
      <c r="AA293" s="63"/>
      <c r="AB293" s="63"/>
      <c r="AC293" s="63"/>
      <c r="AD293" s="63"/>
      <c r="AE293" s="63"/>
      <c r="AF293" s="63"/>
    </row>
    <row r="294" spans="1:32" ht="15.75" x14ac:dyDescent="0.25">
      <c r="A294" s="63" t="s">
        <v>500</v>
      </c>
      <c r="B294" s="63"/>
      <c r="C294" s="63"/>
      <c r="D294" s="63"/>
      <c r="E294" s="63"/>
      <c r="F294" s="63"/>
      <c r="G294" s="63"/>
      <c r="H294" s="63"/>
      <c r="I294" s="63"/>
      <c r="J294" s="63"/>
      <c r="K294" s="63"/>
      <c r="L294" s="63"/>
      <c r="M294" s="63"/>
      <c r="N294" s="63"/>
      <c r="O294" s="63"/>
      <c r="P294" s="63"/>
      <c r="Q294" s="63"/>
      <c r="R294" s="63"/>
      <c r="S294" s="63"/>
      <c r="T294" s="63"/>
      <c r="U294" s="63"/>
      <c r="V294" s="63"/>
      <c r="W294" s="63"/>
      <c r="X294" s="63"/>
      <c r="Y294" s="63"/>
      <c r="Z294" s="63"/>
      <c r="AA294" s="63"/>
      <c r="AB294" s="63"/>
      <c r="AC294" s="63"/>
      <c r="AD294" s="63"/>
      <c r="AE294" s="63"/>
      <c r="AF294" s="63"/>
    </row>
    <row r="295" spans="1:32" ht="15.75" x14ac:dyDescent="0.25">
      <c r="A295" s="63" t="s">
        <v>501</v>
      </c>
      <c r="B295" s="63"/>
      <c r="C295" s="63"/>
      <c r="D295" s="63"/>
      <c r="E295" s="63"/>
      <c r="F295" s="63"/>
      <c r="G295" s="63"/>
      <c r="H295" s="63"/>
      <c r="I295" s="63"/>
      <c r="J295" s="63"/>
      <c r="K295" s="63"/>
      <c r="L295" s="63"/>
      <c r="M295" s="63"/>
      <c r="N295" s="63"/>
      <c r="O295" s="63"/>
      <c r="P295" s="63"/>
      <c r="Q295" s="63"/>
      <c r="R295" s="63"/>
      <c r="S295" s="63"/>
      <c r="T295" s="63"/>
      <c r="U295" s="63"/>
      <c r="V295" s="63"/>
      <c r="W295" s="63"/>
      <c r="X295" s="63"/>
      <c r="Y295" s="63"/>
      <c r="Z295" s="63"/>
      <c r="AA295" s="63"/>
      <c r="AB295" s="63"/>
      <c r="AC295" s="63"/>
      <c r="AD295" s="63"/>
      <c r="AE295" s="63"/>
      <c r="AF295" s="63"/>
    </row>
    <row r="296" spans="1:32" ht="15.75" x14ac:dyDescent="0.25">
      <c r="A296" s="63" t="s">
        <v>512</v>
      </c>
      <c r="B296" s="63"/>
      <c r="C296" s="63"/>
      <c r="D296" s="63"/>
      <c r="E296" s="63"/>
      <c r="F296" s="63"/>
      <c r="G296" s="63"/>
      <c r="H296" s="63"/>
      <c r="I296" s="63"/>
      <c r="J296" s="63"/>
      <c r="K296" s="63"/>
      <c r="L296" s="63"/>
      <c r="M296" s="63"/>
      <c r="N296" s="63"/>
      <c r="O296" s="63"/>
      <c r="P296" s="63"/>
      <c r="Q296" s="63"/>
      <c r="R296" s="63"/>
      <c r="S296" s="63"/>
      <c r="T296" s="63"/>
      <c r="U296" s="63"/>
      <c r="V296" s="63"/>
      <c r="W296" s="63"/>
      <c r="X296" s="63"/>
      <c r="Y296" s="63"/>
      <c r="Z296" s="63"/>
      <c r="AA296" s="63"/>
      <c r="AB296" s="63"/>
      <c r="AC296" s="63"/>
      <c r="AD296" s="63"/>
      <c r="AE296" s="63"/>
      <c r="AF296" s="63"/>
    </row>
    <row r="297" spans="1:32" ht="15.75" x14ac:dyDescent="0.25">
      <c r="A297" s="63" t="s">
        <v>503</v>
      </c>
      <c r="B297" s="63"/>
      <c r="C297" s="63"/>
      <c r="D297" s="63"/>
      <c r="E297" s="63"/>
      <c r="F297" s="63"/>
      <c r="G297" s="63"/>
      <c r="H297" s="63"/>
      <c r="I297" s="63"/>
      <c r="J297" s="63"/>
      <c r="K297" s="63"/>
      <c r="L297" s="63"/>
      <c r="M297" s="63"/>
      <c r="N297" s="63"/>
      <c r="O297" s="63"/>
      <c r="P297" s="63"/>
      <c r="Q297" s="63"/>
      <c r="R297" s="63"/>
      <c r="S297" s="63"/>
      <c r="T297" s="63"/>
      <c r="U297" s="63"/>
      <c r="V297" s="63"/>
      <c r="W297" s="63"/>
      <c r="X297" s="63"/>
      <c r="Y297" s="63"/>
      <c r="Z297" s="63"/>
      <c r="AA297" s="63"/>
      <c r="AB297" s="63"/>
      <c r="AC297" s="63"/>
      <c r="AD297" s="63"/>
      <c r="AE297" s="63"/>
      <c r="AF297" s="63"/>
    </row>
    <row r="298" spans="1:32" ht="15.75" x14ac:dyDescent="0.25">
      <c r="A298" s="63" t="s">
        <v>504</v>
      </c>
      <c r="B298" s="63"/>
      <c r="C298" s="63"/>
      <c r="D298" s="63"/>
      <c r="E298" s="63"/>
      <c r="F298" s="63"/>
      <c r="G298" s="63"/>
      <c r="H298" s="63"/>
      <c r="I298" s="63"/>
      <c r="J298" s="63"/>
      <c r="K298" s="63"/>
      <c r="L298" s="63"/>
      <c r="M298" s="63"/>
      <c r="N298" s="63"/>
      <c r="O298" s="63"/>
      <c r="P298" s="63"/>
      <c r="Q298" s="63"/>
      <c r="R298" s="63"/>
      <c r="S298" s="63"/>
      <c r="T298" s="63"/>
      <c r="U298" s="63"/>
      <c r="V298" s="63"/>
      <c r="W298" s="63"/>
      <c r="X298" s="63"/>
      <c r="Y298" s="63"/>
      <c r="Z298" s="63"/>
      <c r="AA298" s="63"/>
      <c r="AB298" s="63"/>
      <c r="AC298" s="63"/>
      <c r="AD298" s="63"/>
      <c r="AE298" s="63"/>
      <c r="AF298" s="63"/>
    </row>
    <row r="299" spans="1:32" ht="15.75" x14ac:dyDescent="0.25">
      <c r="A299" s="63" t="s">
        <v>505</v>
      </c>
      <c r="B299" s="63"/>
      <c r="C299" s="63"/>
      <c r="D299" s="63"/>
      <c r="E299" s="63"/>
      <c r="F299" s="63"/>
      <c r="G299" s="63"/>
      <c r="H299" s="63"/>
      <c r="I299" s="63"/>
      <c r="J299" s="63"/>
      <c r="K299" s="63"/>
      <c r="L299" s="63"/>
      <c r="M299" s="63"/>
      <c r="N299" s="63"/>
      <c r="O299" s="63"/>
      <c r="P299" s="63"/>
      <c r="Q299" s="63"/>
      <c r="R299" s="63"/>
      <c r="S299" s="63"/>
      <c r="T299" s="63"/>
      <c r="U299" s="63"/>
      <c r="V299" s="63"/>
      <c r="W299" s="63"/>
      <c r="X299" s="63"/>
      <c r="Y299" s="63"/>
      <c r="Z299" s="63"/>
      <c r="AA299" s="63"/>
      <c r="AB299" s="63"/>
      <c r="AC299" s="63"/>
      <c r="AD299" s="63"/>
      <c r="AE299" s="63"/>
      <c r="AF299" s="63"/>
    </row>
    <row r="300" spans="1:32" ht="15.75" x14ac:dyDescent="0.25">
      <c r="A300" s="63" t="s">
        <v>506</v>
      </c>
      <c r="B300" s="63"/>
      <c r="C300" s="63"/>
      <c r="D300" s="63"/>
      <c r="E300" s="63"/>
      <c r="F300" s="63"/>
      <c r="G300" s="63"/>
      <c r="H300" s="63"/>
      <c r="I300" s="63"/>
      <c r="J300" s="63"/>
      <c r="K300" s="63"/>
      <c r="L300" s="63"/>
      <c r="M300" s="63"/>
      <c r="N300" s="63"/>
      <c r="O300" s="63"/>
      <c r="P300" s="63"/>
      <c r="Q300" s="63"/>
      <c r="R300" s="63"/>
      <c r="S300" s="63"/>
      <c r="T300" s="63"/>
      <c r="U300" s="63"/>
      <c r="V300" s="63"/>
      <c r="W300" s="63"/>
      <c r="X300" s="63"/>
      <c r="Y300" s="63"/>
      <c r="Z300" s="63"/>
      <c r="AA300" s="63"/>
      <c r="AB300" s="63"/>
      <c r="AC300" s="63"/>
      <c r="AD300" s="63"/>
      <c r="AE300" s="63"/>
      <c r="AF300" s="63"/>
    </row>
    <row r="301" spans="1:32" ht="15.75" x14ac:dyDescent="0.25">
      <c r="A301" s="63" t="s">
        <v>507</v>
      </c>
      <c r="B301" s="63"/>
      <c r="C301" s="63"/>
      <c r="D301" s="63"/>
      <c r="E301" s="63"/>
      <c r="F301" s="63"/>
      <c r="G301" s="63"/>
      <c r="H301" s="63"/>
      <c r="I301" s="63"/>
      <c r="J301" s="63"/>
      <c r="K301" s="63"/>
      <c r="L301" s="63"/>
      <c r="M301" s="63"/>
      <c r="N301" s="63"/>
      <c r="O301" s="63"/>
      <c r="P301" s="63"/>
      <c r="Q301" s="63"/>
      <c r="R301" s="63"/>
      <c r="S301" s="63"/>
      <c r="T301" s="63"/>
      <c r="U301" s="63"/>
      <c r="V301" s="63"/>
      <c r="W301" s="63"/>
      <c r="X301" s="63"/>
      <c r="Y301" s="63"/>
      <c r="Z301" s="63"/>
      <c r="AA301" s="63"/>
      <c r="AB301" s="63"/>
      <c r="AC301" s="63"/>
      <c r="AD301" s="63"/>
      <c r="AE301" s="63"/>
    </row>
    <row r="302" spans="1:32" ht="15.75" x14ac:dyDescent="0.25">
      <c r="A302" s="63" t="s">
        <v>528</v>
      </c>
      <c r="B302" s="63"/>
      <c r="C302" s="63"/>
      <c r="D302" s="63"/>
      <c r="E302" s="63"/>
      <c r="F302" s="63"/>
      <c r="G302" s="63"/>
      <c r="H302" s="63"/>
      <c r="I302" s="63"/>
      <c r="J302" s="63"/>
      <c r="K302" s="63"/>
      <c r="L302" s="63"/>
      <c r="M302" s="63"/>
      <c r="N302" s="63"/>
      <c r="O302" s="63"/>
      <c r="P302" s="63"/>
      <c r="Q302" s="63"/>
      <c r="R302" s="63"/>
      <c r="S302" s="63"/>
      <c r="T302" s="63"/>
      <c r="U302" s="63"/>
      <c r="V302" s="63"/>
      <c r="W302" s="63"/>
      <c r="X302" s="63"/>
      <c r="Y302" s="63"/>
      <c r="Z302" s="63"/>
      <c r="AA302" s="63"/>
      <c r="AB302" s="63"/>
      <c r="AC302" s="63"/>
      <c r="AD302" s="63"/>
      <c r="AE302" s="63"/>
    </row>
    <row r="303" spans="1:32" ht="15.75" x14ac:dyDescent="0.25">
      <c r="A303" s="70" t="str">
        <f t="shared" ref="A303:A317" si="2">IF($K303&gt;$J303,$B277,"")</f>
        <v/>
      </c>
      <c r="B303" s="63">
        <f>Front!B3</f>
        <v>0</v>
      </c>
      <c r="C303" s="63">
        <f>Front!C3</f>
        <v>0</v>
      </c>
      <c r="D303" s="63">
        <f>Front!D3</f>
        <v>0</v>
      </c>
      <c r="E303" s="63">
        <f>Front!E3</f>
        <v>0</v>
      </c>
      <c r="F303" s="63">
        <f>Front!F3</f>
        <v>0</v>
      </c>
      <c r="G303" s="63">
        <f>Front!G3</f>
        <v>0</v>
      </c>
      <c r="H303" s="63">
        <f>Front!H3</f>
        <v>0</v>
      </c>
      <c r="I303" s="63">
        <f>Front!I3</f>
        <v>0</v>
      </c>
      <c r="J303" s="63">
        <f>Front!J3</f>
        <v>0</v>
      </c>
      <c r="K303" s="63">
        <f>Front!K3</f>
        <v>0</v>
      </c>
      <c r="L303" s="63">
        <f>Front!L3</f>
        <v>0</v>
      </c>
      <c r="M303" s="63">
        <f>Front!M3</f>
        <v>0</v>
      </c>
      <c r="N303" s="63"/>
      <c r="O303" s="63"/>
      <c r="P303" s="63"/>
      <c r="Q303" s="63"/>
      <c r="R303" s="63"/>
      <c r="S303" s="63"/>
      <c r="T303" s="63"/>
      <c r="U303" s="63"/>
      <c r="V303" s="63"/>
      <c r="W303" s="63"/>
      <c r="X303" s="63"/>
      <c r="Y303" s="63"/>
      <c r="Z303" s="63"/>
      <c r="AA303" s="63"/>
      <c r="AB303" s="63"/>
      <c r="AC303" s="63"/>
      <c r="AD303" s="63"/>
      <c r="AE303" s="63"/>
    </row>
    <row r="304" spans="1:32" ht="15.75" x14ac:dyDescent="0.25">
      <c r="A304" s="70" t="str">
        <f t="shared" si="2"/>
        <v/>
      </c>
      <c r="B304" s="63">
        <f>Front!B4</f>
        <v>0</v>
      </c>
      <c r="C304" s="63">
        <f>Front!C4</f>
        <v>0</v>
      </c>
      <c r="D304" s="63">
        <f>Front!D4</f>
        <v>0</v>
      </c>
      <c r="E304" s="63">
        <f>Front!E4</f>
        <v>0</v>
      </c>
      <c r="F304" s="63">
        <f>Front!F4</f>
        <v>0</v>
      </c>
      <c r="G304" s="63">
        <f>Front!G4</f>
        <v>0</v>
      </c>
      <c r="H304" s="63">
        <f>Front!H4</f>
        <v>0</v>
      </c>
      <c r="I304" s="63">
        <f>Front!I4</f>
        <v>0</v>
      </c>
      <c r="J304" s="63">
        <f>Front!J4</f>
        <v>0</v>
      </c>
      <c r="K304" s="63">
        <f>Front!K4</f>
        <v>0</v>
      </c>
      <c r="L304" s="63">
        <f>Front!L4</f>
        <v>0</v>
      </c>
      <c r="M304" s="63">
        <f>Front!M4</f>
        <v>0</v>
      </c>
      <c r="N304" s="63"/>
      <c r="O304" s="63"/>
      <c r="P304" s="63"/>
      <c r="Q304" s="63"/>
      <c r="R304" s="63"/>
      <c r="S304" s="63"/>
      <c r="T304" s="63"/>
      <c r="U304" s="63"/>
      <c r="V304" s="63"/>
      <c r="W304" s="63"/>
      <c r="X304" s="63"/>
      <c r="Y304" s="63"/>
      <c r="Z304" s="63"/>
      <c r="AA304" s="63"/>
      <c r="AB304" s="63"/>
      <c r="AC304" s="63"/>
      <c r="AD304" s="63"/>
      <c r="AE304" s="63"/>
    </row>
    <row r="305" spans="1:31" ht="15.75" x14ac:dyDescent="0.25">
      <c r="A305" s="70" t="str">
        <f t="shared" si="2"/>
        <v/>
      </c>
      <c r="B305" s="63">
        <f>Front!B5</f>
        <v>0</v>
      </c>
      <c r="C305" s="63">
        <f>Front!C5</f>
        <v>0</v>
      </c>
      <c r="D305" s="63">
        <f>Front!D5</f>
        <v>0</v>
      </c>
      <c r="E305" s="63">
        <f>Front!E5</f>
        <v>0</v>
      </c>
      <c r="F305" s="63">
        <f>Front!F5</f>
        <v>0</v>
      </c>
      <c r="G305" s="63">
        <f>Front!G5</f>
        <v>0</v>
      </c>
      <c r="H305" s="63">
        <f>Front!H5</f>
        <v>0</v>
      </c>
      <c r="I305" s="63">
        <f>Front!I5</f>
        <v>0</v>
      </c>
      <c r="J305" s="63">
        <f>Front!J5</f>
        <v>0</v>
      </c>
      <c r="K305" s="63">
        <f>Front!K5</f>
        <v>0</v>
      </c>
      <c r="L305" s="63">
        <f>Front!L5</f>
        <v>0</v>
      </c>
      <c r="M305" s="63">
        <f>Front!M5</f>
        <v>0</v>
      </c>
      <c r="N305" s="63"/>
      <c r="O305" s="63"/>
      <c r="P305" s="63"/>
      <c r="Q305" s="63"/>
      <c r="R305" s="63"/>
      <c r="S305" s="63"/>
      <c r="T305" s="63"/>
      <c r="U305" s="63"/>
      <c r="V305" s="63"/>
      <c r="W305" s="63"/>
      <c r="X305" s="63"/>
      <c r="Y305" s="63"/>
      <c r="Z305" s="63"/>
      <c r="AA305" s="63"/>
      <c r="AB305" s="63"/>
      <c r="AC305" s="63"/>
      <c r="AD305" s="63"/>
      <c r="AE305" s="63"/>
    </row>
    <row r="306" spans="1:31" ht="15.75" x14ac:dyDescent="0.25">
      <c r="A306" s="70" t="str">
        <f t="shared" si="2"/>
        <v/>
      </c>
      <c r="B306" s="63">
        <f>Front!B6</f>
        <v>0</v>
      </c>
      <c r="C306" s="63">
        <f>Front!C6</f>
        <v>0</v>
      </c>
      <c r="D306" s="63">
        <f>Front!D6</f>
        <v>0</v>
      </c>
      <c r="E306" s="63">
        <f>Front!E6</f>
        <v>0</v>
      </c>
      <c r="F306" s="63">
        <f>Front!F6</f>
        <v>0</v>
      </c>
      <c r="G306" s="63">
        <f>Front!G6</f>
        <v>0</v>
      </c>
      <c r="H306" s="63">
        <f>Front!H6</f>
        <v>0</v>
      </c>
      <c r="I306" s="63">
        <f>Front!I6</f>
        <v>0</v>
      </c>
      <c r="J306" s="63">
        <f>Front!J6</f>
        <v>0</v>
      </c>
      <c r="K306" s="63">
        <f>Front!K6</f>
        <v>0</v>
      </c>
      <c r="L306" s="63">
        <f>Front!L6</f>
        <v>0</v>
      </c>
      <c r="M306" s="63">
        <f>Front!M6</f>
        <v>0</v>
      </c>
      <c r="N306" s="63"/>
      <c r="O306" s="63"/>
      <c r="P306" s="63"/>
      <c r="Q306" s="63"/>
      <c r="R306" s="63"/>
      <c r="S306" s="63"/>
      <c r="T306" s="63"/>
      <c r="U306" s="63"/>
      <c r="V306" s="63"/>
      <c r="W306" s="63"/>
      <c r="X306" s="63"/>
      <c r="Y306" s="63"/>
      <c r="Z306" s="63"/>
      <c r="AA306" s="63"/>
      <c r="AB306" s="63"/>
      <c r="AC306" s="63"/>
      <c r="AD306" s="63"/>
      <c r="AE306" s="63"/>
    </row>
    <row r="307" spans="1:31" ht="15.75" x14ac:dyDescent="0.25">
      <c r="A307" s="70" t="str">
        <f t="shared" si="2"/>
        <v/>
      </c>
      <c r="B307" s="63">
        <f>Front!B7</f>
        <v>0</v>
      </c>
      <c r="C307" s="63">
        <f>Front!C7</f>
        <v>0</v>
      </c>
      <c r="D307" s="63">
        <f>Front!D7</f>
        <v>0</v>
      </c>
      <c r="E307" s="63">
        <f>Front!E7</f>
        <v>0</v>
      </c>
      <c r="F307" s="63">
        <f>Front!F7</f>
        <v>0</v>
      </c>
      <c r="G307" s="63">
        <f>Front!G7</f>
        <v>0</v>
      </c>
      <c r="H307" s="63">
        <f>Front!H7</f>
        <v>0</v>
      </c>
      <c r="I307" s="63">
        <f>Front!I7</f>
        <v>0</v>
      </c>
      <c r="J307" s="63">
        <f>Front!J7</f>
        <v>0</v>
      </c>
      <c r="K307" s="63">
        <f>Front!K7</f>
        <v>0</v>
      </c>
      <c r="L307" s="63">
        <f>Front!L7</f>
        <v>0</v>
      </c>
      <c r="M307" s="63">
        <f>Front!M7</f>
        <v>0</v>
      </c>
      <c r="N307" s="63"/>
      <c r="O307" s="63"/>
      <c r="P307" s="63"/>
      <c r="Q307" s="63"/>
      <c r="R307" s="63"/>
      <c r="S307" s="63"/>
      <c r="T307" s="63"/>
      <c r="U307" s="63"/>
      <c r="V307" s="63"/>
      <c r="W307" s="63"/>
      <c r="X307" s="63"/>
      <c r="Y307" s="63"/>
      <c r="Z307" s="63"/>
      <c r="AA307" s="63"/>
      <c r="AB307" s="63"/>
      <c r="AC307" s="63"/>
      <c r="AD307" s="63"/>
      <c r="AE307" s="63"/>
    </row>
    <row r="308" spans="1:31" ht="15.75" x14ac:dyDescent="0.25">
      <c r="A308" s="70" t="str">
        <f t="shared" si="2"/>
        <v/>
      </c>
      <c r="B308" s="63">
        <f>Front!B8</f>
        <v>0</v>
      </c>
      <c r="C308" s="63">
        <f>Front!C8</f>
        <v>0</v>
      </c>
      <c r="D308" s="63">
        <f>Front!D8</f>
        <v>0</v>
      </c>
      <c r="E308" s="63">
        <f>Front!E8</f>
        <v>0</v>
      </c>
      <c r="F308" s="63">
        <f>Front!F8</f>
        <v>0</v>
      </c>
      <c r="G308" s="63">
        <f>Front!G8</f>
        <v>0</v>
      </c>
      <c r="H308" s="63">
        <f>Front!H8</f>
        <v>0</v>
      </c>
      <c r="I308" s="63">
        <f>Front!I8</f>
        <v>0</v>
      </c>
      <c r="J308" s="63">
        <f>Front!J8</f>
        <v>0</v>
      </c>
      <c r="K308" s="63">
        <f>Front!K8</f>
        <v>0</v>
      </c>
      <c r="L308" s="63">
        <f>Front!L8</f>
        <v>0</v>
      </c>
      <c r="M308" s="63">
        <f>Front!M8</f>
        <v>0</v>
      </c>
      <c r="N308" s="63"/>
      <c r="O308" s="63"/>
      <c r="P308" s="63"/>
      <c r="Q308" s="63"/>
      <c r="R308" s="63"/>
      <c r="S308" s="63"/>
      <c r="T308" s="63"/>
      <c r="U308" s="63"/>
      <c r="V308" s="63"/>
      <c r="W308" s="63"/>
      <c r="X308" s="63"/>
      <c r="Y308" s="63"/>
      <c r="Z308" s="63"/>
      <c r="AA308" s="63"/>
      <c r="AB308" s="63"/>
      <c r="AC308" s="63"/>
      <c r="AD308" s="63"/>
      <c r="AE308" s="63"/>
    </row>
    <row r="309" spans="1:31" ht="15.75" x14ac:dyDescent="0.25">
      <c r="A309" s="70" t="str">
        <f t="shared" si="2"/>
        <v/>
      </c>
      <c r="B309" s="63">
        <f>Front!B9</f>
        <v>0</v>
      </c>
      <c r="C309" s="63">
        <f>Front!C9</f>
        <v>0</v>
      </c>
      <c r="D309" s="63">
        <f>Front!D9</f>
        <v>0</v>
      </c>
      <c r="E309" s="63">
        <f>Front!E9</f>
        <v>0</v>
      </c>
      <c r="F309" s="63">
        <f>Front!F9</f>
        <v>0</v>
      </c>
      <c r="G309" s="63">
        <f>Front!G9</f>
        <v>0</v>
      </c>
      <c r="H309" s="63">
        <f>Front!H9</f>
        <v>0</v>
      </c>
      <c r="I309" s="63">
        <f>Front!I9</f>
        <v>0</v>
      </c>
      <c r="J309" s="63">
        <f>Front!J9</f>
        <v>0</v>
      </c>
      <c r="K309" s="63">
        <f>Front!K9</f>
        <v>0</v>
      </c>
      <c r="L309" s="63">
        <f>Front!L9</f>
        <v>0</v>
      </c>
      <c r="M309" s="63">
        <f>Front!M9</f>
        <v>0</v>
      </c>
      <c r="N309" s="63"/>
      <c r="O309" s="63"/>
      <c r="P309" s="63"/>
      <c r="Q309" s="63"/>
      <c r="R309" s="63"/>
      <c r="S309" s="63"/>
      <c r="T309" s="63"/>
      <c r="U309" s="63"/>
      <c r="V309" s="63"/>
      <c r="W309" s="63"/>
      <c r="X309" s="63"/>
      <c r="Y309" s="63"/>
      <c r="Z309" s="63"/>
      <c r="AA309" s="63"/>
      <c r="AB309" s="63"/>
      <c r="AC309" s="63"/>
      <c r="AD309" s="63"/>
      <c r="AE309" s="63"/>
    </row>
    <row r="310" spans="1:31" ht="15.75" x14ac:dyDescent="0.25">
      <c r="A310" s="70" t="str">
        <f t="shared" si="2"/>
        <v/>
      </c>
      <c r="B310" s="63">
        <f>Front!B10</f>
        <v>0</v>
      </c>
      <c r="C310" s="63">
        <f>Front!C10</f>
        <v>0</v>
      </c>
      <c r="D310" s="63">
        <f>Front!D10</f>
        <v>0</v>
      </c>
      <c r="E310" s="63">
        <f>Front!E10</f>
        <v>0</v>
      </c>
      <c r="F310" s="63">
        <f>Front!F10</f>
        <v>0</v>
      </c>
      <c r="G310" s="63">
        <f>Front!G10</f>
        <v>0</v>
      </c>
      <c r="H310" s="63">
        <f>Front!H10</f>
        <v>0</v>
      </c>
      <c r="I310" s="63">
        <f>Front!I10</f>
        <v>0</v>
      </c>
      <c r="J310" s="63">
        <f>Front!J10</f>
        <v>0</v>
      </c>
      <c r="K310" s="63">
        <f>Front!K10</f>
        <v>0</v>
      </c>
      <c r="L310" s="63">
        <f>Front!L10</f>
        <v>0</v>
      </c>
      <c r="M310" s="63">
        <f>Front!M10</f>
        <v>0</v>
      </c>
      <c r="N310" s="63"/>
      <c r="O310" s="63"/>
      <c r="P310" s="63"/>
      <c r="Q310" s="63"/>
      <c r="R310" s="63"/>
      <c r="S310" s="63"/>
      <c r="T310" s="63"/>
      <c r="U310" s="63"/>
      <c r="V310" s="63"/>
      <c r="W310" s="63"/>
      <c r="X310" s="63"/>
      <c r="Y310" s="63"/>
      <c r="Z310" s="63"/>
      <c r="AA310" s="63"/>
      <c r="AB310" s="63"/>
      <c r="AC310" s="63"/>
      <c r="AD310" s="63"/>
      <c r="AE310" s="63"/>
    </row>
    <row r="311" spans="1:31" ht="15.75" x14ac:dyDescent="0.25">
      <c r="A311" s="70" t="str">
        <f t="shared" si="2"/>
        <v/>
      </c>
      <c r="B311" s="63">
        <f>Front!B11</f>
        <v>0</v>
      </c>
      <c r="C311" s="63">
        <f>Front!C11</f>
        <v>0</v>
      </c>
      <c r="D311" s="63">
        <f>Front!D11</f>
        <v>0</v>
      </c>
      <c r="E311" s="63">
        <f>Front!E11</f>
        <v>0</v>
      </c>
      <c r="F311" s="63">
        <f>Front!F11</f>
        <v>0</v>
      </c>
      <c r="G311" s="63">
        <f>Front!G11</f>
        <v>0</v>
      </c>
      <c r="H311" s="63">
        <f>Front!H11</f>
        <v>0</v>
      </c>
      <c r="I311" s="63">
        <f>Front!I11</f>
        <v>0</v>
      </c>
      <c r="J311" s="63">
        <f>Front!J11</f>
        <v>0</v>
      </c>
      <c r="K311" s="63">
        <f>Front!K11</f>
        <v>0</v>
      </c>
      <c r="L311" s="63">
        <f>Front!L11</f>
        <v>0</v>
      </c>
      <c r="M311" s="63">
        <f>Front!M11</f>
        <v>0</v>
      </c>
      <c r="N311" s="63"/>
      <c r="O311" s="63"/>
      <c r="P311" s="63"/>
      <c r="Q311" s="63"/>
      <c r="R311" s="63"/>
      <c r="S311" s="63"/>
      <c r="T311" s="63"/>
      <c r="U311" s="63"/>
      <c r="V311" s="63"/>
      <c r="W311" s="63"/>
      <c r="X311" s="63"/>
      <c r="Y311" s="63"/>
      <c r="Z311" s="63"/>
      <c r="AA311" s="63"/>
      <c r="AB311" s="63"/>
      <c r="AC311" s="63"/>
      <c r="AD311" s="63"/>
      <c r="AE311" s="63"/>
    </row>
    <row r="312" spans="1:31" ht="15.75" x14ac:dyDescent="0.25">
      <c r="A312" s="70" t="str">
        <f t="shared" si="2"/>
        <v/>
      </c>
      <c r="B312" s="63">
        <f>Front!B12</f>
        <v>0</v>
      </c>
      <c r="C312" s="63">
        <f>Front!C12</f>
        <v>0</v>
      </c>
      <c r="D312" s="63">
        <f>Front!D12</f>
        <v>0</v>
      </c>
      <c r="E312" s="63">
        <f>Front!E12</f>
        <v>0</v>
      </c>
      <c r="F312" s="63">
        <f>Front!F12</f>
        <v>0</v>
      </c>
      <c r="G312" s="63">
        <f>Front!G12</f>
        <v>0</v>
      </c>
      <c r="H312" s="63">
        <f>Front!H12</f>
        <v>0</v>
      </c>
      <c r="I312" s="63">
        <f>Front!I12</f>
        <v>0</v>
      </c>
      <c r="J312" s="63">
        <f>Front!J12</f>
        <v>0</v>
      </c>
      <c r="K312" s="63">
        <f>Front!K12</f>
        <v>0</v>
      </c>
      <c r="L312" s="63">
        <f>Front!L12</f>
        <v>0</v>
      </c>
      <c r="M312" s="63">
        <f>Front!M12</f>
        <v>0</v>
      </c>
      <c r="N312" s="63"/>
      <c r="O312" s="63"/>
      <c r="P312" s="63"/>
      <c r="Q312" s="63"/>
      <c r="R312" s="63"/>
      <c r="S312" s="63"/>
      <c r="T312" s="63"/>
      <c r="U312" s="63"/>
      <c r="V312" s="63"/>
      <c r="W312" s="63"/>
      <c r="X312" s="63"/>
      <c r="Y312" s="63"/>
      <c r="Z312" s="63"/>
      <c r="AA312" s="63"/>
      <c r="AB312" s="63"/>
      <c r="AC312" s="63"/>
      <c r="AD312" s="63"/>
      <c r="AE312" s="63"/>
    </row>
    <row r="313" spans="1:31" ht="15.75" x14ac:dyDescent="0.25">
      <c r="A313" s="70" t="str">
        <f t="shared" si="2"/>
        <v/>
      </c>
      <c r="B313" s="63">
        <f>Front!B13</f>
        <v>0</v>
      </c>
      <c r="C313" s="63">
        <f>Front!C13</f>
        <v>0</v>
      </c>
      <c r="D313" s="63">
        <f>Front!D13</f>
        <v>0</v>
      </c>
      <c r="E313" s="63">
        <f>Front!E13</f>
        <v>0</v>
      </c>
      <c r="F313" s="63">
        <f>Front!F13</f>
        <v>0</v>
      </c>
      <c r="G313" s="63">
        <f>Front!G13</f>
        <v>0</v>
      </c>
      <c r="H313" s="63">
        <f>Front!H13</f>
        <v>0</v>
      </c>
      <c r="I313" s="63">
        <f>Front!I13</f>
        <v>0</v>
      </c>
      <c r="J313" s="63">
        <f>Front!J13</f>
        <v>0</v>
      </c>
      <c r="K313" s="63">
        <f>Front!K13</f>
        <v>0</v>
      </c>
      <c r="L313" s="63">
        <f>Front!L13</f>
        <v>0</v>
      </c>
      <c r="M313" s="63">
        <f>Front!M13</f>
        <v>0</v>
      </c>
      <c r="N313" s="63"/>
      <c r="O313" s="63"/>
      <c r="P313" s="63"/>
      <c r="Q313" s="63"/>
      <c r="R313" s="63"/>
      <c r="S313" s="63"/>
      <c r="T313" s="63"/>
      <c r="U313" s="63"/>
      <c r="V313" s="63"/>
      <c r="W313" s="63"/>
      <c r="X313" s="63"/>
      <c r="Y313" s="63"/>
      <c r="Z313" s="63"/>
      <c r="AA313" s="63"/>
      <c r="AB313" s="63"/>
      <c r="AC313" s="63"/>
      <c r="AD313" s="63"/>
      <c r="AE313" s="63"/>
    </row>
    <row r="314" spans="1:31" ht="15.75" x14ac:dyDescent="0.25">
      <c r="A314" s="70" t="str">
        <f t="shared" si="2"/>
        <v/>
      </c>
      <c r="B314" s="63">
        <f>Front!B14</f>
        <v>0</v>
      </c>
      <c r="C314" s="63">
        <f>Front!C14</f>
        <v>0</v>
      </c>
      <c r="D314" s="63">
        <f>Front!D14</f>
        <v>0</v>
      </c>
      <c r="E314" s="63">
        <f>Front!E14</f>
        <v>0</v>
      </c>
      <c r="F314" s="63">
        <f>Front!F14</f>
        <v>0</v>
      </c>
      <c r="G314" s="63">
        <f>Front!G14</f>
        <v>0</v>
      </c>
      <c r="H314" s="63">
        <f>Front!H14</f>
        <v>0</v>
      </c>
      <c r="I314" s="63">
        <f>Front!I14</f>
        <v>0</v>
      </c>
      <c r="J314" s="63">
        <f>Front!J14</f>
        <v>0</v>
      </c>
      <c r="K314" s="63">
        <f>Front!K14</f>
        <v>0</v>
      </c>
      <c r="L314" s="63">
        <f>Front!L14</f>
        <v>0</v>
      </c>
      <c r="M314" s="63">
        <f>Front!M14</f>
        <v>0</v>
      </c>
      <c r="N314" s="63"/>
      <c r="O314" s="63"/>
      <c r="P314" s="63"/>
      <c r="Q314" s="63"/>
      <c r="R314" s="63"/>
      <c r="S314" s="63"/>
      <c r="T314" s="63"/>
      <c r="U314" s="63"/>
      <c r="V314" s="63"/>
      <c r="W314" s="63"/>
      <c r="X314" s="63"/>
      <c r="Y314" s="63"/>
      <c r="Z314" s="63"/>
      <c r="AA314" s="63"/>
      <c r="AB314" s="63"/>
      <c r="AC314" s="63"/>
      <c r="AD314" s="63"/>
      <c r="AE314" s="63"/>
    </row>
    <row r="315" spans="1:31" ht="15.75" x14ac:dyDescent="0.25">
      <c r="A315" s="70" t="str">
        <f t="shared" si="2"/>
        <v/>
      </c>
      <c r="B315" s="63">
        <f>Front!B15</f>
        <v>0</v>
      </c>
      <c r="C315" s="63">
        <f>Front!C15</f>
        <v>0</v>
      </c>
      <c r="D315" s="63">
        <f>Front!D15</f>
        <v>0</v>
      </c>
      <c r="E315" s="63">
        <f>Front!E15</f>
        <v>0</v>
      </c>
      <c r="F315" s="63">
        <f>Front!F15</f>
        <v>0</v>
      </c>
      <c r="G315" s="63">
        <f>Front!G15</f>
        <v>0</v>
      </c>
      <c r="H315" s="63">
        <f>Front!H15</f>
        <v>0</v>
      </c>
      <c r="I315" s="63">
        <f>Front!I15</f>
        <v>0</v>
      </c>
      <c r="J315" s="63">
        <f>Front!J15</f>
        <v>0</v>
      </c>
      <c r="K315" s="63">
        <f>Front!K15</f>
        <v>0</v>
      </c>
      <c r="L315" s="63">
        <f>Front!L15</f>
        <v>0</v>
      </c>
      <c r="M315" s="63">
        <f>Front!M15</f>
        <v>0</v>
      </c>
      <c r="N315" s="63"/>
      <c r="O315" s="63"/>
      <c r="P315" s="63"/>
      <c r="Q315" s="63"/>
      <c r="R315" s="63"/>
      <c r="S315" s="63"/>
      <c r="T315" s="63"/>
      <c r="U315" s="63"/>
      <c r="V315" s="63"/>
      <c r="W315" s="63"/>
      <c r="X315" s="63"/>
      <c r="Y315" s="63"/>
      <c r="Z315" s="63"/>
      <c r="AA315" s="63"/>
      <c r="AB315" s="63"/>
      <c r="AC315" s="63"/>
      <c r="AD315" s="63"/>
      <c r="AE315" s="63"/>
    </row>
    <row r="316" spans="1:31" ht="15.75" x14ac:dyDescent="0.25">
      <c r="A316" s="70" t="str">
        <f t="shared" si="2"/>
        <v/>
      </c>
      <c r="B316" s="63">
        <f>Front!B16</f>
        <v>0</v>
      </c>
      <c r="C316" s="63">
        <f>Front!C16</f>
        <v>0</v>
      </c>
      <c r="D316" s="63">
        <f>Front!D16</f>
        <v>0</v>
      </c>
      <c r="E316" s="63">
        <f>Front!E16</f>
        <v>0</v>
      </c>
      <c r="F316" s="63">
        <f>Front!F16</f>
        <v>0</v>
      </c>
      <c r="G316" s="63">
        <f>Front!G16</f>
        <v>0</v>
      </c>
      <c r="H316" s="63">
        <f>Front!H16</f>
        <v>0</v>
      </c>
      <c r="I316" s="63">
        <f>Front!I16</f>
        <v>0</v>
      </c>
      <c r="J316" s="63">
        <f>Front!J16</f>
        <v>0</v>
      </c>
      <c r="K316" s="63">
        <f>Front!K16</f>
        <v>0</v>
      </c>
      <c r="L316" s="63">
        <f>Front!L16</f>
        <v>0</v>
      </c>
      <c r="M316" s="63">
        <f>Front!M16</f>
        <v>0</v>
      </c>
      <c r="N316" s="63"/>
      <c r="O316" s="63"/>
      <c r="P316" s="63"/>
      <c r="Q316" s="63"/>
      <c r="R316" s="63"/>
      <c r="S316" s="63"/>
      <c r="T316" s="63"/>
      <c r="U316" s="63"/>
      <c r="V316" s="63"/>
      <c r="W316" s="63"/>
      <c r="X316" s="63"/>
      <c r="Y316" s="63"/>
      <c r="Z316" s="63"/>
      <c r="AA316" s="63"/>
      <c r="AB316" s="63"/>
      <c r="AC316" s="63"/>
      <c r="AD316" s="63"/>
      <c r="AE316" s="63"/>
    </row>
    <row r="317" spans="1:31" ht="15.75" x14ac:dyDescent="0.25">
      <c r="A317" s="70" t="str">
        <f t="shared" si="2"/>
        <v/>
      </c>
      <c r="B317" s="63">
        <f>Front!B17</f>
        <v>0</v>
      </c>
      <c r="C317" s="63">
        <f>Front!C17</f>
        <v>0</v>
      </c>
      <c r="D317" s="63">
        <f>Front!D17</f>
        <v>0</v>
      </c>
      <c r="E317" s="63">
        <f>Front!E17</f>
        <v>0</v>
      </c>
      <c r="F317" s="63">
        <f>Front!F17</f>
        <v>0</v>
      </c>
      <c r="G317" s="63">
        <f>Front!G17</f>
        <v>0</v>
      </c>
      <c r="H317" s="63">
        <f>Front!H17</f>
        <v>0</v>
      </c>
      <c r="I317" s="63">
        <f>Front!I17</f>
        <v>0</v>
      </c>
      <c r="J317" s="63">
        <f>Front!J17</f>
        <v>0</v>
      </c>
      <c r="K317" s="63">
        <f>Front!K17</f>
        <v>0</v>
      </c>
      <c r="L317" s="63">
        <f>Front!L17</f>
        <v>0</v>
      </c>
      <c r="M317" s="63">
        <f>Front!M17</f>
        <v>0</v>
      </c>
      <c r="N317" s="63"/>
      <c r="O317" s="63"/>
      <c r="P317" s="63"/>
      <c r="Q317" s="63"/>
      <c r="R317" s="63"/>
      <c r="S317" s="63"/>
      <c r="T317" s="63"/>
      <c r="U317" s="63"/>
      <c r="V317" s="63"/>
      <c r="W317" s="63"/>
      <c r="X317" s="63"/>
      <c r="Y317" s="63"/>
      <c r="Z317" s="63"/>
      <c r="AA317" s="63"/>
      <c r="AB317" s="63"/>
      <c r="AC317" s="63"/>
      <c r="AD317" s="63"/>
      <c r="AE317" s="63"/>
    </row>
    <row r="318" spans="1:31" ht="15.75" x14ac:dyDescent="0.25">
      <c r="A318" s="63"/>
      <c r="B318" s="63"/>
      <c r="C318" s="63"/>
      <c r="D318" s="63"/>
      <c r="E318" s="63"/>
      <c r="F318" s="63"/>
      <c r="G318" s="63"/>
      <c r="H318" s="63"/>
      <c r="I318" s="63"/>
      <c r="J318" s="63"/>
      <c r="K318" s="63"/>
      <c r="L318" s="63"/>
      <c r="M318" s="63"/>
      <c r="N318" s="63"/>
      <c r="O318" s="63"/>
      <c r="P318" s="63"/>
      <c r="Q318" s="63"/>
      <c r="R318" s="63"/>
      <c r="S318" s="63"/>
      <c r="T318" s="63"/>
      <c r="U318" s="63"/>
      <c r="V318" s="63"/>
      <c r="W318" s="63"/>
      <c r="X318" s="63"/>
      <c r="Y318" s="63"/>
      <c r="Z318" s="63"/>
      <c r="AA318" s="63"/>
      <c r="AB318" s="63"/>
      <c r="AC318" s="63"/>
      <c r="AD318" s="63"/>
      <c r="AE318" s="63"/>
    </row>
  </sheetData>
  <sheetProtection password="DD16" sheet="1" objects="1" scenarios="1"/>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AF318"/>
  <sheetViews>
    <sheetView workbookViewId="0"/>
  </sheetViews>
  <sheetFormatPr defaultRowHeight="15" x14ac:dyDescent="0.25"/>
  <sheetData>
    <row r="1" spans="1:32" ht="15.75" x14ac:dyDescent="0.25">
      <c r="A1" s="62">
        <f>'R1'!A1</f>
        <v>0</v>
      </c>
      <c r="B1" s="75" t="s">
        <v>515</v>
      </c>
      <c r="C1" s="75"/>
      <c r="D1" s="74"/>
      <c r="E1" s="74"/>
      <c r="F1" s="74"/>
      <c r="G1" s="63"/>
      <c r="H1" s="63"/>
      <c r="I1" s="63"/>
      <c r="J1" s="63"/>
      <c r="K1" s="63"/>
      <c r="L1" s="63"/>
      <c r="M1" s="63"/>
      <c r="N1" s="63"/>
      <c r="O1" s="72" t="s">
        <v>509</v>
      </c>
      <c r="P1" s="72" t="s">
        <v>511</v>
      </c>
      <c r="Q1" s="72" t="s">
        <v>510</v>
      </c>
      <c r="R1" s="72" t="s">
        <v>513</v>
      </c>
      <c r="S1" s="72" t="s">
        <v>508</v>
      </c>
      <c r="T1" s="63"/>
      <c r="U1" s="63"/>
      <c r="V1" s="63"/>
      <c r="W1" s="63"/>
      <c r="X1" s="63"/>
      <c r="Y1" s="63"/>
      <c r="Z1" s="63"/>
      <c r="AA1" s="63"/>
      <c r="AB1" s="63"/>
      <c r="AC1" s="63"/>
      <c r="AD1" s="63"/>
      <c r="AE1" s="63"/>
      <c r="AF1" s="63"/>
    </row>
    <row r="2" spans="1:32" ht="15.75" x14ac:dyDescent="0.25">
      <c r="A2" s="75" t="s">
        <v>519</v>
      </c>
      <c r="B2" s="75"/>
      <c r="C2" s="74"/>
      <c r="D2" s="74"/>
      <c r="E2" s="74"/>
      <c r="F2" s="74"/>
      <c r="G2" s="74"/>
      <c r="H2" s="74"/>
      <c r="I2" s="74"/>
      <c r="J2" s="74"/>
      <c r="K2" s="74"/>
      <c r="L2" s="74"/>
      <c r="M2" s="74"/>
      <c r="N2" s="74"/>
      <c r="O2" s="73">
        <f>Front!B20</f>
        <v>0</v>
      </c>
      <c r="P2" s="72">
        <f>Front!B18</f>
        <v>0</v>
      </c>
      <c r="Q2" s="72">
        <f t="shared" ref="Q2:Q13" si="0">ROUND(P2,2)</f>
        <v>0</v>
      </c>
      <c r="R2" s="73">
        <f t="shared" ref="R2:R13" si="1">ROUND(O2,2)</f>
        <v>0</v>
      </c>
      <c r="S2" s="72">
        <f>Front!B19</f>
        <v>1</v>
      </c>
      <c r="T2" s="63"/>
      <c r="U2" s="63"/>
      <c r="V2" s="63"/>
      <c r="W2" s="63"/>
      <c r="X2" s="63"/>
      <c r="Y2" s="63"/>
      <c r="Z2" s="63"/>
      <c r="AA2" s="63"/>
      <c r="AB2" s="63"/>
      <c r="AC2" s="63"/>
      <c r="AD2" s="63"/>
      <c r="AE2" s="63"/>
      <c r="AF2" s="63"/>
    </row>
    <row r="3" spans="1:32" ht="15.75" x14ac:dyDescent="0.25">
      <c r="A3" s="65" t="str">
        <f>CONCATENATE(A150," ",K3,"%")</f>
        <v>O&amp;M WHEELCHAIR INVENTORY TOTAL SCORE:  0%</v>
      </c>
      <c r="B3" s="63"/>
      <c r="C3" s="63"/>
      <c r="D3" s="63"/>
      <c r="E3" s="63"/>
      <c r="F3" s="63"/>
      <c r="G3" s="63"/>
      <c r="H3" s="63"/>
      <c r="I3" s="63"/>
      <c r="J3" s="66">
        <f>Front!L18</f>
        <v>0</v>
      </c>
      <c r="K3" s="66">
        <f>ROUND(J3,2)</f>
        <v>0</v>
      </c>
      <c r="L3" s="63"/>
      <c r="M3" s="63"/>
      <c r="N3" s="63"/>
      <c r="O3" s="73">
        <f>Front!C20</f>
        <v>0</v>
      </c>
      <c r="P3" s="72">
        <f>Front!C18</f>
        <v>0</v>
      </c>
      <c r="Q3" s="72">
        <f t="shared" si="0"/>
        <v>0</v>
      </c>
      <c r="R3" s="73">
        <f t="shared" si="1"/>
        <v>0</v>
      </c>
      <c r="S3" s="72">
        <f>Front!C19</f>
        <v>1</v>
      </c>
      <c r="T3" s="63"/>
      <c r="U3" s="63"/>
      <c r="V3" s="63"/>
      <c r="W3" s="63"/>
      <c r="X3" s="63"/>
      <c r="Y3" s="63"/>
      <c r="Z3" s="63"/>
      <c r="AA3" s="63"/>
      <c r="AB3" s="63"/>
      <c r="AC3" s="63"/>
      <c r="AD3" s="63"/>
      <c r="AE3" s="63"/>
      <c r="AF3" s="63"/>
    </row>
    <row r="4" spans="1:32" ht="15.75" x14ac:dyDescent="0.25">
      <c r="A4" s="67"/>
      <c r="B4" s="63"/>
      <c r="C4" s="63"/>
      <c r="D4" s="63"/>
      <c r="E4" s="63"/>
      <c r="F4" s="63"/>
      <c r="G4" s="63"/>
      <c r="H4" s="63"/>
      <c r="I4" s="63"/>
      <c r="J4" s="63"/>
      <c r="K4" s="63"/>
      <c r="L4" s="63"/>
      <c r="M4" s="63"/>
      <c r="N4" s="63"/>
      <c r="O4" s="73">
        <f>Front!D20</f>
        <v>0</v>
      </c>
      <c r="P4" s="72">
        <f>Front!D18</f>
        <v>0</v>
      </c>
      <c r="Q4" s="72">
        <f t="shared" si="0"/>
        <v>0</v>
      </c>
      <c r="R4" s="73">
        <f t="shared" si="1"/>
        <v>0</v>
      </c>
      <c r="S4" s="72">
        <f>Front!D19</f>
        <v>1</v>
      </c>
      <c r="T4" s="63"/>
      <c r="U4" s="63"/>
      <c r="V4" s="63"/>
      <c r="W4" s="63"/>
      <c r="X4" s="63"/>
      <c r="Y4" s="63"/>
      <c r="Z4" s="63"/>
      <c r="AA4" s="63"/>
      <c r="AB4" s="63"/>
      <c r="AC4" s="63"/>
      <c r="AD4" s="63"/>
      <c r="AE4" s="63"/>
      <c r="AF4" s="63"/>
    </row>
    <row r="5" spans="1:32" ht="15.75" x14ac:dyDescent="0.25">
      <c r="A5" s="65" t="str">
        <f>CONCATENATE(A151," ",H5,"%")</f>
        <v>Concepts Score: 0%</v>
      </c>
      <c r="B5" s="63"/>
      <c r="C5" s="63"/>
      <c r="D5" s="63"/>
      <c r="E5" s="63"/>
      <c r="F5" s="63"/>
      <c r="G5" s="68">
        <f>Front!L3</f>
        <v>0</v>
      </c>
      <c r="H5" s="69">
        <f>ROUND(G5,1)</f>
        <v>0</v>
      </c>
      <c r="I5" s="63" t="s">
        <v>517</v>
      </c>
      <c r="J5" s="63"/>
      <c r="K5" s="63"/>
      <c r="L5" s="63"/>
      <c r="M5" s="63"/>
      <c r="N5" s="63"/>
      <c r="O5" s="73">
        <f>Front!E20</f>
        <v>0</v>
      </c>
      <c r="P5" s="72">
        <f>Front!E18</f>
        <v>0</v>
      </c>
      <c r="Q5" s="72">
        <f t="shared" si="0"/>
        <v>0</v>
      </c>
      <c r="R5" s="73">
        <f t="shared" si="1"/>
        <v>0</v>
      </c>
      <c r="S5" s="72">
        <f>Front!E19</f>
        <v>1</v>
      </c>
      <c r="T5" s="63"/>
      <c r="U5" s="63"/>
      <c r="V5" s="63"/>
      <c r="W5" s="63"/>
      <c r="X5" s="63"/>
      <c r="Y5" s="63"/>
      <c r="Z5" s="63"/>
      <c r="AA5" s="63"/>
      <c r="AB5" s="63"/>
      <c r="AC5" s="63"/>
      <c r="AD5" s="63"/>
      <c r="AE5" s="63"/>
      <c r="AF5" s="63"/>
    </row>
    <row r="6" spans="1:32" ht="15.75" x14ac:dyDescent="0.25">
      <c r="A6" s="67" t="str">
        <f>CONCATENATE($A1," ",G152," ",N152,", ",O152,", ",P152,", ",Q152)</f>
        <v xml:space="preserve">0 did well with the skills that made up the area(s) of , , , </v>
      </c>
      <c r="B6" s="63"/>
      <c r="C6" s="63"/>
      <c r="D6" s="63"/>
      <c r="E6" s="63"/>
      <c r="F6" s="63"/>
      <c r="G6" s="63"/>
      <c r="H6" s="63"/>
      <c r="I6" s="63"/>
      <c r="J6" s="63"/>
      <c r="K6" s="63"/>
      <c r="L6" s="63"/>
      <c r="M6" s="63"/>
      <c r="N6" s="63"/>
      <c r="O6" s="73">
        <f>Front!F20</f>
        <v>0</v>
      </c>
      <c r="P6" s="73">
        <f>Front!F18</f>
        <v>0</v>
      </c>
      <c r="Q6" s="72">
        <f t="shared" si="0"/>
        <v>0</v>
      </c>
      <c r="R6" s="73">
        <f t="shared" si="1"/>
        <v>0</v>
      </c>
      <c r="S6" s="72">
        <f>Front!F19</f>
        <v>1</v>
      </c>
      <c r="T6" s="63"/>
      <c r="U6" s="63"/>
      <c r="V6" s="63"/>
      <c r="W6" s="63"/>
      <c r="X6" s="63"/>
      <c r="Y6" s="63"/>
      <c r="Z6" s="63"/>
      <c r="AA6" s="63"/>
      <c r="AB6" s="63"/>
      <c r="AC6" s="63"/>
      <c r="AD6" s="63"/>
      <c r="AE6" s="63"/>
      <c r="AF6" s="63"/>
    </row>
    <row r="7" spans="1:32" ht="15.75" x14ac:dyDescent="0.25">
      <c r="A7" s="67" t="str">
        <f>CONCATENATE($A1," ",G153," ",N153,", ",O153,", ",P153,", ",Q153)</f>
        <v xml:space="preserve">0 had room for improvement with the skills that made up the area(s) of , , , </v>
      </c>
      <c r="B7" s="63"/>
      <c r="C7" s="63"/>
      <c r="D7" s="63"/>
      <c r="E7" s="63"/>
      <c r="F7" s="63"/>
      <c r="G7" s="63"/>
      <c r="H7" s="63"/>
      <c r="I7" s="63"/>
      <c r="J7" s="63"/>
      <c r="K7" s="63"/>
      <c r="L7" s="63"/>
      <c r="M7" s="63"/>
      <c r="N7" s="63"/>
      <c r="O7" s="73">
        <f>Front!G20</f>
        <v>0</v>
      </c>
      <c r="P7" s="72">
        <f>Front!G18</f>
        <v>0</v>
      </c>
      <c r="Q7" s="72">
        <f t="shared" si="0"/>
        <v>0</v>
      </c>
      <c r="R7" s="73">
        <f t="shared" si="1"/>
        <v>0</v>
      </c>
      <c r="S7" s="72">
        <f>Front!G19</f>
        <v>1</v>
      </c>
      <c r="T7" s="63"/>
      <c r="U7" s="63"/>
      <c r="V7" s="63"/>
      <c r="W7" s="63"/>
      <c r="X7" s="63"/>
      <c r="Y7" s="63"/>
      <c r="Z7" s="63"/>
      <c r="AA7" s="63"/>
      <c r="AB7" s="63"/>
      <c r="AC7" s="63"/>
      <c r="AD7" s="63"/>
      <c r="AE7" s="63"/>
      <c r="AF7" s="63"/>
    </row>
    <row r="8" spans="1:32" ht="15.75" x14ac:dyDescent="0.25">
      <c r="A8" s="67" t="str">
        <f>CONCATENATE($A1," ",G154," ",N154,", ",O154,", ",P154,", ",Q154)</f>
        <v xml:space="preserve">0 hadn't had the opportunity to work on the skills in the area(s) of , , , </v>
      </c>
      <c r="B8" s="63"/>
      <c r="C8" s="63"/>
      <c r="D8" s="63"/>
      <c r="E8" s="63"/>
      <c r="F8" s="63"/>
      <c r="G8" s="63"/>
      <c r="H8" s="63"/>
      <c r="I8" s="63"/>
      <c r="J8" s="63"/>
      <c r="K8" s="63"/>
      <c r="L8" s="63"/>
      <c r="M8" s="63"/>
      <c r="N8" s="63"/>
      <c r="O8" s="73">
        <f>Front!H20</f>
        <v>0</v>
      </c>
      <c r="P8" s="72">
        <f>Front!H18</f>
        <v>0</v>
      </c>
      <c r="Q8" s="72">
        <f t="shared" si="0"/>
        <v>0</v>
      </c>
      <c r="R8" s="73">
        <f t="shared" si="1"/>
        <v>0</v>
      </c>
      <c r="S8" s="72">
        <f>Front!H19</f>
        <v>1</v>
      </c>
      <c r="T8" s="63"/>
      <c r="U8" s="63"/>
      <c r="V8" s="63"/>
      <c r="W8" s="63"/>
      <c r="X8" s="63"/>
      <c r="Y8" s="63"/>
      <c r="Z8" s="63"/>
      <c r="AA8" s="63"/>
      <c r="AB8" s="63"/>
      <c r="AC8" s="63"/>
      <c r="AD8" s="63"/>
      <c r="AE8" s="63"/>
      <c r="AF8" s="63"/>
    </row>
    <row r="9" spans="1:32" ht="15.75" x14ac:dyDescent="0.25">
      <c r="A9" s="67" t="str">
        <f>CONCATENATE($A1," ",G155," ",N155,", ",O155,", ",P155,", ",Q155)</f>
        <v>0 didn't need the skills in the area(s) of Vocabulary, Laterality, Parallel/Perpendicular, Time And Distance</v>
      </c>
      <c r="B9" s="63"/>
      <c r="C9" s="63"/>
      <c r="D9" s="63"/>
      <c r="E9" s="63"/>
      <c r="F9" s="63"/>
      <c r="G9" s="63"/>
      <c r="H9" s="63"/>
      <c r="I9" s="63"/>
      <c r="J9" s="63"/>
      <c r="K9" s="63"/>
      <c r="L9" s="63"/>
      <c r="M9" s="63"/>
      <c r="N9" s="63"/>
      <c r="O9" s="73">
        <f>Front!I20</f>
        <v>0</v>
      </c>
      <c r="P9" s="72">
        <f>Front!I18</f>
        <v>0</v>
      </c>
      <c r="Q9" s="72">
        <f t="shared" si="0"/>
        <v>0</v>
      </c>
      <c r="R9" s="73">
        <f t="shared" si="1"/>
        <v>0</v>
      </c>
      <c r="S9" s="72">
        <f>Front!I19</f>
        <v>1</v>
      </c>
      <c r="T9" s="63"/>
      <c r="U9" s="63"/>
      <c r="V9" s="63"/>
      <c r="W9" s="63"/>
      <c r="X9" s="63"/>
      <c r="Y9" s="63"/>
      <c r="Z9" s="63"/>
      <c r="AA9" s="63"/>
      <c r="AB9" s="63"/>
      <c r="AC9" s="63"/>
      <c r="AD9" s="63"/>
      <c r="AE9" s="63"/>
      <c r="AF9" s="63"/>
    </row>
    <row r="10" spans="1:32" ht="15.75" x14ac:dyDescent="0.25">
      <c r="A10" s="67"/>
      <c r="B10" s="63"/>
      <c r="C10" s="63"/>
      <c r="D10" s="63"/>
      <c r="E10" s="63"/>
      <c r="F10" s="63"/>
      <c r="G10" s="63"/>
      <c r="H10" s="63"/>
      <c r="I10" s="63"/>
      <c r="J10" s="63"/>
      <c r="K10" s="63"/>
      <c r="L10" s="63"/>
      <c r="M10" s="63"/>
      <c r="N10" s="63"/>
      <c r="O10" s="73">
        <f>Front!J20</f>
        <v>0</v>
      </c>
      <c r="P10" s="72">
        <f>Front!J18</f>
        <v>0</v>
      </c>
      <c r="Q10" s="72">
        <f t="shared" si="0"/>
        <v>0</v>
      </c>
      <c r="R10" s="73">
        <f t="shared" si="1"/>
        <v>0</v>
      </c>
      <c r="S10" s="72">
        <f>Front!J19</f>
        <v>1</v>
      </c>
      <c r="T10" s="63"/>
      <c r="U10" s="63"/>
      <c r="V10" s="63"/>
      <c r="W10" s="63"/>
      <c r="X10" s="63"/>
      <c r="Y10" s="63"/>
      <c r="Z10" s="63"/>
      <c r="AA10" s="63"/>
      <c r="AB10" s="63"/>
      <c r="AC10" s="63"/>
      <c r="AD10" s="63"/>
      <c r="AE10" s="63"/>
      <c r="AF10" s="63"/>
    </row>
    <row r="11" spans="1:32" ht="15.75" x14ac:dyDescent="0.25">
      <c r="A11" s="65" t="str">
        <f>CONCATENATE(A156," ",H11,"%")</f>
        <v>Movement Score: 0%</v>
      </c>
      <c r="B11" s="63"/>
      <c r="C11" s="63"/>
      <c r="D11" s="63"/>
      <c r="E11" s="63"/>
      <c r="F11" s="63"/>
      <c r="G11" s="68">
        <f>Front!L4</f>
        <v>0</v>
      </c>
      <c r="H11" s="69">
        <f>ROUND(G11,1)</f>
        <v>0</v>
      </c>
      <c r="I11" s="63"/>
      <c r="J11" s="63"/>
      <c r="K11" s="63"/>
      <c r="L11" s="63"/>
      <c r="M11" s="63"/>
      <c r="N11" s="63"/>
      <c r="O11" s="73">
        <f>Front!K20</f>
        <v>0</v>
      </c>
      <c r="P11" s="72">
        <f>Front!K18</f>
        <v>0</v>
      </c>
      <c r="Q11" s="72">
        <f t="shared" si="0"/>
        <v>0</v>
      </c>
      <c r="R11" s="73">
        <f t="shared" si="1"/>
        <v>0</v>
      </c>
      <c r="S11" s="72">
        <f>Front!K19</f>
        <v>1</v>
      </c>
      <c r="T11" s="63"/>
      <c r="U11" s="63"/>
      <c r="V11" s="63"/>
      <c r="W11" s="63"/>
      <c r="X11" s="63"/>
      <c r="Y11" s="63"/>
      <c r="Z11" s="63"/>
      <c r="AA11" s="63"/>
      <c r="AB11" s="63"/>
      <c r="AC11" s="63"/>
      <c r="AD11" s="63"/>
      <c r="AE11" s="63"/>
      <c r="AF11" s="63"/>
    </row>
    <row r="12" spans="1:32" ht="15.75" x14ac:dyDescent="0.25">
      <c r="A12" s="67" t="str">
        <f>CONCATENATE($A1," ",G157," ",N157,", ",O157,", ",P157,", ",Q157,", ",R157,", ",S157,", ",T157,", ",U157,", ",V157,", ",W157,", ",X157)</f>
        <v xml:space="preserve">0 did well with the skills that made up the area(s) of , , , , , , , , , , </v>
      </c>
      <c r="B12" s="63"/>
      <c r="C12" s="63"/>
      <c r="D12" s="63"/>
      <c r="E12" s="63"/>
      <c r="F12" s="63"/>
      <c r="G12" s="63"/>
      <c r="H12" s="63"/>
      <c r="I12" s="63"/>
      <c r="J12" s="63"/>
      <c r="K12" s="63"/>
      <c r="L12" s="63"/>
      <c r="M12" s="63"/>
      <c r="N12" s="63"/>
      <c r="O12" s="73">
        <f>Front!L20</f>
        <v>0</v>
      </c>
      <c r="P12" s="72">
        <f>Front!L18</f>
        <v>0</v>
      </c>
      <c r="Q12" s="72">
        <f t="shared" si="0"/>
        <v>0</v>
      </c>
      <c r="R12" s="73">
        <f t="shared" si="1"/>
        <v>0</v>
      </c>
      <c r="S12" s="72">
        <f>Front!L19</f>
        <v>1</v>
      </c>
      <c r="T12" s="63"/>
      <c r="U12" s="63"/>
      <c r="V12" s="63"/>
      <c r="W12" s="63"/>
      <c r="X12" s="63"/>
      <c r="Y12" s="63"/>
      <c r="Z12" s="63"/>
      <c r="AA12" s="63"/>
      <c r="AB12" s="63"/>
      <c r="AC12" s="63"/>
      <c r="AD12" s="63"/>
      <c r="AE12" s="63"/>
      <c r="AF12" s="63"/>
    </row>
    <row r="13" spans="1:32" ht="15.75" x14ac:dyDescent="0.25">
      <c r="A13" s="67" t="str">
        <f>CONCATENATE($A1," ",G158," ",N158,", ",O158,", ",P158,", ",Q158,", ",R158,", ",S158,", ",T158,", ",U158,", ",V158,", ",W158,", ",X158)</f>
        <v xml:space="preserve">0 had room for improvement with the skills that made up the area(s) of , , , , , , , , , , </v>
      </c>
      <c r="B13" s="63"/>
      <c r="C13" s="63"/>
      <c r="D13" s="63"/>
      <c r="E13" s="63"/>
      <c r="F13" s="63"/>
      <c r="G13" s="63"/>
      <c r="H13" s="63"/>
      <c r="I13" s="63"/>
      <c r="J13" s="63"/>
      <c r="K13" s="63"/>
      <c r="L13" s="63"/>
      <c r="M13" s="63"/>
      <c r="N13" s="63"/>
      <c r="O13" s="73">
        <f>Front!M20</f>
        <v>0</v>
      </c>
      <c r="P13" s="72">
        <f>Front!M18</f>
        <v>0</v>
      </c>
      <c r="Q13" s="72">
        <f t="shared" si="0"/>
        <v>0</v>
      </c>
      <c r="R13" s="73">
        <f t="shared" si="1"/>
        <v>0</v>
      </c>
      <c r="S13" s="72">
        <f>Front!M19</f>
        <v>1</v>
      </c>
      <c r="T13" s="63"/>
      <c r="U13" s="63"/>
      <c r="V13" s="63"/>
      <c r="W13" s="63"/>
      <c r="X13" s="63"/>
      <c r="Y13" s="63"/>
      <c r="Z13" s="63"/>
      <c r="AA13" s="63"/>
      <c r="AB13" s="63"/>
      <c r="AC13" s="63"/>
      <c r="AD13" s="63"/>
      <c r="AE13" s="63"/>
      <c r="AF13" s="63"/>
    </row>
    <row r="14" spans="1:32" ht="15.75" x14ac:dyDescent="0.25">
      <c r="A14" s="67" t="str">
        <f>CONCATENATE($A1," ",G159," ",N159,", ",O159,", ",P159,", ",Q159,", ",R159,", ",S159,", ",T159,", ",U159,", ",V159,", ",W159,", ",X159)</f>
        <v xml:space="preserve">0 hadn't had the opportunity to work on the skills in the area(s) of , , , , , , , , , , </v>
      </c>
      <c r="B14" s="63"/>
      <c r="C14" s="63"/>
      <c r="D14" s="63"/>
      <c r="E14" s="63"/>
      <c r="F14" s="63"/>
      <c r="G14" s="63"/>
      <c r="H14" s="63"/>
      <c r="I14" s="63"/>
      <c r="J14" s="63"/>
      <c r="K14" s="63"/>
      <c r="L14" s="63"/>
      <c r="M14" s="63"/>
      <c r="N14" s="63"/>
      <c r="O14" s="63" t="s">
        <v>516</v>
      </c>
      <c r="P14" s="63"/>
      <c r="Q14" s="63"/>
      <c r="R14" s="63"/>
      <c r="S14" s="63"/>
      <c r="T14" s="63"/>
      <c r="U14" s="63"/>
      <c r="V14" s="63"/>
      <c r="W14" s="63"/>
      <c r="X14" s="63"/>
      <c r="Y14" s="63"/>
      <c r="Z14" s="63"/>
      <c r="AA14" s="63"/>
      <c r="AB14" s="63"/>
      <c r="AC14" s="63"/>
      <c r="AD14" s="63"/>
      <c r="AE14" s="63"/>
      <c r="AF14" s="63"/>
    </row>
    <row r="15" spans="1:32" ht="15.75" x14ac:dyDescent="0.25">
      <c r="A15" s="67" t="str">
        <f>CONCATENATE($A1," ",G160," ",N160,", ",O160,", ",P160,", ",Q160,", ",R160,", ",S160,", ",T160,", ",U160,", ",V160,", ",W160,", ",X160)</f>
        <v>0 didn't need the skills in the area(s) of Wheelchair Basics, Maintaining Body Alignment While Propelling The Chair, Wheelchair Movement, Balance, Turns, Navigating Tight Spaces, Object Skills, Manual Chair Specific Skills, Scooter Specific Skills, Power Chair Specific Skills, Transferring</v>
      </c>
      <c r="B15" s="63"/>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row>
    <row r="16" spans="1:32" ht="15.75" x14ac:dyDescent="0.25">
      <c r="A16" s="67"/>
      <c r="B16" s="63"/>
      <c r="C16" s="63"/>
      <c r="D16" s="63"/>
      <c r="E16" s="63"/>
      <c r="F16" s="63"/>
      <c r="G16" s="75" t="s">
        <v>520</v>
      </c>
      <c r="H16" s="74"/>
      <c r="I16" s="74"/>
      <c r="J16" s="74"/>
      <c r="K16" s="74"/>
      <c r="L16" s="74"/>
      <c r="M16" s="74"/>
      <c r="N16" s="74"/>
      <c r="O16" s="74"/>
      <c r="P16" s="74"/>
      <c r="Q16" s="74"/>
      <c r="R16" s="74"/>
      <c r="S16" s="74"/>
      <c r="T16" s="63"/>
      <c r="U16" s="63"/>
      <c r="V16" s="63"/>
      <c r="W16" s="63"/>
      <c r="X16" s="63"/>
      <c r="Y16" s="63"/>
      <c r="Z16" s="63"/>
      <c r="AA16" s="63"/>
      <c r="AB16" s="63"/>
      <c r="AC16" s="63"/>
      <c r="AD16" s="63"/>
      <c r="AE16" s="63"/>
      <c r="AF16" s="63"/>
    </row>
    <row r="17" spans="1:32" ht="15.75" x14ac:dyDescent="0.25">
      <c r="A17" s="65" t="str">
        <f>CONCATENATE(A168," ",H17,"%")</f>
        <v>Single Room O&amp;M Score: 0%</v>
      </c>
      <c r="B17" s="63"/>
      <c r="C17" s="63"/>
      <c r="D17" s="63"/>
      <c r="E17" s="63"/>
      <c r="F17" s="63"/>
      <c r="G17" s="68">
        <f>Front!L5</f>
        <v>0</v>
      </c>
      <c r="H17" s="69">
        <f>ROUND(G17,1)</f>
        <v>0</v>
      </c>
      <c r="I17" s="63"/>
      <c r="J17" s="63"/>
      <c r="K17" s="63"/>
      <c r="L17" s="63"/>
      <c r="M17" s="63"/>
      <c r="N17" s="63"/>
      <c r="O17" s="63"/>
      <c r="P17" s="63"/>
      <c r="Q17" s="63"/>
      <c r="R17" s="63"/>
      <c r="S17" s="63"/>
      <c r="T17" s="63"/>
      <c r="U17" s="63"/>
      <c r="V17" s="63"/>
      <c r="W17" s="63"/>
      <c r="X17" s="63"/>
      <c r="Y17" s="63"/>
      <c r="Z17" s="63"/>
      <c r="AA17" s="63"/>
      <c r="AB17" s="63"/>
      <c r="AC17" s="63"/>
      <c r="AD17" s="63"/>
      <c r="AE17" s="63"/>
      <c r="AF17" s="63"/>
    </row>
    <row r="18" spans="1:32" ht="15.75" x14ac:dyDescent="0.25">
      <c r="A18" s="67" t="str">
        <f>CONCATENATE($A1," ",G169," ",N169,", ",O169,", ",P169,", ",Q169,", ",R169)</f>
        <v xml:space="preserve">0 did well with the skills that made up the area(s) of , , , , </v>
      </c>
      <c r="B18" s="63"/>
      <c r="C18" s="63"/>
      <c r="D18" s="63"/>
      <c r="E18" s="63"/>
      <c r="F18" s="63"/>
      <c r="G18" s="63"/>
      <c r="H18" s="63"/>
      <c r="I18" s="63"/>
      <c r="J18" s="63"/>
      <c r="K18" s="63"/>
      <c r="L18" s="63"/>
      <c r="M18" s="63"/>
      <c r="N18" s="63"/>
      <c r="O18" s="63"/>
      <c r="P18" s="63"/>
      <c r="Q18" s="63"/>
      <c r="R18" s="63"/>
      <c r="S18" s="63"/>
      <c r="T18" s="63"/>
      <c r="U18" s="63"/>
      <c r="V18" s="63"/>
      <c r="W18" s="63"/>
      <c r="X18" s="63"/>
      <c r="Y18" s="63"/>
      <c r="Z18" s="63"/>
      <c r="AA18" s="63"/>
      <c r="AB18" s="63"/>
      <c r="AC18" s="63"/>
      <c r="AD18" s="63"/>
      <c r="AE18" s="63"/>
      <c r="AF18" s="63"/>
    </row>
    <row r="19" spans="1:32" ht="15.75" x14ac:dyDescent="0.25">
      <c r="A19" s="67" t="str">
        <f>CONCATENATE($A1," ",G170," ",N170,", ",O170,", ",P170,", ",Q170,", ",R170)</f>
        <v xml:space="preserve">0 had room for improvement with the skills that made up the area(s) of , , , , </v>
      </c>
      <c r="B19" s="63"/>
      <c r="C19" s="63"/>
      <c r="D19" s="63"/>
      <c r="E19" s="63"/>
      <c r="F19" s="63"/>
      <c r="G19" s="63"/>
      <c r="H19" s="63"/>
      <c r="I19" s="63"/>
      <c r="J19" s="63"/>
      <c r="K19" s="63"/>
      <c r="L19" s="63"/>
      <c r="M19" s="63"/>
      <c r="N19" s="63"/>
      <c r="O19" s="63"/>
      <c r="P19" s="63"/>
      <c r="Q19" s="63"/>
      <c r="R19" s="63"/>
      <c r="S19" s="63"/>
      <c r="T19" s="63"/>
      <c r="U19" s="63"/>
      <c r="V19" s="63"/>
      <c r="W19" s="63"/>
      <c r="X19" s="63"/>
      <c r="Y19" s="63"/>
      <c r="Z19" s="63"/>
      <c r="AA19" s="63"/>
      <c r="AB19" s="63"/>
      <c r="AC19" s="63"/>
      <c r="AD19" s="63"/>
      <c r="AE19" s="63"/>
      <c r="AF19" s="63"/>
    </row>
    <row r="20" spans="1:32" ht="15.75" x14ac:dyDescent="0.25">
      <c r="A20" s="67" t="str">
        <f>CONCATENATE($A1," ",G171," ",N171,", ",O171,", ",P171,", ",Q171,", ",R171)</f>
        <v xml:space="preserve">0 hadn't had the opportunity to work on the skills in the area(s) of , , , , </v>
      </c>
      <c r="B20" s="63"/>
      <c r="C20" s="63"/>
      <c r="D20" s="63"/>
      <c r="E20" s="63"/>
      <c r="F20" s="63"/>
      <c r="G20" s="63"/>
      <c r="H20" s="63"/>
      <c r="I20" s="63"/>
      <c r="J20" s="63"/>
      <c r="K20" s="63"/>
      <c r="L20" s="63"/>
      <c r="M20" s="63"/>
      <c r="N20" s="63"/>
      <c r="O20" s="63"/>
      <c r="P20" s="63"/>
      <c r="Q20" s="63"/>
      <c r="R20" s="63"/>
      <c r="S20" s="63"/>
      <c r="T20" s="63"/>
      <c r="U20" s="63"/>
      <c r="V20" s="63"/>
      <c r="W20" s="63"/>
      <c r="X20" s="63"/>
      <c r="Y20" s="63"/>
      <c r="Z20" s="63"/>
      <c r="AA20" s="63"/>
      <c r="AB20" s="63"/>
      <c r="AC20" s="63"/>
      <c r="AD20" s="63"/>
      <c r="AE20" s="63"/>
      <c r="AF20" s="63"/>
    </row>
    <row r="21" spans="1:32" ht="15.75" x14ac:dyDescent="0.25">
      <c r="A21" s="67" t="str">
        <f>CONCATENATE($A1," ",G172," ",N172,", ",O172,", ",P172,", ",Q172,", ",R172)</f>
        <v>0 didn't need the skills in the area(s) of Familiar Rooms, Unfamiliar Rooms, Seating (Rows), Seating (Tables), Locating Dropped Objects</v>
      </c>
      <c r="B21" s="63"/>
      <c r="C21" s="63"/>
      <c r="D21" s="63"/>
      <c r="E21" s="63"/>
      <c r="F21" s="63"/>
      <c r="G21" s="63"/>
      <c r="H21" s="63"/>
      <c r="I21" s="63"/>
      <c r="J21" s="63"/>
      <c r="K21" s="63"/>
      <c r="L21" s="63"/>
      <c r="M21" s="63"/>
      <c r="N21" s="63"/>
      <c r="O21" s="63"/>
      <c r="P21" s="63"/>
      <c r="Q21" s="63"/>
      <c r="R21" s="63"/>
      <c r="S21" s="63"/>
      <c r="T21" s="63"/>
      <c r="U21" s="63"/>
      <c r="V21" s="63"/>
      <c r="W21" s="63"/>
      <c r="X21" s="63"/>
      <c r="Y21" s="63"/>
      <c r="Z21" s="63"/>
      <c r="AA21" s="63"/>
      <c r="AB21" s="63"/>
      <c r="AC21" s="63"/>
      <c r="AD21" s="63"/>
      <c r="AE21" s="63"/>
      <c r="AF21" s="63"/>
    </row>
    <row r="22" spans="1:32" ht="15.75" x14ac:dyDescent="0.25">
      <c r="A22" s="67"/>
      <c r="B22" s="63"/>
      <c r="C22" s="63"/>
      <c r="D22" s="63"/>
      <c r="E22" s="63"/>
      <c r="F22" s="63"/>
      <c r="G22" s="75" t="s">
        <v>521</v>
      </c>
      <c r="H22" s="74"/>
      <c r="I22" s="74"/>
      <c r="J22" s="74"/>
      <c r="K22" s="74"/>
      <c r="L22" s="74"/>
      <c r="M22" s="74"/>
      <c r="N22" s="74"/>
      <c r="O22" s="74"/>
      <c r="P22" s="74"/>
      <c r="Q22" s="74"/>
      <c r="R22" s="74"/>
      <c r="S22" s="74"/>
      <c r="T22" s="63"/>
      <c r="U22" s="63"/>
      <c r="V22" s="63"/>
      <c r="W22" s="63"/>
      <c r="X22" s="63"/>
      <c r="Y22" s="63"/>
      <c r="Z22" s="63"/>
      <c r="AA22" s="63"/>
      <c r="AB22" s="63"/>
      <c r="AC22" s="63"/>
      <c r="AD22" s="63"/>
      <c r="AE22" s="63"/>
      <c r="AF22" s="63"/>
    </row>
    <row r="23" spans="1:32" ht="15.75" x14ac:dyDescent="0.25">
      <c r="A23" s="65" t="str">
        <f>CONCATENATE(A174," ",H23,"%")</f>
        <v>Indoor O&amp;M Score: 0%</v>
      </c>
      <c r="B23" s="63"/>
      <c r="C23" s="63"/>
      <c r="D23" s="63"/>
      <c r="E23" s="63"/>
      <c r="F23" s="63"/>
      <c r="G23" s="68">
        <f>Front!L6</f>
        <v>0</v>
      </c>
      <c r="H23" s="69">
        <f>ROUND(G23,1)</f>
        <v>0</v>
      </c>
      <c r="I23" s="63"/>
      <c r="J23" s="63"/>
      <c r="K23" s="63"/>
      <c r="L23" s="63"/>
      <c r="M23" s="63"/>
      <c r="N23" s="63"/>
      <c r="O23" s="63"/>
      <c r="P23" s="63"/>
      <c r="Q23" s="63"/>
      <c r="R23" s="63"/>
      <c r="S23" s="63"/>
      <c r="T23" s="63"/>
      <c r="U23" s="63"/>
      <c r="V23" s="63"/>
      <c r="W23" s="63"/>
      <c r="X23" s="63"/>
      <c r="Y23" s="63"/>
      <c r="Z23" s="63"/>
      <c r="AA23" s="63"/>
      <c r="AB23" s="63"/>
      <c r="AC23" s="63"/>
      <c r="AD23" s="63"/>
      <c r="AE23" s="63"/>
      <c r="AF23" s="63"/>
    </row>
    <row r="24" spans="1:32" ht="15.75" x14ac:dyDescent="0.25">
      <c r="A24" s="67" t="str">
        <f>CONCATENATE($A1," ",G175," ",N175,", ",O175,", ",P175,", ",Q175,", ",R175,", ",S175,", ",T175,", ",U175)</f>
        <v xml:space="preserve">0 did well with the skills that made up the area(s) of , , , , , , , </v>
      </c>
      <c r="B24" s="63"/>
      <c r="C24" s="63"/>
      <c r="D24" s="63"/>
      <c r="E24" s="63"/>
      <c r="F24" s="63"/>
      <c r="G24" s="63"/>
      <c r="H24" s="63"/>
      <c r="I24" s="63"/>
      <c r="J24" s="63"/>
      <c r="K24" s="63"/>
      <c r="L24" s="63"/>
      <c r="M24" s="63"/>
      <c r="N24" s="63"/>
      <c r="O24" s="63"/>
      <c r="P24" s="63"/>
      <c r="Q24" s="63"/>
      <c r="R24" s="63"/>
      <c r="S24" s="63"/>
      <c r="T24" s="63"/>
      <c r="U24" s="63"/>
      <c r="V24" s="63"/>
      <c r="W24" s="63"/>
      <c r="X24" s="63"/>
      <c r="Y24" s="63"/>
      <c r="Z24" s="63"/>
      <c r="AA24" s="63"/>
      <c r="AB24" s="63"/>
      <c r="AC24" s="63"/>
      <c r="AD24" s="63"/>
      <c r="AE24" s="63"/>
      <c r="AF24" s="63"/>
    </row>
    <row r="25" spans="1:32" ht="15.75" x14ac:dyDescent="0.25">
      <c r="A25" s="67" t="str">
        <f>CONCATENATE($A1," ",G176," ",N176,", ",O176,", ",P176,", ",Q176,", ",R176,", ",S176,", ",T176,", ",U176)</f>
        <v xml:space="preserve">0 had room for improvement with the skills that made up the area(s) of , , , , , , , </v>
      </c>
      <c r="B25" s="63"/>
      <c r="C25" s="63"/>
      <c r="D25" s="63"/>
      <c r="E25" s="63"/>
      <c r="F25" s="63"/>
      <c r="G25" s="63"/>
      <c r="H25" s="63"/>
      <c r="I25" s="63"/>
      <c r="J25" s="63"/>
      <c r="K25" s="63"/>
      <c r="L25" s="63"/>
      <c r="M25" s="63"/>
      <c r="N25" s="63"/>
      <c r="O25" s="63"/>
      <c r="P25" s="63"/>
      <c r="Q25" s="63"/>
      <c r="R25" s="63"/>
      <c r="S25" s="63"/>
      <c r="T25" s="63"/>
      <c r="U25" s="63"/>
      <c r="V25" s="63"/>
      <c r="W25" s="63"/>
      <c r="X25" s="63"/>
      <c r="Y25" s="63"/>
      <c r="Z25" s="63"/>
      <c r="AA25" s="63"/>
      <c r="AB25" s="63"/>
      <c r="AC25" s="63"/>
      <c r="AD25" s="63"/>
      <c r="AE25" s="63"/>
      <c r="AF25" s="63"/>
    </row>
    <row r="26" spans="1:32" ht="15.75" x14ac:dyDescent="0.25">
      <c r="A26" s="67" t="str">
        <f>CONCATENATE($A1," ",G177," ",N177,", ",O177,", ",P177,", ",Q177,", ",R177,", ",S177,", ",T177,", ",U177)</f>
        <v xml:space="preserve">0 hadn't had the opportunity to work on the skills in the area(s) of , , , , , , , </v>
      </c>
      <c r="B26" s="63"/>
      <c r="C26" s="63"/>
      <c r="D26" s="63"/>
      <c r="E26" s="63"/>
      <c r="F26" s="63"/>
      <c r="G26" s="63"/>
      <c r="H26" s="63"/>
      <c r="I26" s="63"/>
      <c r="J26" s="63"/>
      <c r="K26" s="63"/>
      <c r="L26" s="63"/>
      <c r="M26" s="63"/>
      <c r="N26" s="63"/>
      <c r="O26" s="63"/>
      <c r="P26" s="63"/>
      <c r="Q26" s="63"/>
      <c r="R26" s="63"/>
      <c r="S26" s="63"/>
      <c r="T26" s="63"/>
      <c r="U26" s="63"/>
      <c r="V26" s="63"/>
      <c r="W26" s="63"/>
      <c r="X26" s="63"/>
      <c r="Y26" s="63"/>
      <c r="Z26" s="63"/>
      <c r="AA26" s="63"/>
      <c r="AB26" s="63"/>
      <c r="AC26" s="63"/>
      <c r="AD26" s="63"/>
      <c r="AE26" s="63"/>
      <c r="AF26" s="63"/>
    </row>
    <row r="27" spans="1:32" ht="15.75" x14ac:dyDescent="0.25">
      <c r="A27" s="67" t="str">
        <f>CONCATENATE($A1," ",G178," ",N178,", ",O178,", ",P178,", ",Q178,", ",R178,", ",S178,", ",T178,", ",U178)</f>
        <v>0 didn't need the skills in the area(s) of Hand Trailing, Navigating Open Spaces, Doors, Stairs (Emergency Use Only), Elevators, Moving Sidewalks, Turnstiles, Emergency Drills/Situations</v>
      </c>
      <c r="B27" s="63"/>
      <c r="C27" s="63"/>
      <c r="D27" s="63"/>
      <c r="E27" s="63"/>
      <c r="F27" s="63"/>
      <c r="G27" s="63"/>
      <c r="H27" s="63"/>
      <c r="I27" s="63"/>
      <c r="J27" s="63"/>
      <c r="K27" s="63"/>
      <c r="L27" s="63"/>
      <c r="M27" s="63"/>
      <c r="N27" s="63"/>
      <c r="O27" s="63"/>
      <c r="P27" s="63"/>
      <c r="Q27" s="63"/>
      <c r="R27" s="63"/>
      <c r="S27" s="63"/>
      <c r="T27" s="63"/>
      <c r="U27" s="63"/>
      <c r="V27" s="63"/>
      <c r="W27" s="63"/>
      <c r="X27" s="63"/>
      <c r="Y27" s="63"/>
      <c r="Z27" s="63"/>
      <c r="AA27" s="63"/>
      <c r="AB27" s="63"/>
      <c r="AC27" s="63"/>
      <c r="AD27" s="63"/>
      <c r="AE27" s="63"/>
      <c r="AF27" s="63"/>
    </row>
    <row r="28" spans="1:32" ht="15.75" x14ac:dyDescent="0.25">
      <c r="A28" s="67"/>
      <c r="B28" s="63"/>
      <c r="C28" s="63"/>
      <c r="D28" s="63"/>
      <c r="E28" s="63"/>
      <c r="F28" s="63"/>
      <c r="G28" s="75" t="s">
        <v>522</v>
      </c>
      <c r="H28" s="74"/>
      <c r="I28" s="74"/>
      <c r="J28" s="74"/>
      <c r="K28" s="74"/>
      <c r="L28" s="74"/>
      <c r="M28" s="74"/>
      <c r="N28" s="74"/>
      <c r="O28" s="74"/>
      <c r="P28" s="74"/>
      <c r="Q28" s="74"/>
      <c r="R28" s="74"/>
      <c r="S28" s="74"/>
      <c r="T28" s="63"/>
      <c r="U28" s="63"/>
      <c r="V28" s="63"/>
      <c r="W28" s="63"/>
      <c r="X28" s="63"/>
      <c r="Y28" s="63"/>
      <c r="Z28" s="63"/>
      <c r="AA28" s="63"/>
      <c r="AB28" s="63"/>
      <c r="AC28" s="63"/>
      <c r="AD28" s="63"/>
      <c r="AE28" s="63"/>
      <c r="AF28" s="63"/>
    </row>
    <row r="29" spans="1:32" ht="15.75" x14ac:dyDescent="0.25">
      <c r="A29" s="65" t="str">
        <f>CONCATENATE(A183," ",H29,"%")</f>
        <v>Self Protection Score: 0%</v>
      </c>
      <c r="B29" s="63"/>
      <c r="C29" s="63"/>
      <c r="D29" s="63"/>
      <c r="E29" s="63"/>
      <c r="F29" s="63"/>
      <c r="G29" s="68">
        <f>Front!L7</f>
        <v>0</v>
      </c>
      <c r="H29" s="69">
        <f>ROUND(G29,1)</f>
        <v>0</v>
      </c>
      <c r="I29" s="63"/>
      <c r="J29" s="63"/>
      <c r="K29" s="63"/>
      <c r="L29" s="63"/>
      <c r="M29" s="63"/>
      <c r="N29" s="63"/>
      <c r="O29" s="63"/>
      <c r="P29" s="63"/>
      <c r="Q29" s="63"/>
      <c r="R29" s="63"/>
      <c r="S29" s="63"/>
      <c r="T29" s="63"/>
      <c r="U29" s="63"/>
      <c r="V29" s="63"/>
      <c r="W29" s="63"/>
      <c r="X29" s="63"/>
      <c r="Y29" s="63"/>
      <c r="Z29" s="63"/>
      <c r="AA29" s="63"/>
      <c r="AB29" s="63"/>
      <c r="AC29" s="63"/>
      <c r="AD29" s="63"/>
      <c r="AE29" s="63"/>
      <c r="AF29" s="63"/>
    </row>
    <row r="30" spans="1:32" ht="15.75" x14ac:dyDescent="0.25">
      <c r="A30" s="67" t="str">
        <f>CONCATENATE($A1," ",G183," ",N183,", ",O183,", ",P183)</f>
        <v xml:space="preserve">0 did well with the skills that made up the area(s) of , , </v>
      </c>
      <c r="B30" s="63"/>
      <c r="C30" s="63"/>
      <c r="D30" s="63"/>
      <c r="E30" s="63"/>
      <c r="F30" s="63"/>
      <c r="G30" s="63"/>
      <c r="H30" s="63"/>
      <c r="I30" s="63"/>
      <c r="J30" s="63"/>
      <c r="K30" s="63"/>
      <c r="L30" s="63"/>
      <c r="M30" s="63"/>
      <c r="N30" s="63"/>
      <c r="O30" s="63"/>
      <c r="P30" s="63"/>
      <c r="Q30" s="63"/>
      <c r="R30" s="63"/>
      <c r="S30" s="63"/>
      <c r="T30" s="63"/>
      <c r="U30" s="63"/>
      <c r="V30" s="63"/>
      <c r="W30" s="63"/>
      <c r="X30" s="63"/>
      <c r="Y30" s="63"/>
      <c r="Z30" s="63"/>
      <c r="AA30" s="63"/>
      <c r="AB30" s="63"/>
      <c r="AC30" s="63"/>
      <c r="AD30" s="63"/>
      <c r="AE30" s="63"/>
      <c r="AF30" s="63"/>
    </row>
    <row r="31" spans="1:32" ht="15.75" x14ac:dyDescent="0.25">
      <c r="A31" s="67" t="str">
        <f>CONCATENATE($A1," ",G184," ",N184,", ",O184,", ",P184)</f>
        <v xml:space="preserve">0 had room for improvement with the skills that made up the area(s) of , , </v>
      </c>
      <c r="B31" s="63"/>
      <c r="C31" s="63"/>
      <c r="D31" s="63"/>
      <c r="E31" s="63"/>
      <c r="F31" s="63"/>
      <c r="G31" s="63"/>
      <c r="H31" s="63"/>
      <c r="I31" s="63"/>
      <c r="J31" s="63"/>
      <c r="K31" s="63"/>
      <c r="L31" s="63"/>
      <c r="M31" s="63"/>
      <c r="N31" s="63"/>
      <c r="O31" s="63"/>
      <c r="P31" s="63"/>
      <c r="Q31" s="63"/>
      <c r="R31" s="63"/>
      <c r="S31" s="63"/>
      <c r="T31" s="63"/>
      <c r="U31" s="63"/>
      <c r="V31" s="63"/>
      <c r="W31" s="63"/>
      <c r="X31" s="63"/>
      <c r="Y31" s="63"/>
      <c r="Z31" s="63"/>
      <c r="AA31" s="63"/>
      <c r="AB31" s="63"/>
      <c r="AC31" s="63"/>
      <c r="AD31" s="63"/>
      <c r="AE31" s="63"/>
      <c r="AF31" s="63"/>
    </row>
    <row r="32" spans="1:32" ht="15.75" x14ac:dyDescent="0.25">
      <c r="A32" s="67" t="str">
        <f>CONCATENATE($A1," ",G185," ",N185,", ",O185,", ",P185)</f>
        <v xml:space="preserve">0 hadn't had the opportunity to work on the skills in the area(s) of , , </v>
      </c>
      <c r="B32" s="63"/>
      <c r="C32" s="63"/>
      <c r="D32" s="63"/>
      <c r="E32" s="63"/>
      <c r="F32" s="63"/>
      <c r="G32" s="63"/>
      <c r="H32" s="63"/>
      <c r="I32" s="63"/>
      <c r="J32" s="63"/>
      <c r="K32" s="63"/>
      <c r="L32" s="63"/>
      <c r="M32" s="63"/>
      <c r="N32" s="63"/>
      <c r="O32" s="63"/>
      <c r="P32" s="63"/>
      <c r="Q32" s="63"/>
      <c r="R32" s="63"/>
      <c r="S32" s="63"/>
      <c r="T32" s="63"/>
      <c r="U32" s="63"/>
      <c r="V32" s="63"/>
      <c r="W32" s="63"/>
      <c r="X32" s="63"/>
      <c r="Y32" s="63"/>
      <c r="Z32" s="63"/>
      <c r="AA32" s="63"/>
      <c r="AB32" s="63"/>
      <c r="AC32" s="63"/>
      <c r="AD32" s="63"/>
      <c r="AE32" s="63"/>
      <c r="AF32" s="63"/>
    </row>
    <row r="33" spans="1:32" ht="15.75" x14ac:dyDescent="0.25">
      <c r="A33" s="67" t="str">
        <f>CONCATENATE($A1," ",G186," ",N186,", ",O186,", ",P186)</f>
        <v>0 didn't need the skills in the area(s) of Upper Hand Protective Technique, Lower Forearm Protective Technique, Protective Clothing</v>
      </c>
      <c r="B33" s="63"/>
      <c r="C33" s="63"/>
      <c r="D33" s="63"/>
      <c r="E33" s="63"/>
      <c r="F33" s="63"/>
      <c r="G33" s="63"/>
      <c r="H33" s="63"/>
      <c r="I33" s="63"/>
      <c r="J33" s="63"/>
      <c r="K33" s="63"/>
      <c r="L33" s="63"/>
      <c r="M33" s="63"/>
      <c r="N33" s="63"/>
      <c r="O33" s="63"/>
      <c r="P33" s="63"/>
      <c r="Q33" s="63"/>
      <c r="R33" s="63"/>
      <c r="S33" s="63"/>
      <c r="T33" s="63"/>
      <c r="U33" s="63"/>
      <c r="V33" s="63"/>
      <c r="W33" s="63"/>
      <c r="X33" s="63"/>
      <c r="Y33" s="63"/>
      <c r="Z33" s="63"/>
      <c r="AA33" s="63"/>
      <c r="AB33" s="63"/>
      <c r="AC33" s="63"/>
      <c r="AD33" s="63"/>
      <c r="AE33" s="63"/>
      <c r="AF33" s="63"/>
    </row>
    <row r="34" spans="1:32" ht="15.75" x14ac:dyDescent="0.25">
      <c r="A34" s="67"/>
      <c r="B34" s="63"/>
      <c r="C34" s="63"/>
      <c r="D34" s="63"/>
      <c r="E34" s="63"/>
      <c r="F34" s="63"/>
      <c r="G34" s="63"/>
      <c r="H34" s="63"/>
      <c r="I34" s="63"/>
      <c r="J34" s="63"/>
      <c r="K34" s="63"/>
      <c r="L34" s="63"/>
      <c r="M34" s="63"/>
      <c r="N34" s="63"/>
      <c r="O34" s="63"/>
      <c r="P34" s="63"/>
      <c r="Q34" s="63"/>
      <c r="R34" s="63"/>
      <c r="S34" s="63"/>
      <c r="T34" s="63"/>
      <c r="U34" s="63"/>
      <c r="V34" s="63"/>
      <c r="W34" s="63"/>
      <c r="X34" s="63"/>
      <c r="Y34" s="63"/>
      <c r="Z34" s="63"/>
      <c r="AA34" s="63"/>
      <c r="AB34" s="63"/>
      <c r="AC34" s="63"/>
      <c r="AD34" s="63"/>
      <c r="AE34" s="63"/>
      <c r="AF34" s="63"/>
    </row>
    <row r="35" spans="1:32" ht="15.75" x14ac:dyDescent="0.25">
      <c r="A35" s="65" t="str">
        <f>CONCATENATE(A187," ",H35,"%")</f>
        <v>Guided Travel Score: 0%</v>
      </c>
      <c r="B35" s="63"/>
      <c r="C35" s="63"/>
      <c r="D35" s="63"/>
      <c r="E35" s="63"/>
      <c r="F35" s="63"/>
      <c r="G35" s="68">
        <f>Front!L8</f>
        <v>0</v>
      </c>
      <c r="H35" s="69">
        <f>ROUND(G35,1)</f>
        <v>0</v>
      </c>
      <c r="I35" s="63"/>
      <c r="J35" s="63"/>
      <c r="K35" s="63"/>
      <c r="L35" s="63"/>
      <c r="M35" s="63"/>
      <c r="N35" s="63"/>
      <c r="O35" s="63"/>
      <c r="P35" s="63"/>
      <c r="Q35" s="63"/>
      <c r="R35" s="63"/>
      <c r="S35" s="63"/>
      <c r="T35" s="63"/>
      <c r="U35" s="63"/>
      <c r="V35" s="63"/>
      <c r="W35" s="63"/>
      <c r="X35" s="63"/>
      <c r="Y35" s="63"/>
      <c r="Z35" s="63"/>
      <c r="AA35" s="63"/>
      <c r="AB35" s="63"/>
      <c r="AC35" s="63"/>
      <c r="AD35" s="63"/>
      <c r="AE35" s="63"/>
      <c r="AF35" s="63"/>
    </row>
    <row r="36" spans="1:32" ht="15.75" x14ac:dyDescent="0.25">
      <c r="A36" s="67" t="str">
        <f>CONCATENATE($A1," ",G188," ",N188,", ",O188,", ",P188,", ",Q188)</f>
        <v xml:space="preserve">0 did well with the skills that made up the area(s) of , , , </v>
      </c>
      <c r="B36" s="63"/>
      <c r="C36" s="63"/>
      <c r="D36" s="63"/>
      <c r="E36" s="63"/>
      <c r="F36" s="63"/>
      <c r="G36" s="63"/>
      <c r="H36" s="63"/>
      <c r="I36" s="63"/>
      <c r="J36" s="63"/>
      <c r="K36" s="63"/>
      <c r="L36" s="63"/>
      <c r="M36" s="63"/>
      <c r="N36" s="63"/>
      <c r="O36" s="63"/>
      <c r="P36" s="63"/>
      <c r="Q36" s="63"/>
      <c r="R36" s="63"/>
      <c r="S36" s="63"/>
      <c r="T36" s="63"/>
      <c r="U36" s="63"/>
      <c r="V36" s="63"/>
      <c r="W36" s="63"/>
      <c r="X36" s="63"/>
      <c r="Y36" s="63"/>
      <c r="Z36" s="63"/>
      <c r="AA36" s="63"/>
      <c r="AB36" s="63"/>
      <c r="AC36" s="63"/>
      <c r="AD36" s="63"/>
      <c r="AE36" s="63"/>
      <c r="AF36" s="63"/>
    </row>
    <row r="37" spans="1:32" ht="15.75" x14ac:dyDescent="0.25">
      <c r="A37" s="67" t="str">
        <f>CONCATENATE($A1," ",G189," ",N189,", ",O189,", ",P189,", ",Q189)</f>
        <v xml:space="preserve">0 had room for improvement with the skills that made up the area(s) of , , , </v>
      </c>
      <c r="B37" s="63"/>
      <c r="C37" s="63"/>
      <c r="D37" s="63"/>
      <c r="E37" s="63"/>
      <c r="F37" s="63"/>
      <c r="G37" s="63"/>
      <c r="H37" s="63"/>
      <c r="I37" s="63"/>
      <c r="J37" s="63"/>
      <c r="K37" s="63"/>
      <c r="L37" s="63"/>
      <c r="M37" s="63"/>
      <c r="N37" s="63"/>
      <c r="O37" s="63"/>
      <c r="P37" s="63"/>
      <c r="Q37" s="63"/>
      <c r="R37" s="63"/>
      <c r="S37" s="63"/>
      <c r="T37" s="63"/>
      <c r="U37" s="63"/>
      <c r="V37" s="63"/>
      <c r="W37" s="63"/>
      <c r="X37" s="63"/>
      <c r="Y37" s="63"/>
      <c r="Z37" s="63"/>
      <c r="AA37" s="63"/>
      <c r="AB37" s="63"/>
      <c r="AC37" s="63"/>
      <c r="AD37" s="63"/>
      <c r="AE37" s="63"/>
      <c r="AF37" s="63"/>
    </row>
    <row r="38" spans="1:32" ht="15.75" x14ac:dyDescent="0.25">
      <c r="A38" s="67" t="str">
        <f>CONCATENATE($A1," ",G190," ",N190,", ",O190,", ",P190,", ",Q190)</f>
        <v xml:space="preserve">0 hadn't had the opportunity to work on the skills in the area(s) of , , , </v>
      </c>
      <c r="B38" s="63"/>
      <c r="C38" s="63"/>
      <c r="D38" s="63"/>
      <c r="E38" s="63"/>
      <c r="F38" s="63"/>
      <c r="G38" s="63"/>
      <c r="H38" s="63"/>
      <c r="I38" s="63"/>
      <c r="J38" s="63"/>
      <c r="K38" s="63"/>
      <c r="L38" s="63"/>
      <c r="M38" s="63"/>
      <c r="N38" s="63"/>
      <c r="O38" s="63"/>
      <c r="P38" s="63"/>
      <c r="Q38" s="63"/>
      <c r="R38" s="63"/>
      <c r="S38" s="63"/>
      <c r="T38" s="63"/>
      <c r="U38" s="63"/>
      <c r="V38" s="63"/>
      <c r="W38" s="63"/>
      <c r="X38" s="63"/>
      <c r="Y38" s="63"/>
      <c r="Z38" s="63"/>
      <c r="AA38" s="63"/>
      <c r="AB38" s="63"/>
      <c r="AC38" s="63"/>
      <c r="AD38" s="63"/>
      <c r="AE38" s="63"/>
      <c r="AF38" s="63"/>
    </row>
    <row r="39" spans="1:32" ht="15.75" x14ac:dyDescent="0.25">
      <c r="A39" s="67" t="str">
        <f>CONCATENATE($A1," ",G191," ",N191,", ",O191,", ",P191,", ",Q191)</f>
        <v>0 didn't need the skills in the area(s) of Human Guide, Staying With Another (No Direct Contact), Menus, Getting Rides</v>
      </c>
      <c r="B39" s="63"/>
      <c r="C39" s="63"/>
      <c r="D39" s="63"/>
      <c r="E39" s="63"/>
      <c r="F39" s="63"/>
      <c r="G39" s="63"/>
      <c r="H39" s="63"/>
      <c r="I39" s="63"/>
      <c r="J39" s="63"/>
      <c r="K39" s="63"/>
      <c r="L39" s="63"/>
      <c r="M39" s="63"/>
      <c r="N39" s="63"/>
      <c r="O39" s="63"/>
      <c r="P39" s="63"/>
      <c r="Q39" s="63"/>
      <c r="R39" s="63"/>
      <c r="S39" s="63"/>
      <c r="T39" s="63"/>
      <c r="U39" s="63"/>
      <c r="V39" s="63"/>
      <c r="W39" s="63"/>
      <c r="X39" s="63"/>
      <c r="Y39" s="63"/>
      <c r="Z39" s="63"/>
      <c r="AA39" s="63"/>
      <c r="AB39" s="63"/>
      <c r="AC39" s="63"/>
      <c r="AD39" s="63"/>
      <c r="AE39" s="63"/>
      <c r="AF39" s="63"/>
    </row>
    <row r="40" spans="1:32" ht="15.75" x14ac:dyDescent="0.25">
      <c r="A40" s="67"/>
      <c r="B40" s="63"/>
      <c r="C40" s="63"/>
      <c r="D40" s="63"/>
      <c r="E40" s="63"/>
      <c r="F40" s="63"/>
      <c r="G40" s="63"/>
      <c r="H40" s="63"/>
      <c r="I40" s="63"/>
      <c r="J40" s="63"/>
      <c r="K40" s="63"/>
      <c r="L40" s="63"/>
      <c r="M40" s="63"/>
      <c r="N40" s="63"/>
      <c r="O40" s="63"/>
      <c r="P40" s="63"/>
      <c r="Q40" s="63"/>
      <c r="R40" s="63"/>
      <c r="S40" s="63"/>
      <c r="T40" s="63"/>
      <c r="U40" s="63"/>
      <c r="V40" s="63"/>
      <c r="W40" s="63"/>
      <c r="X40" s="63"/>
      <c r="Y40" s="63"/>
      <c r="Z40" s="63"/>
      <c r="AA40" s="63"/>
      <c r="AB40" s="63"/>
      <c r="AC40" s="63"/>
      <c r="AD40" s="63"/>
      <c r="AE40" s="63"/>
      <c r="AF40" s="63"/>
    </row>
    <row r="41" spans="1:32" ht="15.75" x14ac:dyDescent="0.25">
      <c r="A41" s="65" t="str">
        <f>CONCATENATE(A192," ",H41,"%")</f>
        <v>Cane Skills Score: 0%</v>
      </c>
      <c r="B41" s="63"/>
      <c r="C41" s="63"/>
      <c r="D41" s="63"/>
      <c r="E41" s="63"/>
      <c r="F41" s="63"/>
      <c r="G41" s="68">
        <f>Front!L9</f>
        <v>0</v>
      </c>
      <c r="H41" s="69">
        <f>ROUND(G41,1)</f>
        <v>0</v>
      </c>
      <c r="I41" s="63"/>
      <c r="J41" s="63"/>
      <c r="K41" s="63"/>
      <c r="L41" s="63"/>
      <c r="M41" s="63"/>
      <c r="N41" s="63"/>
      <c r="O41" s="63"/>
      <c r="P41" s="63"/>
      <c r="Q41" s="63"/>
      <c r="R41" s="63"/>
      <c r="S41" s="63"/>
      <c r="T41" s="63"/>
      <c r="U41" s="63"/>
      <c r="V41" s="63"/>
      <c r="W41" s="63"/>
      <c r="X41" s="63"/>
      <c r="Y41" s="63"/>
      <c r="Z41" s="63"/>
      <c r="AA41" s="63"/>
      <c r="AB41" s="63"/>
      <c r="AC41" s="63"/>
      <c r="AD41" s="63"/>
      <c r="AE41" s="63"/>
      <c r="AF41" s="63"/>
    </row>
    <row r="42" spans="1:32" ht="15.75" x14ac:dyDescent="0.25">
      <c r="A42" s="67" t="str">
        <f>CONCATENATE($A1," ",G193," ",N193,", ",O193,", ",P193,", ",Q193,", ",R193,", ",S193,", ",T193,", ",U193,", ",V193)</f>
        <v xml:space="preserve">0 did well with the skills that made up the area(s) of , , , , , , , , </v>
      </c>
      <c r="B42" s="63"/>
      <c r="C42" s="63"/>
      <c r="D42" s="63"/>
      <c r="E42" s="63"/>
      <c r="F42" s="63"/>
      <c r="G42" s="63"/>
      <c r="H42" s="63"/>
      <c r="I42" s="63"/>
      <c r="J42" s="63"/>
      <c r="K42" s="63"/>
      <c r="L42" s="63"/>
      <c r="M42" s="63"/>
      <c r="N42" s="63"/>
      <c r="O42" s="63"/>
      <c r="P42" s="63"/>
      <c r="Q42" s="63"/>
      <c r="R42" s="63"/>
      <c r="S42" s="63"/>
      <c r="T42" s="63"/>
      <c r="U42" s="63"/>
      <c r="V42" s="63"/>
      <c r="W42" s="63"/>
      <c r="X42" s="63"/>
      <c r="Y42" s="63"/>
      <c r="Z42" s="63"/>
      <c r="AA42" s="63"/>
      <c r="AB42" s="63"/>
      <c r="AC42" s="63"/>
      <c r="AD42" s="63"/>
      <c r="AE42" s="63"/>
      <c r="AF42" s="63"/>
    </row>
    <row r="43" spans="1:32" ht="15.75" x14ac:dyDescent="0.25">
      <c r="A43" s="67" t="str">
        <f>CONCATENATE($A1," ",G194," ",N194,", ",O194,", ",P194,", ",Q194,", ",R194,", ",S194,", ",T194,", ",U194,", ",V194)</f>
        <v xml:space="preserve">0 had room for improvement with the skills that made up the area(s) of , , , , , , , , </v>
      </c>
      <c r="B43" s="63"/>
      <c r="C43" s="63"/>
      <c r="D43" s="63"/>
      <c r="E43" s="63"/>
      <c r="F43" s="63"/>
      <c r="G43" s="63"/>
      <c r="H43" s="63"/>
      <c r="I43" s="63"/>
      <c r="J43" s="63"/>
      <c r="K43" s="63"/>
      <c r="L43" s="63"/>
      <c r="M43" s="63"/>
      <c r="N43" s="63"/>
      <c r="O43" s="63"/>
      <c r="P43" s="63"/>
      <c r="Q43" s="63"/>
      <c r="R43" s="63"/>
      <c r="S43" s="63"/>
      <c r="T43" s="63"/>
      <c r="U43" s="63"/>
      <c r="V43" s="63"/>
      <c r="W43" s="63"/>
      <c r="X43" s="63"/>
      <c r="Y43" s="63"/>
      <c r="Z43" s="63"/>
      <c r="AA43" s="63"/>
      <c r="AB43" s="63"/>
      <c r="AC43" s="63"/>
      <c r="AD43" s="63"/>
      <c r="AE43" s="63"/>
      <c r="AF43" s="63"/>
    </row>
    <row r="44" spans="1:32" ht="15.75" x14ac:dyDescent="0.25">
      <c r="A44" s="67" t="str">
        <f>CONCATENATE($A1," ",G195," ",N195,", ",O195,", ",P195,", ",Q195,", ",R195,", ",S195,", ",T195,", ",U195,", ",V195)</f>
        <v xml:space="preserve">0 hadn't had the opportunity to work on the skills in the area(s) of , , , , , , , , </v>
      </c>
      <c r="B44" s="63"/>
      <c r="C44" s="63"/>
      <c r="D44" s="63"/>
      <c r="E44" s="63"/>
      <c r="F44" s="63"/>
      <c r="G44" s="63"/>
      <c r="H44" s="63"/>
      <c r="I44" s="63"/>
      <c r="J44" s="63"/>
      <c r="K44" s="63"/>
      <c r="L44" s="63"/>
      <c r="M44" s="63"/>
      <c r="N44" s="63"/>
      <c r="O44" s="63"/>
      <c r="P44" s="63"/>
      <c r="Q44" s="63"/>
      <c r="R44" s="63"/>
      <c r="S44" s="63"/>
      <c r="T44" s="63"/>
      <c r="U44" s="63"/>
      <c r="V44" s="63"/>
      <c r="W44" s="63"/>
      <c r="X44" s="63"/>
      <c r="Y44" s="63"/>
      <c r="Z44" s="63"/>
      <c r="AA44" s="63"/>
      <c r="AB44" s="63"/>
      <c r="AC44" s="63"/>
      <c r="AD44" s="63"/>
      <c r="AE44" s="63"/>
      <c r="AF44" s="63"/>
    </row>
    <row r="45" spans="1:32" ht="15.75" x14ac:dyDescent="0.25">
      <c r="A45" s="67" t="str">
        <f>CONCATENATE($A1," ",G196," ",N196,", ",O196,", ",P196,", ",Q196,", ",R196,", ",S196,", ",T196,", ",U196,", ",V196)</f>
        <v>0 didn't need the skills in the area(s) of Basic Skills, Types Of Grips, Wheelchair Specific Cane Skills, Constant Contact, Diagonal/Diagonal Trail, Two Point Touch/Touch Trail, Touch And Drag, Three Point Touch, Verification Technique</v>
      </c>
      <c r="B45" s="63"/>
      <c r="C45" s="63"/>
      <c r="D45" s="63"/>
      <c r="E45" s="63"/>
      <c r="F45" s="63"/>
      <c r="G45" s="63"/>
      <c r="H45" s="63"/>
      <c r="I45" s="63"/>
      <c r="J45" s="63"/>
      <c r="K45" s="63"/>
      <c r="L45" s="63"/>
      <c r="M45" s="63"/>
      <c r="N45" s="63"/>
      <c r="O45" s="63"/>
      <c r="P45" s="63"/>
      <c r="Q45" s="63"/>
      <c r="R45" s="63"/>
      <c r="S45" s="63"/>
      <c r="T45" s="63"/>
      <c r="U45" s="63"/>
      <c r="V45" s="63"/>
      <c r="W45" s="63"/>
      <c r="X45" s="63"/>
      <c r="Y45" s="63"/>
      <c r="Z45" s="63"/>
      <c r="AA45" s="63"/>
      <c r="AB45" s="63"/>
      <c r="AC45" s="63"/>
      <c r="AD45" s="63"/>
      <c r="AE45" s="63"/>
      <c r="AF45" s="63"/>
    </row>
    <row r="46" spans="1:32" ht="15.75" x14ac:dyDescent="0.25">
      <c r="A46" s="67"/>
      <c r="B46" s="63"/>
      <c r="C46" s="63"/>
      <c r="D46" s="63"/>
      <c r="E46" s="63"/>
      <c r="F46" s="63"/>
      <c r="G46" s="63"/>
      <c r="H46" s="63"/>
      <c r="I46" s="63"/>
      <c r="J46" s="63"/>
      <c r="K46" s="63"/>
      <c r="L46" s="63"/>
      <c r="M46" s="63"/>
      <c r="N46" s="63"/>
      <c r="O46" s="63"/>
      <c r="P46" s="63"/>
      <c r="Q46" s="63"/>
      <c r="R46" s="63"/>
      <c r="S46" s="63"/>
      <c r="T46" s="63"/>
      <c r="U46" s="63"/>
      <c r="V46" s="63"/>
      <c r="W46" s="63"/>
      <c r="X46" s="63"/>
      <c r="Y46" s="63"/>
      <c r="Z46" s="63"/>
      <c r="AA46" s="63"/>
      <c r="AB46" s="63"/>
      <c r="AC46" s="63"/>
      <c r="AD46" s="63"/>
      <c r="AE46" s="63"/>
      <c r="AF46" s="63"/>
    </row>
    <row r="47" spans="1:32" ht="15.75" x14ac:dyDescent="0.25">
      <c r="A47" s="65" t="str">
        <f>CONCATENATE(A202," ",H47,"%")</f>
        <v>Sidewalk Travel Score: 0%</v>
      </c>
      <c r="B47" s="63"/>
      <c r="C47" s="63"/>
      <c r="D47" s="63"/>
      <c r="E47" s="63"/>
      <c r="F47" s="63"/>
      <c r="G47" s="66">
        <f>Front!L10</f>
        <v>0</v>
      </c>
      <c r="H47" s="69">
        <f>ROUND(G47,1)</f>
        <v>0</v>
      </c>
      <c r="I47" s="63"/>
      <c r="J47" s="63"/>
      <c r="K47" s="63"/>
      <c r="L47" s="63"/>
      <c r="M47" s="63"/>
      <c r="N47" s="63"/>
      <c r="O47" s="63"/>
      <c r="P47" s="63"/>
      <c r="Q47" s="63"/>
      <c r="R47" s="63"/>
      <c r="S47" s="63"/>
      <c r="T47" s="63"/>
      <c r="U47" s="63"/>
      <c r="V47" s="63"/>
      <c r="W47" s="63"/>
      <c r="X47" s="63"/>
      <c r="Y47" s="63"/>
      <c r="Z47" s="63"/>
      <c r="AA47" s="63"/>
      <c r="AB47" s="63"/>
      <c r="AC47" s="63"/>
      <c r="AD47" s="63"/>
      <c r="AE47" s="63"/>
      <c r="AF47" s="63"/>
    </row>
    <row r="48" spans="1:32" ht="15.75" x14ac:dyDescent="0.25">
      <c r="A48" s="67" t="str">
        <f>CONCATENATE($A1," ",G202," ",N202,", ",O202,", ",P202,", ",Q202,", ",R202)</f>
        <v xml:space="preserve">0 did well with the skills that made up the area(s) of , , , , </v>
      </c>
      <c r="B48" s="63"/>
      <c r="C48" s="63"/>
      <c r="D48" s="63"/>
      <c r="E48" s="63"/>
      <c r="F48" s="63"/>
      <c r="G48" s="63"/>
      <c r="H48" s="63"/>
      <c r="I48" s="63"/>
      <c r="J48" s="63"/>
      <c r="K48" s="63"/>
      <c r="L48" s="63"/>
      <c r="M48" s="63"/>
      <c r="N48" s="63"/>
      <c r="O48" s="63"/>
      <c r="P48" s="63"/>
      <c r="Q48" s="63"/>
      <c r="R48" s="63"/>
      <c r="S48" s="63"/>
      <c r="T48" s="63"/>
      <c r="U48" s="63"/>
      <c r="V48" s="63"/>
      <c r="W48" s="63"/>
      <c r="X48" s="63"/>
      <c r="Y48" s="63"/>
      <c r="Z48" s="63"/>
      <c r="AA48" s="63"/>
      <c r="AB48" s="63"/>
      <c r="AC48" s="63"/>
      <c r="AD48" s="63"/>
      <c r="AE48" s="63"/>
      <c r="AF48" s="63"/>
    </row>
    <row r="49" spans="1:32" ht="15.75" x14ac:dyDescent="0.25">
      <c r="A49" s="67" t="str">
        <f>CONCATENATE($A1," ",G203," ",N203,", ",O203,", ",P203,", ",Q203,", ",R203)</f>
        <v xml:space="preserve">0 had room for improvement with the skills that made up the area(s) of , , , , </v>
      </c>
      <c r="B49" s="63"/>
      <c r="C49" s="63"/>
      <c r="D49" s="63"/>
      <c r="E49" s="63"/>
      <c r="F49" s="63"/>
      <c r="G49" s="63"/>
      <c r="H49" s="63"/>
      <c r="I49" s="63"/>
      <c r="J49" s="63"/>
      <c r="K49" s="63"/>
      <c r="L49" s="63"/>
      <c r="M49" s="63"/>
      <c r="N49" s="63"/>
      <c r="O49" s="63"/>
      <c r="P49" s="63"/>
      <c r="Q49" s="63"/>
      <c r="R49" s="63"/>
      <c r="S49" s="63"/>
      <c r="T49" s="63"/>
      <c r="U49" s="63"/>
      <c r="V49" s="63"/>
      <c r="W49" s="63"/>
      <c r="X49" s="63"/>
      <c r="Y49" s="63"/>
      <c r="Z49" s="63"/>
      <c r="AA49" s="63"/>
      <c r="AB49" s="63"/>
      <c r="AC49" s="63"/>
      <c r="AD49" s="63"/>
      <c r="AE49" s="63"/>
      <c r="AF49" s="63"/>
    </row>
    <row r="50" spans="1:32" ht="15.75" x14ac:dyDescent="0.25">
      <c r="A50" s="67" t="str">
        <f>CONCATENATE($A1," ",G204," ",N204,", ",O204,", ",P204,", ",Q204,", ",R204)</f>
        <v xml:space="preserve">0 hadn't had the opportunity to work on the skills in the area(s) of , , , , </v>
      </c>
      <c r="B50" s="63"/>
      <c r="C50" s="63"/>
      <c r="D50" s="63"/>
      <c r="E50" s="63"/>
      <c r="F50" s="63"/>
      <c r="G50" s="63"/>
      <c r="H50" s="63"/>
      <c r="I50" s="63"/>
      <c r="J50" s="63"/>
      <c r="K50" s="63"/>
      <c r="L50" s="63"/>
      <c r="M50" s="63"/>
      <c r="N50" s="63"/>
      <c r="O50" s="63"/>
      <c r="P50" s="63"/>
      <c r="Q50" s="63"/>
      <c r="R50" s="63"/>
      <c r="S50" s="63"/>
      <c r="T50" s="63"/>
      <c r="U50" s="63"/>
      <c r="V50" s="63"/>
      <c r="W50" s="63"/>
      <c r="X50" s="63"/>
      <c r="Y50" s="63"/>
      <c r="Z50" s="63"/>
      <c r="AA50" s="63"/>
      <c r="AB50" s="63"/>
      <c r="AC50" s="63"/>
      <c r="AD50" s="63"/>
      <c r="AE50" s="63"/>
      <c r="AF50" s="63"/>
    </row>
    <row r="51" spans="1:32" ht="15.75" x14ac:dyDescent="0.25">
      <c r="A51" s="67" t="str">
        <f>CONCATENATE($A1," ",G205," ",N205,", ",O205,", ",P205,", ",Q205,", ",R205)</f>
        <v>0 didn't need the skills in the area(s) of Travel On Sidewalks, Travel On Irregular Sidewalks, Negotiating Curb Ramps, Negotiating Building Ramps, Correcting for Veering On Sidewalks</v>
      </c>
      <c r="B51" s="63"/>
      <c r="C51" s="63"/>
      <c r="D51" s="63"/>
      <c r="E51" s="63"/>
      <c r="F51" s="63"/>
      <c r="G51" s="63"/>
      <c r="H51" s="63"/>
      <c r="I51" s="63"/>
      <c r="J51" s="63"/>
      <c r="K51" s="63"/>
      <c r="L51" s="63"/>
      <c r="M51" s="63"/>
      <c r="N51" s="63"/>
      <c r="O51" s="63"/>
      <c r="P51" s="63"/>
      <c r="Q51" s="63"/>
      <c r="R51" s="63"/>
      <c r="S51" s="63"/>
      <c r="T51" s="63"/>
      <c r="U51" s="63"/>
      <c r="V51" s="63"/>
      <c r="W51" s="63"/>
      <c r="X51" s="63"/>
      <c r="Y51" s="63"/>
      <c r="Z51" s="63"/>
      <c r="AA51" s="63"/>
      <c r="AB51" s="63"/>
      <c r="AC51" s="63"/>
      <c r="AD51" s="63"/>
      <c r="AE51" s="63"/>
      <c r="AF51" s="63"/>
    </row>
    <row r="52" spans="1:32" ht="15.75" x14ac:dyDescent="0.25">
      <c r="A52" s="67"/>
      <c r="B52" s="63"/>
      <c r="C52" s="63"/>
      <c r="D52" s="63"/>
      <c r="E52" s="63"/>
      <c r="F52" s="63"/>
      <c r="G52" s="63"/>
      <c r="H52" s="63"/>
      <c r="I52" s="63"/>
      <c r="J52" s="63"/>
      <c r="K52" s="63"/>
      <c r="L52" s="63"/>
      <c r="M52" s="63"/>
      <c r="N52" s="63"/>
      <c r="O52" s="63"/>
      <c r="P52" s="63"/>
      <c r="Q52" s="63"/>
      <c r="R52" s="63"/>
      <c r="S52" s="63"/>
      <c r="T52" s="63"/>
      <c r="U52" s="63"/>
      <c r="V52" s="63"/>
      <c r="W52" s="63"/>
      <c r="X52" s="63"/>
      <c r="Y52" s="63"/>
      <c r="Z52" s="63"/>
      <c r="AA52" s="63"/>
      <c r="AB52" s="63"/>
      <c r="AC52" s="63"/>
      <c r="AD52" s="63"/>
      <c r="AE52" s="63"/>
      <c r="AF52" s="63"/>
    </row>
    <row r="53" spans="1:32" ht="15.75" x14ac:dyDescent="0.25">
      <c r="A53" s="65" t="str">
        <f>CONCATENATE(A208," ",H53,"%")</f>
        <v>Street Crossings Score: 0%</v>
      </c>
      <c r="B53" s="63"/>
      <c r="C53" s="63"/>
      <c r="D53" s="63"/>
      <c r="E53" s="63"/>
      <c r="F53" s="63"/>
      <c r="G53" s="66">
        <f>Front!L11</f>
        <v>0</v>
      </c>
      <c r="H53" s="69">
        <f>ROUND(G53,1)</f>
        <v>0</v>
      </c>
      <c r="I53" s="63"/>
      <c r="J53" s="63"/>
      <c r="K53" s="63"/>
      <c r="L53" s="63"/>
      <c r="M53" s="63"/>
      <c r="N53" s="63"/>
      <c r="O53" s="63"/>
      <c r="P53" s="63"/>
      <c r="Q53" s="63"/>
      <c r="R53" s="63"/>
      <c r="S53" s="63"/>
      <c r="T53" s="63"/>
      <c r="U53" s="63"/>
      <c r="V53" s="63"/>
      <c r="W53" s="63"/>
      <c r="X53" s="63"/>
      <c r="Y53" s="63"/>
      <c r="Z53" s="63"/>
      <c r="AA53" s="63"/>
      <c r="AB53" s="63"/>
      <c r="AC53" s="63"/>
      <c r="AD53" s="63"/>
      <c r="AE53" s="63"/>
      <c r="AF53" s="63"/>
    </row>
    <row r="54" spans="1:32" ht="15.75" x14ac:dyDescent="0.25">
      <c r="A54" s="67" t="str">
        <f>CONCATENATE($A1," ",G209," ",N209,", ",O209,", ",P209,", ",Q209,", ",R209,", ",S209,", ",T209,", ",U209,", ",V209,", ",W209,", ",X209,", ",Y209,", ",Z209,", ",AA209,", ",AB209,", ",AC209,", ",AD209)</f>
        <v xml:space="preserve">0 did well with the skills that made up the area(s) of , , , , , , , , , , , , , , , , </v>
      </c>
      <c r="B54" s="63"/>
      <c r="C54" s="63"/>
      <c r="D54" s="63"/>
      <c r="E54" s="63"/>
      <c r="F54" s="63"/>
      <c r="G54" s="63"/>
      <c r="H54" s="63"/>
      <c r="I54" s="63"/>
      <c r="J54" s="63"/>
      <c r="K54" s="63"/>
      <c r="L54" s="63"/>
      <c r="M54" s="63"/>
      <c r="N54" s="63"/>
      <c r="O54" s="63"/>
      <c r="P54" s="63"/>
      <c r="Q54" s="63"/>
      <c r="R54" s="63"/>
      <c r="S54" s="63"/>
      <c r="T54" s="63"/>
      <c r="U54" s="63"/>
      <c r="V54" s="63"/>
      <c r="W54" s="63"/>
      <c r="X54" s="63"/>
      <c r="Y54" s="63"/>
      <c r="Z54" s="63"/>
      <c r="AA54" s="63"/>
      <c r="AB54" s="63"/>
      <c r="AC54" s="63"/>
      <c r="AD54" s="63"/>
      <c r="AE54" s="63"/>
      <c r="AF54" s="63"/>
    </row>
    <row r="55" spans="1:32" ht="15.75" x14ac:dyDescent="0.25">
      <c r="A55" s="67" t="str">
        <f>CONCATENATE($A1," ",G210," ",N210,", ",O210,", ",P210,", ",Q210,", ",R210,", ",S210,", ",T210,", ",U210,", ",V210,", ",W210,", ",X210,", ",Y210,", ",Z210,", ",AA210,", ",AB210,", ",AC210,", ",AD210)</f>
        <v xml:space="preserve">0 had room for improvement with the skills that made up the area(s) of , , , , , , , , , , , , , , , , </v>
      </c>
      <c r="B55" s="63"/>
      <c r="C55" s="63"/>
      <c r="D55" s="63"/>
      <c r="E55" s="63"/>
      <c r="F55" s="63"/>
      <c r="G55" s="63"/>
      <c r="H55" s="63"/>
      <c r="I55" s="63"/>
      <c r="J55" s="63"/>
      <c r="K55" s="63"/>
      <c r="L55" s="63"/>
      <c r="M55" s="63"/>
      <c r="N55" s="63"/>
      <c r="O55" s="63"/>
      <c r="P55" s="63"/>
      <c r="Q55" s="63"/>
      <c r="R55" s="63"/>
      <c r="S55" s="63"/>
      <c r="T55" s="63"/>
      <c r="U55" s="63"/>
      <c r="V55" s="63"/>
      <c r="W55" s="63"/>
      <c r="X55" s="63"/>
      <c r="Y55" s="63"/>
      <c r="Z55" s="63"/>
      <c r="AA55" s="63"/>
      <c r="AB55" s="63"/>
      <c r="AC55" s="63"/>
      <c r="AD55" s="63"/>
      <c r="AE55" s="63"/>
      <c r="AF55" s="63"/>
    </row>
    <row r="56" spans="1:32" ht="15.75" x14ac:dyDescent="0.25">
      <c r="A56" s="67" t="str">
        <f>CONCATENATE($A1," ",G211," ",N211,", ",O211,", ",P211,", ",Q211,", ",R211,", ",S211,", ",T211,", ",U211,", ",V211,", ",W211,", ",X211,", ",Y211,", ",Z211,", ",AA211,", ",AB211,", ",AC211,", ",AD211)</f>
        <v xml:space="preserve">0 hadn't had the opportunity to work on the skills in the area(s) of , , , , , , , , , , , , , , , , </v>
      </c>
      <c r="B56" s="63"/>
      <c r="C56" s="63"/>
      <c r="D56" s="63"/>
      <c r="E56" s="63"/>
      <c r="F56" s="63"/>
      <c r="G56" s="63"/>
      <c r="H56" s="63"/>
      <c r="I56" s="63"/>
      <c r="J56" s="63"/>
      <c r="K56" s="63"/>
      <c r="L56" s="63"/>
      <c r="M56" s="63"/>
      <c r="N56" s="63"/>
      <c r="O56" s="63"/>
      <c r="P56" s="63"/>
      <c r="Q56" s="63"/>
      <c r="R56" s="63"/>
      <c r="S56" s="63"/>
      <c r="T56" s="63"/>
      <c r="U56" s="63"/>
      <c r="V56" s="63"/>
      <c r="W56" s="63"/>
      <c r="X56" s="63"/>
      <c r="Y56" s="63"/>
      <c r="Z56" s="63"/>
      <c r="AA56" s="63"/>
      <c r="AB56" s="63"/>
      <c r="AC56" s="63"/>
      <c r="AD56" s="63"/>
      <c r="AE56" s="63"/>
      <c r="AF56" s="63"/>
    </row>
    <row r="57" spans="1:32" ht="15.75" x14ac:dyDescent="0.25">
      <c r="A57" s="67" t="str">
        <f>CONCATENATE($A1," ",G212," ",N212,", ",O212,", ",P212,", ",Q212,", ",R212,", ",S212,", ",T212,", ",U212,", ",V212,", ",W212,", ",X212,", ",Y212,", ",Z212,", ",AA212,", ",AB212,", ",AC212,", ",AD212)</f>
        <v xml:space="preserve">0 didn't need the skills in the area(s) of Anticipating Street Crossings, Wheelchair Specific Street Crossing Skills, Maintaining Line Of Travel &amp; Body Alignment, Re-establishing Body Alignment, Analyzing Intersections, Plus Intersections, T Intersections, Y Intersections, Roundabouts, Significantly Offset Intersections, Atypical Intersections, Newly Developed Intersections, Channelized Right Turn Lanes, Veering, Understanding Drivers’ Perspectives, Pedestrian Signals, </v>
      </c>
      <c r="B57" s="63"/>
      <c r="C57" s="63"/>
      <c r="D57" s="63"/>
      <c r="E57" s="63"/>
      <c r="F57" s="63"/>
      <c r="G57" s="63"/>
      <c r="H57" s="63"/>
      <c r="I57" s="63"/>
      <c r="J57" s="63"/>
      <c r="K57" s="63"/>
      <c r="L57" s="63"/>
      <c r="M57" s="63"/>
      <c r="N57" s="63"/>
      <c r="O57" s="63"/>
      <c r="P57" s="63"/>
      <c r="Q57" s="63"/>
      <c r="R57" s="63"/>
      <c r="S57" s="63"/>
      <c r="T57" s="63"/>
      <c r="U57" s="63"/>
      <c r="V57" s="63"/>
      <c r="W57" s="63"/>
      <c r="X57" s="63"/>
      <c r="Y57" s="63"/>
      <c r="Z57" s="63"/>
      <c r="AA57" s="63"/>
      <c r="AB57" s="63"/>
      <c r="AC57" s="63"/>
      <c r="AD57" s="63"/>
      <c r="AE57" s="63"/>
      <c r="AF57" s="63"/>
    </row>
    <row r="58" spans="1:32" ht="15.75" x14ac:dyDescent="0.25">
      <c r="A58" s="67"/>
      <c r="B58" s="63"/>
      <c r="C58" s="63"/>
      <c r="D58" s="63"/>
      <c r="E58" s="63"/>
      <c r="F58" s="63"/>
      <c r="G58" s="63"/>
      <c r="H58" s="63"/>
      <c r="I58" s="63"/>
      <c r="J58" s="63"/>
      <c r="K58" s="63"/>
      <c r="L58" s="63"/>
      <c r="M58" s="63"/>
      <c r="N58" s="63"/>
      <c r="O58" s="63"/>
      <c r="P58" s="63"/>
      <c r="Q58" s="63"/>
      <c r="R58" s="63"/>
      <c r="S58" s="63"/>
      <c r="T58" s="63"/>
      <c r="U58" s="63"/>
      <c r="V58" s="63"/>
      <c r="W58" s="63"/>
      <c r="X58" s="63"/>
      <c r="Y58" s="63"/>
      <c r="Z58" s="63"/>
      <c r="AA58" s="63"/>
      <c r="AB58" s="63"/>
      <c r="AC58" s="63"/>
      <c r="AD58" s="63"/>
      <c r="AE58" s="63"/>
      <c r="AF58" s="63"/>
    </row>
    <row r="59" spans="1:32" ht="15.75" x14ac:dyDescent="0.25">
      <c r="A59" s="65" t="str">
        <f>CONCATENATE(A226," ",H59,"%")</f>
        <v>Orientation Skills and GPS Score: 0%</v>
      </c>
      <c r="B59" s="63"/>
      <c r="C59" s="63"/>
      <c r="D59" s="63"/>
      <c r="E59" s="63"/>
      <c r="F59" s="63"/>
      <c r="G59" s="66">
        <f>Front!L12</f>
        <v>0</v>
      </c>
      <c r="H59" s="69">
        <f>ROUND(G59,1)</f>
        <v>0</v>
      </c>
      <c r="I59" s="63"/>
      <c r="J59" s="63"/>
      <c r="K59" s="63"/>
      <c r="L59" s="63"/>
      <c r="M59" s="63"/>
      <c r="N59" s="63"/>
      <c r="O59" s="63"/>
      <c r="P59" s="63"/>
      <c r="Q59" s="63"/>
      <c r="R59" s="63"/>
      <c r="S59" s="63"/>
      <c r="T59" s="63"/>
      <c r="U59" s="63"/>
      <c r="V59" s="63"/>
      <c r="W59" s="63"/>
      <c r="X59" s="63"/>
      <c r="Y59" s="63"/>
      <c r="Z59" s="63"/>
      <c r="AA59" s="63"/>
      <c r="AB59" s="63"/>
      <c r="AC59" s="63"/>
      <c r="AD59" s="63"/>
      <c r="AE59" s="63"/>
      <c r="AF59" s="63"/>
    </row>
    <row r="60" spans="1:32" ht="15.75" x14ac:dyDescent="0.25">
      <c r="A60" s="67" t="str">
        <f>CONCATENATE($A1," ",G227," ",N227,", ",O227,", ",P227,", ",Q227,", ",R227,", ",S227,", ",T227,", ",U227,", ",V227,", ",W227,", ",X227)</f>
        <v xml:space="preserve">0 did well with the skills that made up the area(s) of , , , , , , , , , , </v>
      </c>
      <c r="B60" s="63"/>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row>
    <row r="61" spans="1:32" ht="15.75" x14ac:dyDescent="0.25">
      <c r="A61" s="67" t="str">
        <f>CONCATENATE($A1," ",G228," ",N228,", ",O228,", ",P228,", ",Q228,", ",R228,", ",S228,", ",T228,", ",U228,", ",V228,", ",W228,", ",X228)</f>
        <v xml:space="preserve">0 had room for improvement with the skills that made up the area(s) of , , , , , , , , , , </v>
      </c>
      <c r="B61" s="63"/>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row>
    <row r="62" spans="1:32" ht="15.75" x14ac:dyDescent="0.25">
      <c r="A62" s="67" t="str">
        <f>CONCATENATE($A1," ",G229," ",N229,", ",O229,", ",P229,", ",Q229,", ",R229,", ",S229,", ",T229,", ",U229,", ",V229,", ",W229,", ",X229)</f>
        <v xml:space="preserve">0 hadn't had the opportunity to work on the skills in the area(s) of , , , , , , , , , , </v>
      </c>
      <c r="B62" s="63"/>
      <c r="C62" s="63"/>
      <c r="D62" s="63"/>
      <c r="E62" s="63"/>
      <c r="F62" s="63"/>
      <c r="G62" s="63"/>
      <c r="H62" s="63"/>
      <c r="I62" s="63"/>
      <c r="J62" s="63"/>
      <c r="K62" s="63"/>
      <c r="L62" s="63"/>
      <c r="M62" s="63"/>
      <c r="N62" s="63"/>
      <c r="O62" s="63"/>
      <c r="P62" s="63"/>
      <c r="Q62" s="63"/>
      <c r="R62" s="63"/>
      <c r="S62" s="63"/>
      <c r="T62" s="63"/>
      <c r="U62" s="63"/>
      <c r="V62" s="63"/>
      <c r="W62" s="63"/>
      <c r="X62" s="63"/>
      <c r="Y62" s="63"/>
      <c r="Z62" s="63"/>
      <c r="AA62" s="63"/>
      <c r="AB62" s="63"/>
      <c r="AC62" s="63"/>
      <c r="AD62" s="63"/>
      <c r="AE62" s="63"/>
      <c r="AF62" s="63"/>
    </row>
    <row r="63" spans="1:32" ht="15.75" x14ac:dyDescent="0.25">
      <c r="A63" s="67" t="str">
        <f>CONCATENATE($A1," ",G230," ",N230,", ",O230,", ",P230,", ",Q230,", ",R230,", ",S230,", ",T230,", ",U230,", ",V230,", ",W230,", ",X230)</f>
        <v>0 didn't need the skills in the area(s) of Cardinality, Landmarks, Clues, Indoor Numbering Systems, Outdoor Numbering Systems, Route Creation, Grid System, Divisors And Block Numbering, Transferability, GPS, Maps</v>
      </c>
      <c r="B63" s="63"/>
      <c r="C63" s="63"/>
      <c r="D63" s="63"/>
      <c r="E63" s="63"/>
      <c r="F63" s="63"/>
      <c r="G63" s="63"/>
      <c r="H63" s="63"/>
      <c r="I63" s="63"/>
      <c r="J63" s="63"/>
      <c r="K63" s="63"/>
      <c r="L63" s="63"/>
      <c r="M63" s="63"/>
      <c r="N63" s="63"/>
      <c r="O63" s="63"/>
      <c r="P63" s="63"/>
      <c r="Q63" s="63"/>
      <c r="R63" s="63"/>
      <c r="S63" s="63"/>
      <c r="T63" s="63"/>
      <c r="U63" s="63"/>
      <c r="V63" s="63"/>
      <c r="W63" s="63"/>
      <c r="X63" s="63"/>
      <c r="Y63" s="63"/>
      <c r="Z63" s="63"/>
      <c r="AA63" s="63"/>
      <c r="AB63" s="63"/>
      <c r="AC63" s="63"/>
      <c r="AD63" s="63"/>
      <c r="AE63" s="63"/>
      <c r="AF63" s="63"/>
    </row>
    <row r="64" spans="1:32" ht="15.75" x14ac:dyDescent="0.25">
      <c r="A64" s="67"/>
      <c r="B64" s="63"/>
      <c r="C64" s="63"/>
      <c r="D64" s="63"/>
      <c r="E64" s="63"/>
      <c r="F64" s="63"/>
      <c r="G64" s="63"/>
      <c r="H64" s="63"/>
      <c r="I64" s="63"/>
      <c r="J64" s="63"/>
      <c r="K64" s="63"/>
      <c r="L64" s="63"/>
      <c r="M64" s="63"/>
      <c r="N64" s="63"/>
      <c r="O64" s="63"/>
      <c r="P64" s="63"/>
      <c r="Q64" s="63"/>
      <c r="R64" s="63"/>
      <c r="S64" s="63"/>
      <c r="T64" s="63"/>
      <c r="U64" s="63"/>
      <c r="V64" s="63"/>
      <c r="W64" s="63"/>
      <c r="X64" s="63"/>
      <c r="Y64" s="63"/>
      <c r="Z64" s="63"/>
      <c r="AA64" s="63"/>
      <c r="AB64" s="63"/>
      <c r="AC64" s="63"/>
      <c r="AD64" s="63"/>
      <c r="AE64" s="63"/>
      <c r="AF64" s="63"/>
    </row>
    <row r="65" spans="1:32" ht="15.75" x14ac:dyDescent="0.25">
      <c r="A65" s="65" t="str">
        <f>CONCATENATE(A238," ",H65,"%")</f>
        <v>Public Transportation Score: 0%</v>
      </c>
      <c r="B65" s="63"/>
      <c r="C65" s="63"/>
      <c r="D65" s="63"/>
      <c r="E65" s="63"/>
      <c r="F65" s="63"/>
      <c r="G65" s="66">
        <f>Front!L13</f>
        <v>0</v>
      </c>
      <c r="H65" s="69">
        <f>ROUND(G65,1)</f>
        <v>0</v>
      </c>
      <c r="I65" s="63"/>
      <c r="J65" s="63"/>
      <c r="K65" s="63"/>
      <c r="L65" s="63"/>
      <c r="M65" s="63"/>
      <c r="N65" s="63"/>
      <c r="O65" s="63"/>
      <c r="P65" s="63"/>
      <c r="Q65" s="63"/>
      <c r="R65" s="63"/>
      <c r="S65" s="63"/>
      <c r="T65" s="63"/>
      <c r="U65" s="63"/>
      <c r="V65" s="63"/>
      <c r="W65" s="63"/>
      <c r="X65" s="63"/>
      <c r="Y65" s="63"/>
      <c r="Z65" s="63"/>
      <c r="AA65" s="63"/>
      <c r="AB65" s="63"/>
      <c r="AC65" s="63"/>
      <c r="AD65" s="63"/>
      <c r="AE65" s="63"/>
      <c r="AF65" s="63"/>
    </row>
    <row r="66" spans="1:32" ht="15.75" x14ac:dyDescent="0.25">
      <c r="A66" s="67" t="str">
        <f>CONCATENATE($A1," ",G239," ",N239,", ",O239,", ",P239,", ",Q239,", ",R239,", ",S239,", ",T239,", ",U239)</f>
        <v xml:space="preserve">0 did well with the skills that made up the area(s) of , , , , , , , </v>
      </c>
      <c r="B66" s="63"/>
      <c r="C66" s="63"/>
      <c r="D66" s="63"/>
      <c r="E66" s="63"/>
      <c r="F66" s="63"/>
      <c r="G66" s="63"/>
      <c r="H66" s="63"/>
      <c r="I66" s="63"/>
      <c r="J66" s="63"/>
      <c r="K66" s="63"/>
      <c r="L66" s="63"/>
      <c r="M66" s="63"/>
      <c r="N66" s="63"/>
      <c r="O66" s="63"/>
      <c r="P66" s="63"/>
      <c r="Q66" s="63"/>
      <c r="R66" s="63"/>
      <c r="S66" s="63"/>
      <c r="T66" s="63"/>
      <c r="U66" s="63"/>
      <c r="V66" s="63"/>
      <c r="W66" s="63"/>
      <c r="X66" s="63"/>
      <c r="Y66" s="63"/>
      <c r="Z66" s="63"/>
      <c r="AA66" s="63"/>
      <c r="AB66" s="63"/>
      <c r="AC66" s="63"/>
      <c r="AD66" s="63"/>
      <c r="AE66" s="63"/>
      <c r="AF66" s="63"/>
    </row>
    <row r="67" spans="1:32" ht="15.75" x14ac:dyDescent="0.25">
      <c r="A67" s="67" t="str">
        <f>CONCATENATE($A1," ",G240," ",N240,", ",O240,", ",P240,", ",Q240,", ",R240,", ",S240,", ",T240,", ",U240)</f>
        <v xml:space="preserve">0 had room for improvement with the skills that made up the area(s) of , , , , , , , </v>
      </c>
      <c r="B67" s="63"/>
      <c r="C67" s="63"/>
      <c r="D67" s="63"/>
      <c r="E67" s="63"/>
      <c r="F67" s="63"/>
      <c r="G67" s="63"/>
      <c r="H67" s="63"/>
      <c r="I67" s="63"/>
      <c r="J67" s="63"/>
      <c r="K67" s="63"/>
      <c r="L67" s="63"/>
      <c r="M67" s="63"/>
      <c r="N67" s="63"/>
      <c r="O67" s="63"/>
      <c r="P67" s="63"/>
      <c r="Q67" s="63"/>
      <c r="R67" s="63"/>
      <c r="S67" s="63"/>
      <c r="T67" s="63"/>
      <c r="U67" s="63"/>
      <c r="V67" s="63"/>
      <c r="W67" s="63"/>
      <c r="X67" s="63"/>
      <c r="Y67" s="63"/>
      <c r="Z67" s="63"/>
      <c r="AA67" s="63"/>
      <c r="AB67" s="63"/>
      <c r="AC67" s="63"/>
      <c r="AD67" s="63"/>
      <c r="AE67" s="63"/>
      <c r="AF67" s="63"/>
    </row>
    <row r="68" spans="1:32" ht="15.75" x14ac:dyDescent="0.25">
      <c r="A68" s="67" t="str">
        <f>CONCATENATE($A1," ",G241," ",N241,", ",O241,", ",P241,", ",Q241,", ",R241,", ",S241,", ",T241,", ",U241)</f>
        <v xml:space="preserve">0 hadn't had the opportunity to work on the skills in the area(s) of , , , , , , , </v>
      </c>
      <c r="B68" s="63"/>
      <c r="C68" s="63"/>
      <c r="D68" s="63"/>
      <c r="E68" s="63"/>
      <c r="F68" s="63"/>
      <c r="G68" s="63"/>
      <c r="H68" s="63"/>
      <c r="I68" s="63"/>
      <c r="J68" s="63"/>
      <c r="K68" s="63"/>
      <c r="L68" s="63"/>
      <c r="M68" s="63"/>
      <c r="N68" s="63"/>
      <c r="O68" s="63"/>
      <c r="P68" s="63"/>
      <c r="Q68" s="63"/>
      <c r="R68" s="63"/>
      <c r="S68" s="63"/>
      <c r="T68" s="63"/>
      <c r="U68" s="63"/>
      <c r="V68" s="63"/>
      <c r="W68" s="63"/>
      <c r="X68" s="63"/>
      <c r="Y68" s="63"/>
      <c r="Z68" s="63"/>
      <c r="AA68" s="63"/>
      <c r="AB68" s="63"/>
      <c r="AC68" s="63"/>
      <c r="AD68" s="63"/>
      <c r="AE68" s="63"/>
      <c r="AF68" s="63"/>
    </row>
    <row r="69" spans="1:32" ht="15.75" x14ac:dyDescent="0.25">
      <c r="A69" s="67" t="str">
        <f>CONCATENATE($A1," ",G242," ",N242,", ",O242,", ",P242,", ",Q242,", ",R242,", ",S242,", ",T242,", ",U242)</f>
        <v>0 didn't need the skills in the area(s) of Identifying Common Public Transportation Options, Lifts (vehicle, stage/porch), Intra-City Bus Travel, Inter-City Bus Travel, Taxi/Ride Service, Para Transit, Air Travel, Subway/Light Rail</v>
      </c>
      <c r="B69" s="63"/>
      <c r="C69" s="63"/>
      <c r="D69" s="63"/>
      <c r="E69" s="63"/>
      <c r="F69" s="63"/>
      <c r="G69" s="63"/>
      <c r="H69" s="63"/>
      <c r="I69" s="63"/>
      <c r="J69" s="63"/>
      <c r="K69" s="63"/>
      <c r="L69" s="63"/>
      <c r="M69" s="63"/>
      <c r="N69" s="63"/>
      <c r="O69" s="63"/>
      <c r="P69" s="63"/>
      <c r="Q69" s="63"/>
      <c r="R69" s="63"/>
      <c r="S69" s="63"/>
      <c r="T69" s="63"/>
      <c r="U69" s="63"/>
      <c r="V69" s="63"/>
      <c r="W69" s="63"/>
      <c r="X69" s="63"/>
      <c r="Y69" s="63"/>
      <c r="Z69" s="63"/>
      <c r="AA69" s="63"/>
      <c r="AB69" s="63"/>
      <c r="AC69" s="63"/>
      <c r="AD69" s="63"/>
      <c r="AE69" s="63"/>
      <c r="AF69" s="63"/>
    </row>
    <row r="70" spans="1:32" ht="15.75" x14ac:dyDescent="0.25">
      <c r="A70" s="67"/>
      <c r="B70" s="63"/>
      <c r="C70" s="63"/>
      <c r="D70" s="63"/>
      <c r="E70" s="63"/>
      <c r="F70" s="63"/>
      <c r="G70" s="63"/>
      <c r="H70" s="63"/>
      <c r="I70" s="63"/>
      <c r="J70" s="63"/>
      <c r="K70" s="63"/>
      <c r="L70" s="63"/>
      <c r="M70" s="63"/>
      <c r="N70" s="63"/>
      <c r="O70" s="63"/>
      <c r="P70" s="63"/>
      <c r="Q70" s="63"/>
      <c r="R70" s="63"/>
      <c r="S70" s="63"/>
      <c r="T70" s="63"/>
      <c r="U70" s="63"/>
      <c r="V70" s="63"/>
      <c r="W70" s="63"/>
      <c r="X70" s="63"/>
      <c r="Y70" s="63"/>
      <c r="Z70" s="63"/>
      <c r="AA70" s="63"/>
      <c r="AB70" s="63"/>
      <c r="AC70" s="63"/>
      <c r="AD70" s="63"/>
      <c r="AE70" s="63"/>
      <c r="AF70" s="63"/>
    </row>
    <row r="71" spans="1:32" ht="15.75" x14ac:dyDescent="0.25">
      <c r="A71" s="65" t="str">
        <f>CONCATENATE(A247," ",H71,"%")</f>
        <v>Atypical O&amp;M Score: 0%</v>
      </c>
      <c r="B71" s="63"/>
      <c r="C71" s="63"/>
      <c r="D71" s="63"/>
      <c r="E71" s="63"/>
      <c r="F71" s="63"/>
      <c r="G71" s="66">
        <f>Front!L14</f>
        <v>0</v>
      </c>
      <c r="H71" s="69">
        <f>ROUND(G71,1)</f>
        <v>0</v>
      </c>
      <c r="I71" s="63"/>
      <c r="J71" s="63"/>
      <c r="K71" s="63"/>
      <c r="L71" s="63"/>
      <c r="M71" s="63"/>
      <c r="N71" s="63"/>
      <c r="O71" s="63"/>
      <c r="P71" s="63"/>
      <c r="Q71" s="63"/>
      <c r="R71" s="63"/>
      <c r="S71" s="63"/>
      <c r="T71" s="63"/>
      <c r="U71" s="63"/>
      <c r="V71" s="63"/>
      <c r="W71" s="63"/>
      <c r="X71" s="63"/>
      <c r="Y71" s="63"/>
      <c r="Z71" s="63"/>
      <c r="AA71" s="63"/>
      <c r="AB71" s="63"/>
      <c r="AC71" s="63"/>
      <c r="AD71" s="63"/>
      <c r="AE71" s="63"/>
      <c r="AF71" s="63"/>
    </row>
    <row r="72" spans="1:32" ht="15.75" x14ac:dyDescent="0.25">
      <c r="A72" s="67" t="str">
        <f>CONCATENATE($A1," ",G248," ",N248,", ",O248,", ",P248,", ",Q248,", ",R248)</f>
        <v xml:space="preserve">0 did well with the skills that made up the area(s) of , , , , </v>
      </c>
      <c r="B72" s="63"/>
      <c r="C72" s="63"/>
      <c r="D72" s="63"/>
      <c r="E72" s="63"/>
      <c r="F72" s="63"/>
      <c r="G72" s="63"/>
      <c r="H72" s="63"/>
      <c r="I72" s="63"/>
      <c r="J72" s="63"/>
      <c r="K72" s="63"/>
      <c r="L72" s="63"/>
      <c r="M72" s="63"/>
      <c r="N72" s="63"/>
      <c r="O72" s="63"/>
      <c r="P72" s="63"/>
      <c r="Q72" s="63"/>
      <c r="R72" s="63"/>
      <c r="S72" s="63"/>
      <c r="T72" s="63"/>
      <c r="U72" s="63"/>
      <c r="V72" s="63"/>
      <c r="W72" s="63"/>
      <c r="X72" s="63"/>
      <c r="Y72" s="63"/>
      <c r="Z72" s="63"/>
      <c r="AA72" s="63"/>
      <c r="AB72" s="63"/>
      <c r="AC72" s="63"/>
      <c r="AD72" s="63"/>
      <c r="AE72" s="63"/>
      <c r="AF72" s="63"/>
    </row>
    <row r="73" spans="1:32" ht="15.75" x14ac:dyDescent="0.25">
      <c r="A73" s="67" t="str">
        <f>CONCATENATE($A1," ",G249," ",N249,", ",O249,", ",P249,", ",Q249,", ",R249)</f>
        <v xml:space="preserve">0 had room for improvement with the skills that made up the area(s) of , , , , </v>
      </c>
      <c r="B73" s="63"/>
      <c r="C73" s="63"/>
      <c r="D73" s="63"/>
      <c r="E73" s="63"/>
      <c r="F73" s="63"/>
      <c r="G73" s="63"/>
      <c r="H73" s="63"/>
      <c r="I73" s="63"/>
      <c r="J73" s="63"/>
      <c r="K73" s="63"/>
      <c r="L73" s="63"/>
      <c r="M73" s="63"/>
      <c r="N73" s="63"/>
      <c r="O73" s="63"/>
      <c r="P73" s="63"/>
      <c r="Q73" s="63"/>
      <c r="R73" s="63"/>
      <c r="S73" s="63"/>
      <c r="T73" s="63"/>
      <c r="U73" s="63"/>
      <c r="V73" s="63"/>
      <c r="W73" s="63"/>
      <c r="X73" s="63"/>
      <c r="Y73" s="63"/>
      <c r="Z73" s="63"/>
      <c r="AA73" s="63"/>
      <c r="AB73" s="63"/>
      <c r="AC73" s="63"/>
      <c r="AD73" s="63"/>
      <c r="AE73" s="63"/>
      <c r="AF73" s="63"/>
    </row>
    <row r="74" spans="1:32" ht="15.75" x14ac:dyDescent="0.25">
      <c r="A74" s="67" t="str">
        <f>CONCATENATE($A1," ",G250," ",N250,", ",O250,", ",P250,", ",Q250,", ",R250)</f>
        <v xml:space="preserve">0 hadn't had the opportunity to work on the skills in the area(s) of , , , , </v>
      </c>
      <c r="B74" s="63"/>
      <c r="C74" s="63"/>
      <c r="D74" s="63"/>
      <c r="E74" s="63"/>
      <c r="F74" s="63"/>
      <c r="G74" s="63"/>
      <c r="H74" s="63"/>
      <c r="I74" s="63"/>
      <c r="J74" s="63"/>
      <c r="K74" s="63"/>
      <c r="L74" s="63"/>
      <c r="M74" s="63"/>
      <c r="N74" s="63"/>
      <c r="O74" s="63"/>
      <c r="P74" s="63"/>
      <c r="Q74" s="63"/>
      <c r="R74" s="63"/>
      <c r="S74" s="63"/>
      <c r="T74" s="63"/>
      <c r="U74" s="63"/>
      <c r="V74" s="63"/>
      <c r="W74" s="63"/>
      <c r="X74" s="63"/>
      <c r="Y74" s="63"/>
      <c r="Z74" s="63"/>
      <c r="AA74" s="63"/>
      <c r="AB74" s="63"/>
      <c r="AC74" s="63"/>
      <c r="AD74" s="63"/>
      <c r="AE74" s="63"/>
      <c r="AF74" s="63"/>
    </row>
    <row r="75" spans="1:32" ht="15.75" x14ac:dyDescent="0.25">
      <c r="A75" s="67" t="str">
        <f>CONCATENATE($A1," ",G251," ",N251,", ",O251,", ",P251,", ",Q251,", ",R251)</f>
        <v>0 didn't need the skills in the area(s) of Fences, Fields (Urban), Parks/Playgrounds, Outdoor Recreation, Inclement Weather</v>
      </c>
      <c r="B75" s="63"/>
      <c r="C75" s="63"/>
      <c r="D75" s="63"/>
      <c r="E75" s="63"/>
      <c r="F75" s="63"/>
      <c r="G75" s="63"/>
      <c r="H75" s="63"/>
      <c r="I75" s="63"/>
      <c r="J75" s="63"/>
      <c r="K75" s="63"/>
      <c r="L75" s="63"/>
      <c r="M75" s="63"/>
      <c r="N75" s="63"/>
      <c r="O75" s="63"/>
      <c r="P75" s="63"/>
      <c r="Q75" s="63"/>
      <c r="R75" s="63"/>
      <c r="S75" s="63"/>
      <c r="T75" s="63"/>
      <c r="U75" s="63"/>
      <c r="V75" s="63"/>
      <c r="W75" s="63"/>
      <c r="X75" s="63"/>
      <c r="Y75" s="63"/>
      <c r="Z75" s="63"/>
      <c r="AA75" s="63"/>
      <c r="AB75" s="63"/>
      <c r="AC75" s="63"/>
      <c r="AD75" s="63"/>
      <c r="AE75" s="63"/>
      <c r="AF75" s="63"/>
    </row>
    <row r="76" spans="1:32" ht="15.75" x14ac:dyDescent="0.25">
      <c r="A76" s="67"/>
      <c r="B76" s="63"/>
      <c r="C76" s="63"/>
      <c r="D76" s="63"/>
      <c r="E76" s="63"/>
      <c r="F76" s="63"/>
      <c r="G76" s="63"/>
      <c r="H76" s="63"/>
      <c r="I76" s="63"/>
      <c r="J76" s="63"/>
      <c r="K76" s="63"/>
      <c r="L76" s="63"/>
      <c r="M76" s="63"/>
      <c r="N76" s="63"/>
      <c r="O76" s="63"/>
      <c r="P76" s="63"/>
      <c r="Q76" s="63"/>
      <c r="R76" s="63"/>
      <c r="S76" s="63"/>
      <c r="T76" s="63"/>
      <c r="U76" s="63"/>
      <c r="V76" s="63"/>
      <c r="W76" s="63"/>
      <c r="X76" s="63"/>
      <c r="Y76" s="63"/>
      <c r="Z76" s="63"/>
      <c r="AA76" s="63"/>
      <c r="AB76" s="63"/>
      <c r="AC76" s="63"/>
      <c r="AD76" s="63"/>
      <c r="AE76" s="63"/>
      <c r="AF76" s="63"/>
    </row>
    <row r="77" spans="1:32" ht="15.75" x14ac:dyDescent="0.25">
      <c r="A77" s="65" t="str">
        <f>CONCATENATE(A253," ",H77,"%")</f>
        <v>Rural Travel Score: 0%</v>
      </c>
      <c r="B77" s="63"/>
      <c r="C77" s="63"/>
      <c r="D77" s="63"/>
      <c r="E77" s="63"/>
      <c r="F77" s="63"/>
      <c r="G77" s="66">
        <f>Front!L15</f>
        <v>0</v>
      </c>
      <c r="H77" s="69">
        <f>ROUND(G77,1)</f>
        <v>0</v>
      </c>
      <c r="I77" s="63"/>
      <c r="J77" s="63"/>
      <c r="K77" s="63"/>
      <c r="L77" s="63"/>
      <c r="M77" s="63"/>
      <c r="N77" s="63"/>
      <c r="O77" s="63"/>
      <c r="P77" s="63"/>
      <c r="Q77" s="63"/>
      <c r="R77" s="63"/>
      <c r="S77" s="63"/>
      <c r="T77" s="63"/>
      <c r="U77" s="63"/>
      <c r="V77" s="63"/>
      <c r="W77" s="63"/>
      <c r="X77" s="63"/>
      <c r="Y77" s="63"/>
      <c r="Z77" s="63"/>
      <c r="AA77" s="63"/>
      <c r="AB77" s="63"/>
      <c r="AC77" s="63"/>
      <c r="AD77" s="63"/>
      <c r="AE77" s="63"/>
      <c r="AF77" s="63"/>
    </row>
    <row r="78" spans="1:32" ht="15.75" x14ac:dyDescent="0.25">
      <c r="A78" s="67" t="str">
        <f>CONCATENATE($A1," ",G254," ",N254,", ",O254,", ",P254,", ",Q254,", ",R254)</f>
        <v xml:space="preserve">0 did well with the skills that made up the area(s) of , , , , </v>
      </c>
      <c r="B78" s="63"/>
      <c r="C78" s="63"/>
      <c r="D78" s="63"/>
      <c r="E78" s="63"/>
      <c r="F78" s="63"/>
      <c r="G78" s="63"/>
      <c r="H78" s="63"/>
      <c r="I78" s="63"/>
      <c r="J78" s="63"/>
      <c r="K78" s="63"/>
      <c r="L78" s="63"/>
      <c r="M78" s="63"/>
      <c r="N78" s="63"/>
      <c r="O78" s="63"/>
      <c r="P78" s="63"/>
      <c r="Q78" s="63"/>
      <c r="R78" s="63"/>
      <c r="S78" s="63"/>
      <c r="T78" s="63"/>
      <c r="U78" s="63"/>
      <c r="V78" s="63"/>
      <c r="W78" s="63"/>
      <c r="X78" s="63"/>
      <c r="Y78" s="63"/>
      <c r="Z78" s="63"/>
      <c r="AA78" s="63"/>
      <c r="AB78" s="63"/>
      <c r="AC78" s="63"/>
      <c r="AD78" s="63"/>
      <c r="AE78" s="63"/>
      <c r="AF78" s="63"/>
    </row>
    <row r="79" spans="1:32" ht="15.75" x14ac:dyDescent="0.25">
      <c r="A79" s="67" t="str">
        <f>CONCATENATE($A1," ",G255," ",N255,", ",O255,", ",P255,", ",Q255,", ",R255)</f>
        <v xml:space="preserve">0 had room for improvement with the skills that made up the area(s) of , , , , </v>
      </c>
      <c r="B79" s="63"/>
      <c r="C79" s="63"/>
      <c r="D79" s="63"/>
      <c r="E79" s="63"/>
      <c r="F79" s="63"/>
      <c r="G79" s="63"/>
      <c r="H79" s="63"/>
      <c r="I79" s="63"/>
      <c r="J79" s="63"/>
      <c r="K79" s="63"/>
      <c r="L79" s="63"/>
      <c r="M79" s="63"/>
      <c r="N79" s="63"/>
      <c r="O79" s="63"/>
      <c r="P79" s="63"/>
      <c r="Q79" s="63"/>
      <c r="R79" s="63"/>
      <c r="S79" s="63"/>
      <c r="T79" s="63"/>
      <c r="U79" s="63"/>
      <c r="V79" s="63"/>
      <c r="W79" s="63"/>
      <c r="X79" s="63"/>
      <c r="Y79" s="63"/>
      <c r="Z79" s="63"/>
      <c r="AA79" s="63"/>
      <c r="AB79" s="63"/>
      <c r="AC79" s="63"/>
      <c r="AD79" s="63"/>
      <c r="AE79" s="63"/>
      <c r="AF79" s="63"/>
    </row>
    <row r="80" spans="1:32" ht="15.75" x14ac:dyDescent="0.25">
      <c r="A80" s="67" t="str">
        <f>CONCATENATE($A1," ",G256," ",N256,", ",O256,", ",P256,", ",Q256,", ",R256)</f>
        <v xml:space="preserve">0 hadn't had the opportunity to work on the skills in the area(s) of , , , , </v>
      </c>
      <c r="B80" s="63"/>
      <c r="C80" s="63"/>
      <c r="D80" s="63"/>
      <c r="E80" s="63"/>
      <c r="F80" s="63"/>
      <c r="G80" s="63"/>
      <c r="H80" s="63"/>
      <c r="I80" s="63"/>
      <c r="J80" s="63"/>
      <c r="K80" s="63"/>
      <c r="L80" s="63"/>
      <c r="M80" s="63"/>
      <c r="N80" s="63"/>
      <c r="O80" s="63"/>
      <c r="P80" s="63"/>
      <c r="Q80" s="63"/>
      <c r="R80" s="63"/>
      <c r="S80" s="63"/>
      <c r="T80" s="63"/>
      <c r="U80" s="63"/>
      <c r="V80" s="63"/>
      <c r="W80" s="63"/>
      <c r="X80" s="63"/>
      <c r="Y80" s="63"/>
      <c r="Z80" s="63"/>
      <c r="AA80" s="63"/>
      <c r="AB80" s="63"/>
      <c r="AC80" s="63"/>
      <c r="AD80" s="63"/>
      <c r="AE80" s="63"/>
      <c r="AF80" s="63"/>
    </row>
    <row r="81" spans="1:32" ht="15.75" x14ac:dyDescent="0.25">
      <c r="A81" s="67" t="str">
        <f>CONCATENATE($A1," ",G257," ",N257,", ",O257,", ",P257,", ",Q257,", ",R257)</f>
        <v>0 didn't need the skills in the area(s) of Understanding Unique Dangers Related To Rural Travel, Travel Along Rural Roads, Environmental Factors, Identifying And Going Around Items In Rural Areas, Rural Street Crossings</v>
      </c>
      <c r="B81" s="63"/>
      <c r="C81" s="63"/>
      <c r="D81" s="63"/>
      <c r="E81" s="63"/>
      <c r="F81" s="63"/>
      <c r="G81" s="63"/>
      <c r="H81" s="63"/>
      <c r="I81" s="63"/>
      <c r="J81" s="63"/>
      <c r="K81" s="63"/>
      <c r="L81" s="63"/>
      <c r="M81" s="63"/>
      <c r="N81" s="63"/>
      <c r="O81" s="63"/>
      <c r="P81" s="63"/>
      <c r="Q81" s="63"/>
      <c r="R81" s="63"/>
      <c r="S81" s="63"/>
      <c r="T81" s="63"/>
      <c r="U81" s="63"/>
      <c r="V81" s="63"/>
      <c r="W81" s="63"/>
      <c r="X81" s="63"/>
      <c r="Y81" s="63"/>
      <c r="Z81" s="63"/>
      <c r="AA81" s="63"/>
      <c r="AB81" s="63"/>
      <c r="AC81" s="63"/>
      <c r="AD81" s="63"/>
      <c r="AE81" s="63"/>
      <c r="AF81" s="63"/>
    </row>
    <row r="82" spans="1:32" ht="15.75" x14ac:dyDescent="0.25">
      <c r="A82" s="67"/>
      <c r="B82" s="63"/>
      <c r="C82" s="63"/>
      <c r="D82" s="63"/>
      <c r="E82" s="63"/>
      <c r="F82" s="63"/>
      <c r="G82" s="63"/>
      <c r="H82" s="63"/>
      <c r="I82" s="63"/>
      <c r="J82" s="63"/>
      <c r="K82" s="63"/>
      <c r="L82" s="63"/>
      <c r="M82" s="63"/>
      <c r="N82" s="63"/>
      <c r="O82" s="63"/>
      <c r="P82" s="63"/>
      <c r="Q82" s="63"/>
      <c r="R82" s="63"/>
      <c r="S82" s="63"/>
      <c r="T82" s="63"/>
      <c r="U82" s="63"/>
      <c r="V82" s="63"/>
      <c r="W82" s="63"/>
      <c r="X82" s="63"/>
      <c r="Y82" s="63"/>
      <c r="Z82" s="63"/>
      <c r="AA82" s="63"/>
      <c r="AB82" s="63"/>
      <c r="AC82" s="63"/>
      <c r="AD82" s="63"/>
      <c r="AE82" s="63"/>
      <c r="AF82" s="63"/>
    </row>
    <row r="83" spans="1:32" ht="15.75" x14ac:dyDescent="0.25">
      <c r="A83" s="65" t="str">
        <f>CONCATENATE(A259," ",H83,"%")</f>
        <v>Vision Specific O&amp;M Skills Score: 0%</v>
      </c>
      <c r="B83" s="63"/>
      <c r="C83" s="63"/>
      <c r="D83" s="63"/>
      <c r="E83" s="63"/>
      <c r="F83" s="63"/>
      <c r="G83" s="66">
        <f>Front!L16</f>
        <v>0</v>
      </c>
      <c r="H83" s="69">
        <f>ROUND(G83,1)</f>
        <v>0</v>
      </c>
      <c r="I83" s="63"/>
      <c r="J83" s="63"/>
      <c r="K83" s="63"/>
      <c r="L83" s="63"/>
      <c r="M83" s="63"/>
      <c r="N83" s="63"/>
      <c r="O83" s="63"/>
      <c r="P83" s="63"/>
      <c r="Q83" s="63"/>
      <c r="R83" s="63"/>
      <c r="S83" s="63"/>
      <c r="T83" s="63"/>
      <c r="U83" s="63"/>
      <c r="V83" s="63"/>
      <c r="W83" s="63"/>
      <c r="X83" s="63"/>
      <c r="Y83" s="63"/>
      <c r="Z83" s="63"/>
      <c r="AA83" s="63"/>
      <c r="AB83" s="63"/>
      <c r="AC83" s="63"/>
      <c r="AD83" s="63"/>
      <c r="AE83" s="63"/>
      <c r="AF83" s="63"/>
    </row>
    <row r="84" spans="1:32" ht="15.75" x14ac:dyDescent="0.25">
      <c r="A84" s="67" t="str">
        <f>CONCATENATE($A1," ",G260," ",N260,", ",O260,", ",P260,", ",Q260,", ",R260)</f>
        <v xml:space="preserve">0 did well with the skills that made up the area(s) of , , , , </v>
      </c>
      <c r="B84" s="63"/>
      <c r="C84" s="63"/>
      <c r="D84" s="63"/>
      <c r="E84" s="63"/>
      <c r="F84" s="63"/>
      <c r="G84" s="63"/>
      <c r="H84" s="63"/>
      <c r="I84" s="63"/>
      <c r="J84" s="63"/>
      <c r="K84" s="63"/>
      <c r="L84" s="63"/>
      <c r="M84" s="63"/>
      <c r="N84" s="63"/>
      <c r="O84" s="63"/>
      <c r="P84" s="63"/>
      <c r="Q84" s="63"/>
      <c r="R84" s="63"/>
      <c r="S84" s="63"/>
      <c r="T84" s="63"/>
      <c r="U84" s="63"/>
      <c r="V84" s="63"/>
      <c r="W84" s="63"/>
      <c r="X84" s="63"/>
      <c r="Y84" s="63"/>
      <c r="Z84" s="63"/>
      <c r="AA84" s="63"/>
      <c r="AB84" s="63"/>
      <c r="AC84" s="63"/>
      <c r="AD84" s="63"/>
      <c r="AE84" s="63"/>
      <c r="AF84" s="63"/>
    </row>
    <row r="85" spans="1:32" ht="15.75" x14ac:dyDescent="0.25">
      <c r="A85" s="67" t="str">
        <f>CONCATENATE($A1," ",G261," ",N261,", ",O261,", ",P261,", ",Q261,", ",R261)</f>
        <v xml:space="preserve">0 had room for improvement with the skills that made up the area(s) of , , , , </v>
      </c>
      <c r="B85" s="63"/>
      <c r="C85" s="63"/>
      <c r="D85" s="63"/>
      <c r="E85" s="63"/>
      <c r="F85" s="63"/>
      <c r="G85" s="63"/>
      <c r="H85" s="63"/>
      <c r="I85" s="63"/>
      <c r="J85" s="63"/>
      <c r="K85" s="63"/>
      <c r="L85" s="63"/>
      <c r="M85" s="63"/>
      <c r="N85" s="63"/>
      <c r="O85" s="63"/>
      <c r="P85" s="63"/>
      <c r="Q85" s="63"/>
      <c r="R85" s="63"/>
      <c r="S85" s="63"/>
      <c r="T85" s="63"/>
      <c r="U85" s="63"/>
      <c r="V85" s="63"/>
      <c r="W85" s="63"/>
      <c r="X85" s="63"/>
      <c r="Y85" s="63"/>
      <c r="Z85" s="63"/>
      <c r="AA85" s="63"/>
      <c r="AB85" s="63"/>
      <c r="AC85" s="63"/>
      <c r="AD85" s="63"/>
      <c r="AE85" s="63"/>
      <c r="AF85" s="63"/>
    </row>
    <row r="86" spans="1:32" ht="15.75" x14ac:dyDescent="0.25">
      <c r="A86" s="67" t="str">
        <f>CONCATENATE($A1," ",G262," ",N262,", ",O262,", ",P262,", ",Q262,", ",R262)</f>
        <v xml:space="preserve">0 hadn't had the opportunity to work on the skills in the area(s) of , , , , </v>
      </c>
      <c r="B86" s="63"/>
      <c r="C86" s="63"/>
      <c r="D86" s="63"/>
      <c r="E86" s="63"/>
      <c r="F86" s="63"/>
      <c r="G86" s="63"/>
      <c r="H86" s="63"/>
      <c r="I86" s="63"/>
      <c r="J86" s="63"/>
      <c r="K86" s="63"/>
      <c r="L86" s="63"/>
      <c r="M86" s="63"/>
      <c r="N86" s="63"/>
      <c r="O86" s="63"/>
      <c r="P86" s="63"/>
      <c r="Q86" s="63"/>
      <c r="R86" s="63"/>
      <c r="S86" s="63"/>
      <c r="T86" s="63"/>
      <c r="U86" s="63"/>
      <c r="V86" s="63"/>
      <c r="W86" s="63"/>
      <c r="X86" s="63"/>
      <c r="Y86" s="63"/>
      <c r="Z86" s="63"/>
      <c r="AA86" s="63"/>
      <c r="AB86" s="63"/>
      <c r="AC86" s="63"/>
      <c r="AD86" s="63"/>
      <c r="AE86" s="63"/>
      <c r="AF86" s="63"/>
    </row>
    <row r="87" spans="1:32" ht="15.75" x14ac:dyDescent="0.25">
      <c r="A87" s="67" t="str">
        <f>CONCATENATE($A1," ",G263," ",N263,", ",O263,", ",P263,", ",Q263,", ",R263)</f>
        <v>0 didn't need the skills in the area(s) of Scanning Materials, Scanning Environments, Near Point Magnification, Distance Magnification, Visual Traveling</v>
      </c>
      <c r="B87" s="63"/>
      <c r="C87" s="63"/>
      <c r="D87" s="63"/>
      <c r="E87" s="63"/>
      <c r="F87" s="63"/>
      <c r="G87" s="63"/>
      <c r="H87" s="63"/>
      <c r="I87" s="63"/>
      <c r="J87" s="63"/>
      <c r="K87" s="63"/>
      <c r="L87" s="63"/>
      <c r="M87" s="63"/>
      <c r="N87" s="63"/>
      <c r="O87" s="63"/>
      <c r="P87" s="63"/>
      <c r="Q87" s="63"/>
      <c r="R87" s="63"/>
      <c r="S87" s="63"/>
      <c r="T87" s="63"/>
      <c r="U87" s="63"/>
      <c r="V87" s="63"/>
      <c r="W87" s="63"/>
      <c r="X87" s="63"/>
      <c r="Y87" s="63"/>
      <c r="Z87" s="63"/>
      <c r="AA87" s="63"/>
      <c r="AB87" s="63"/>
      <c r="AC87" s="63"/>
      <c r="AD87" s="63"/>
      <c r="AE87" s="63"/>
      <c r="AF87" s="63"/>
    </row>
    <row r="88" spans="1:32" ht="15.75" x14ac:dyDescent="0.25">
      <c r="A88" s="67"/>
      <c r="B88" s="63"/>
      <c r="C88" s="63"/>
      <c r="D88" s="63"/>
      <c r="E88" s="63"/>
      <c r="F88" s="63"/>
      <c r="G88" s="63"/>
      <c r="H88" s="63"/>
      <c r="I88" s="63"/>
      <c r="J88" s="63"/>
      <c r="K88" s="63"/>
      <c r="L88" s="63"/>
      <c r="M88" s="63"/>
      <c r="N88" s="63"/>
      <c r="O88" s="63"/>
      <c r="P88" s="63"/>
      <c r="Q88" s="63"/>
      <c r="R88" s="63"/>
      <c r="S88" s="63"/>
      <c r="T88" s="63"/>
      <c r="U88" s="63"/>
      <c r="V88" s="63"/>
      <c r="W88" s="63"/>
      <c r="X88" s="63"/>
      <c r="Y88" s="63"/>
      <c r="Z88" s="63"/>
      <c r="AA88" s="63"/>
      <c r="AB88" s="63"/>
      <c r="AC88" s="63"/>
      <c r="AD88" s="63"/>
      <c r="AE88" s="63"/>
      <c r="AF88" s="63"/>
    </row>
    <row r="89" spans="1:32" ht="15.75" x14ac:dyDescent="0.25">
      <c r="A89" s="65" t="str">
        <f>CONCATENATE(A265," ",H89,"%")</f>
        <v>Community Score: 0%</v>
      </c>
      <c r="B89" s="63"/>
      <c r="C89" s="63"/>
      <c r="D89" s="63"/>
      <c r="E89" s="63"/>
      <c r="F89" s="63"/>
      <c r="G89" s="66">
        <f>Front!L17</f>
        <v>0</v>
      </c>
      <c r="H89" s="69">
        <f>ROUND(G89,1)</f>
        <v>0</v>
      </c>
      <c r="I89" s="63"/>
      <c r="J89" s="63"/>
      <c r="K89" s="63"/>
      <c r="L89" s="63"/>
      <c r="M89" s="63"/>
      <c r="N89" s="63"/>
      <c r="O89" s="63"/>
      <c r="P89" s="63"/>
      <c r="Q89" s="63"/>
      <c r="R89" s="63"/>
      <c r="S89" s="63"/>
      <c r="T89" s="63"/>
      <c r="U89" s="63"/>
      <c r="V89" s="63"/>
      <c r="W89" s="63"/>
      <c r="X89" s="63"/>
      <c r="Y89" s="63"/>
      <c r="Z89" s="63"/>
      <c r="AA89" s="63"/>
      <c r="AB89" s="63"/>
      <c r="AC89" s="63"/>
      <c r="AD89" s="63"/>
      <c r="AE89" s="63"/>
      <c r="AF89" s="63"/>
    </row>
    <row r="90" spans="1:32" ht="15.75" x14ac:dyDescent="0.25">
      <c r="A90" s="67" t="str">
        <f>CONCATENATE($A1," ",G266," ",N266,", ",O266,", ",P266,", ",Q266,", ",R266,", ",S266)</f>
        <v xml:space="preserve">0 did well with the skills that made up the area(s) of , , , , , </v>
      </c>
      <c r="B90" s="63"/>
      <c r="C90" s="63"/>
      <c r="D90" s="63"/>
      <c r="E90" s="63"/>
      <c r="F90" s="63"/>
      <c r="G90" s="63"/>
      <c r="H90" s="63"/>
      <c r="I90" s="63"/>
      <c r="J90" s="63"/>
      <c r="K90" s="63"/>
      <c r="L90" s="63"/>
      <c r="M90" s="63"/>
      <c r="N90" s="63"/>
      <c r="O90" s="63"/>
      <c r="P90" s="63"/>
      <c r="Q90" s="63"/>
      <c r="R90" s="63"/>
      <c r="S90" s="63"/>
      <c r="T90" s="63"/>
      <c r="U90" s="63"/>
      <c r="V90" s="63"/>
      <c r="W90" s="63"/>
      <c r="X90" s="63"/>
      <c r="Y90" s="63"/>
      <c r="Z90" s="63"/>
      <c r="AA90" s="63"/>
      <c r="AB90" s="63"/>
      <c r="AC90" s="63"/>
      <c r="AD90" s="63"/>
      <c r="AE90" s="63"/>
      <c r="AF90" s="63"/>
    </row>
    <row r="91" spans="1:32" ht="15.75" x14ac:dyDescent="0.25">
      <c r="A91" s="67" t="str">
        <f>CONCATENATE($A1," ",G267," ",N267,", ",O267,", ",P267,", ",Q267,", ",R267,", ",S267)</f>
        <v xml:space="preserve">0 had room for improvement with the skills that made up the area(s) of , , , , , </v>
      </c>
      <c r="B91" s="63"/>
      <c r="C91" s="63"/>
      <c r="D91" s="63"/>
      <c r="E91" s="63"/>
      <c r="F91" s="63"/>
      <c r="G91" s="63"/>
      <c r="H91" s="63"/>
      <c r="I91" s="63"/>
      <c r="J91" s="63"/>
      <c r="K91" s="63"/>
      <c r="L91" s="63"/>
      <c r="M91" s="63"/>
      <c r="N91" s="63"/>
      <c r="O91" s="63"/>
      <c r="P91" s="63"/>
      <c r="Q91" s="63"/>
      <c r="R91" s="63"/>
      <c r="S91" s="63"/>
      <c r="T91" s="63"/>
      <c r="U91" s="63"/>
      <c r="V91" s="63"/>
      <c r="W91" s="63"/>
      <c r="X91" s="63"/>
      <c r="Y91" s="63"/>
      <c r="Z91" s="63"/>
      <c r="AA91" s="63"/>
      <c r="AB91" s="63"/>
      <c r="AC91" s="63"/>
      <c r="AD91" s="63"/>
      <c r="AE91" s="63"/>
      <c r="AF91" s="63"/>
    </row>
    <row r="92" spans="1:32" ht="15.75" x14ac:dyDescent="0.25">
      <c r="A92" s="67" t="str">
        <f>CONCATENATE($A1," ",G268," ",N268,", ",O268,", ",P268,", ",Q268,", ",R268,", ",S268)</f>
        <v xml:space="preserve">0 hadn't had the opportunity to work on the skills in the area(s) of , , , , , </v>
      </c>
      <c r="B92" s="63"/>
      <c r="C92" s="63"/>
      <c r="D92" s="63"/>
      <c r="E92" s="63"/>
      <c r="F92" s="63"/>
      <c r="G92" s="63"/>
      <c r="H92" s="63"/>
      <c r="I92" s="63"/>
      <c r="J92" s="63"/>
      <c r="K92" s="63"/>
      <c r="L92" s="63"/>
      <c r="M92" s="63"/>
      <c r="N92" s="63"/>
      <c r="O92" s="63"/>
      <c r="P92" s="63"/>
      <c r="Q92" s="63"/>
      <c r="R92" s="63"/>
      <c r="S92" s="63"/>
      <c r="T92" s="63"/>
      <c r="U92" s="63"/>
      <c r="V92" s="63"/>
      <c r="W92" s="63"/>
      <c r="X92" s="63"/>
      <c r="Y92" s="63"/>
      <c r="Z92" s="63"/>
      <c r="AA92" s="63"/>
      <c r="AB92" s="63"/>
      <c r="AC92" s="63"/>
      <c r="AD92" s="63"/>
      <c r="AE92" s="63"/>
      <c r="AF92" s="63"/>
    </row>
    <row r="93" spans="1:32" ht="15.75" x14ac:dyDescent="0.25">
      <c r="A93" s="67" t="str">
        <f>CONCATENATE($A1," ",G269," ",N269,", ",O269,", ",P269,", ",Q269,", ",R269,", ",S269)</f>
        <v>0 didn't need the skills in the area(s) of Comparison Shopping From Home, Stores, Fast Food Restaurants, Cafeteria Restaurants, Sit Down Restaurants, Public Toilets</v>
      </c>
      <c r="B93" s="63"/>
      <c r="C93" s="63"/>
      <c r="D93" s="63"/>
      <c r="E93" s="63"/>
      <c r="F93" s="63"/>
      <c r="G93" s="63"/>
      <c r="H93" s="63"/>
      <c r="I93" s="63"/>
      <c r="J93" s="63"/>
      <c r="K93" s="63"/>
      <c r="L93" s="63"/>
      <c r="M93" s="63"/>
      <c r="N93" s="63"/>
      <c r="O93" s="63"/>
      <c r="P93" s="63"/>
      <c r="Q93" s="63"/>
      <c r="R93" s="63"/>
      <c r="S93" s="63"/>
      <c r="T93" s="63"/>
      <c r="U93" s="63"/>
      <c r="V93" s="63"/>
      <c r="W93" s="63"/>
      <c r="X93" s="63"/>
      <c r="Y93" s="63"/>
      <c r="Z93" s="63"/>
      <c r="AA93" s="63"/>
      <c r="AB93" s="63"/>
      <c r="AC93" s="63"/>
      <c r="AD93" s="63"/>
      <c r="AE93" s="63"/>
      <c r="AF93" s="63"/>
    </row>
    <row r="94" spans="1:32" ht="15.75" x14ac:dyDescent="0.25">
      <c r="A94" s="67"/>
      <c r="B94" s="63"/>
      <c r="C94" s="63"/>
      <c r="D94" s="63"/>
      <c r="E94" s="63"/>
      <c r="F94" s="63"/>
      <c r="G94" s="63"/>
      <c r="H94" s="63"/>
      <c r="I94" s="63"/>
      <c r="J94" s="63"/>
      <c r="K94" s="63"/>
      <c r="L94" s="63"/>
      <c r="M94" s="63"/>
      <c r="N94" s="63"/>
      <c r="O94" s="63"/>
      <c r="P94" s="63"/>
      <c r="Q94" s="63"/>
      <c r="R94" s="63"/>
      <c r="S94" s="63"/>
      <c r="T94" s="63"/>
      <c r="U94" s="63"/>
      <c r="V94" s="63"/>
      <c r="W94" s="63"/>
      <c r="X94" s="63"/>
      <c r="Y94" s="63"/>
      <c r="Z94" s="63"/>
      <c r="AA94" s="63"/>
      <c r="AB94" s="63"/>
      <c r="AC94" s="63"/>
      <c r="AD94" s="63"/>
      <c r="AE94" s="63"/>
      <c r="AF94" s="63"/>
    </row>
    <row r="95" spans="1:32" ht="15.75" x14ac:dyDescent="0.25">
      <c r="A95" s="65" t="s">
        <v>493</v>
      </c>
      <c r="B95" s="63"/>
      <c r="C95" s="63"/>
      <c r="D95" s="63"/>
      <c r="E95" s="63"/>
      <c r="F95" s="63"/>
      <c r="G95" s="63"/>
      <c r="H95" s="63"/>
      <c r="I95" s="63"/>
      <c r="J95" s="63"/>
      <c r="K95" s="63"/>
      <c r="L95" s="63"/>
      <c r="M95" s="63"/>
      <c r="N95" s="63"/>
      <c r="O95" s="63"/>
      <c r="P95" s="63"/>
      <c r="Q95" s="63"/>
      <c r="R95" s="63"/>
      <c r="S95" s="63"/>
      <c r="T95" s="63"/>
      <c r="U95" s="63"/>
      <c r="V95" s="63"/>
      <c r="W95" s="63"/>
      <c r="X95" s="63"/>
      <c r="Y95" s="63"/>
      <c r="Z95" s="63"/>
      <c r="AA95" s="63"/>
      <c r="AB95" s="63"/>
      <c r="AC95" s="63"/>
      <c r="AD95" s="63"/>
      <c r="AE95" s="63"/>
      <c r="AF95" s="63"/>
    </row>
    <row r="96" spans="1:32" ht="15.75" x14ac:dyDescent="0.25">
      <c r="A96" s="67" t="str">
        <f>CONCATENATE(A1," ",G276," ",K3,"% ",H276)</f>
        <v>0 demonstrated 0% of the skills needed to travel independently as an adult.</v>
      </c>
      <c r="B96" s="63"/>
      <c r="C96" s="63"/>
      <c r="D96" s="63"/>
      <c r="E96" s="63"/>
      <c r="F96" s="63"/>
      <c r="G96" s="63"/>
      <c r="H96" s="63"/>
      <c r="I96" s="63"/>
      <c r="J96" s="63"/>
      <c r="K96" s="63"/>
      <c r="L96" s="63"/>
      <c r="M96" s="63"/>
      <c r="N96" s="63"/>
      <c r="O96" s="63"/>
      <c r="P96" s="63"/>
      <c r="Q96" s="63"/>
      <c r="R96" s="63"/>
      <c r="S96" s="63"/>
      <c r="T96" s="63"/>
      <c r="U96" s="63"/>
      <c r="V96" s="63"/>
      <c r="W96" s="63"/>
      <c r="X96" s="63"/>
      <c r="Y96" s="63"/>
      <c r="Z96" s="63"/>
      <c r="AA96" s="63"/>
      <c r="AB96" s="63"/>
      <c r="AC96" s="63"/>
      <c r="AD96" s="63"/>
      <c r="AE96" s="63"/>
      <c r="AF96" s="63"/>
    </row>
    <row r="97" spans="1:32" ht="15.75" x14ac:dyDescent="0.25">
      <c r="A97" s="67" t="str">
        <f>CONCATENATE($A1," ",G277," ",N277,", ",O277,", ",P277,", ",Q277,", ",R277,", ",S277,", ",T277,", ",U277,", ",V277,", ",W277,", ",X277,", ",Y277,", ",Z277,", ",AA277,", ",AB277)</f>
        <v xml:space="preserve">0 did well with the skills that made up the domain(s) of , , , , , , , , , , , , , , </v>
      </c>
      <c r="B97" s="63"/>
      <c r="C97" s="63"/>
      <c r="D97" s="63"/>
      <c r="E97" s="63"/>
      <c r="F97" s="63"/>
      <c r="G97" s="63"/>
      <c r="H97" s="63"/>
      <c r="I97" s="63"/>
      <c r="J97" s="63"/>
      <c r="K97" s="63"/>
      <c r="L97" s="63"/>
      <c r="M97" s="63"/>
      <c r="N97" s="63"/>
      <c r="O97" s="63"/>
      <c r="P97" s="63"/>
      <c r="Q97" s="63"/>
      <c r="R97" s="63"/>
      <c r="S97" s="63"/>
      <c r="T97" s="63"/>
      <c r="U97" s="63"/>
      <c r="V97" s="63"/>
      <c r="W97" s="63"/>
      <c r="X97" s="63"/>
      <c r="Y97" s="63"/>
      <c r="Z97" s="63"/>
      <c r="AA97" s="63"/>
      <c r="AB97" s="63"/>
      <c r="AC97" s="63"/>
      <c r="AD97" s="63"/>
      <c r="AE97" s="63"/>
      <c r="AF97" s="63"/>
    </row>
    <row r="98" spans="1:32" ht="15.75" x14ac:dyDescent="0.25">
      <c r="A98" s="67" t="str">
        <f>CONCATENATE($A1," ",G278," ",N278,", ",O278,", ",P278,", ",Q278,", ",R278,", ",S278,", ",T278,", ",U278,", ",V278,", ",W278,", ",X278,", ",Y278,", ",Z278,", ",AA278,", ",AB278)</f>
        <v xml:space="preserve">0 had room for improvement with the skills that made up the domain(s) of , , , , , , , , , , , , , , </v>
      </c>
      <c r="B98" s="63"/>
      <c r="C98" s="63"/>
      <c r="D98" s="63"/>
      <c r="E98" s="63"/>
      <c r="F98" s="63"/>
      <c r="G98" s="63"/>
      <c r="H98" s="63"/>
      <c r="I98" s="63"/>
      <c r="J98" s="63"/>
      <c r="K98" s="63"/>
      <c r="L98" s="63"/>
      <c r="M98" s="63"/>
      <c r="N98" s="63"/>
      <c r="O98" s="63"/>
      <c r="P98" s="63"/>
      <c r="Q98" s="63"/>
      <c r="R98" s="63"/>
      <c r="S98" s="63"/>
      <c r="T98" s="63"/>
      <c r="U98" s="63"/>
      <c r="V98" s="63"/>
      <c r="W98" s="63"/>
      <c r="X98" s="63"/>
      <c r="Y98" s="63"/>
      <c r="Z98" s="63"/>
      <c r="AA98" s="63"/>
      <c r="AB98" s="63"/>
      <c r="AC98" s="63"/>
      <c r="AD98" s="63"/>
      <c r="AE98" s="63"/>
      <c r="AF98" s="63"/>
    </row>
    <row r="99" spans="1:32" ht="15.75" x14ac:dyDescent="0.25">
      <c r="A99" s="67" t="str">
        <f>CONCATENATE($A1," ",G279," ",N279,", ",O279,", ",P279,", ",Q279,", ",R279,", ",S279,", ",T279,", ",U279,", ",V279,", ",W279,", ",X279,", ",Y279,", ",Z279,", ",AA279,", ",AB279)</f>
        <v xml:space="preserve">0 hadn't had the opportunity to work on the skills that made up the domain(s) of , , , , , , , , , , , , , , </v>
      </c>
      <c r="B99" s="63"/>
      <c r="C99" s="63"/>
      <c r="D99" s="63"/>
      <c r="E99" s="63"/>
      <c r="F99" s="63"/>
      <c r="G99" s="63"/>
      <c r="H99" s="63"/>
      <c r="I99" s="63"/>
      <c r="J99" s="63"/>
      <c r="K99" s="63"/>
      <c r="L99" s="63"/>
      <c r="M99" s="63"/>
      <c r="N99" s="63"/>
      <c r="O99" s="63"/>
      <c r="P99" s="63"/>
      <c r="Q99" s="63"/>
      <c r="R99" s="63"/>
      <c r="S99" s="63"/>
      <c r="T99" s="63"/>
      <c r="U99" s="63"/>
      <c r="V99" s="63"/>
      <c r="W99" s="63"/>
      <c r="X99" s="63"/>
      <c r="Y99" s="63"/>
      <c r="Z99" s="63"/>
      <c r="AA99" s="63"/>
      <c r="AB99" s="63"/>
      <c r="AC99" s="63"/>
      <c r="AD99" s="63"/>
      <c r="AE99" s="63"/>
      <c r="AF99" s="63"/>
    </row>
    <row r="100" spans="1:32" ht="15.75" x14ac:dyDescent="0.25">
      <c r="A100" s="67" t="str">
        <f>CONCATENATE($A1," ",G280," ",N280,", ",O280,", ",P280,", ",Q280,", ",R280,", ",S280,", ",T280,", ",U280,", ",V280,", ",W280,", ",X280,", ",Y280,", ",Z280,", ",AA280,", ",AB280)</f>
        <v xml:space="preserve">0 had no need for the skills that made up the domain(s) of Concepts, Movement, Single Room O&amp;M, Indoor O&amp;M, Self Protection, Guided Travel, Cane Skills, Sidewalk Travel, Street Crossings, Orientation Skills &amp; GPS, Public Transportation, Atypical O&amp;M, Rural Travel, Vision Specific O&amp;M Skills, Community </v>
      </c>
      <c r="B100" s="63"/>
      <c r="C100" s="63"/>
      <c r="D100" s="63"/>
      <c r="E100" s="63"/>
      <c r="F100" s="63"/>
      <c r="G100" s="63"/>
      <c r="H100" s="63"/>
      <c r="I100" s="63"/>
      <c r="J100" s="63"/>
      <c r="K100" s="63"/>
      <c r="L100" s="63"/>
      <c r="M100" s="63"/>
      <c r="N100" s="63"/>
      <c r="O100" s="63"/>
      <c r="P100" s="63"/>
      <c r="Q100" s="63"/>
      <c r="R100" s="63"/>
      <c r="S100" s="63"/>
      <c r="T100" s="63"/>
      <c r="U100" s="63"/>
      <c r="V100" s="63"/>
      <c r="W100" s="63"/>
      <c r="X100" s="63"/>
      <c r="Y100" s="63"/>
      <c r="Z100" s="63"/>
      <c r="AA100" s="63"/>
      <c r="AB100" s="63"/>
      <c r="AC100" s="63"/>
      <c r="AD100" s="63"/>
      <c r="AE100" s="63"/>
      <c r="AF100" s="63"/>
    </row>
    <row r="101" spans="1:32" ht="15.75" x14ac:dyDescent="0.25">
      <c r="A101" s="63"/>
      <c r="B101" s="63"/>
      <c r="C101" s="63"/>
      <c r="D101" s="63"/>
      <c r="E101" s="63"/>
      <c r="F101" s="63"/>
      <c r="G101" s="63"/>
      <c r="H101" s="63"/>
      <c r="I101" s="63"/>
      <c r="J101" s="63"/>
      <c r="K101" s="63"/>
      <c r="L101" s="63"/>
      <c r="M101" s="63"/>
      <c r="N101" s="63"/>
      <c r="O101" s="63"/>
      <c r="P101" s="63"/>
      <c r="Q101" s="63"/>
      <c r="R101" s="63"/>
      <c r="S101" s="63"/>
      <c r="T101" s="63"/>
      <c r="U101" s="63"/>
      <c r="V101" s="63"/>
      <c r="W101" s="63"/>
      <c r="X101" s="63"/>
      <c r="Y101" s="63"/>
      <c r="Z101" s="63"/>
      <c r="AA101" s="63"/>
      <c r="AB101" s="63"/>
      <c r="AC101" s="63"/>
      <c r="AD101" s="63"/>
      <c r="AE101" s="63"/>
      <c r="AF101" s="63"/>
    </row>
    <row r="102" spans="1:32" ht="15.75" x14ac:dyDescent="0.25">
      <c r="A102" s="63"/>
      <c r="B102" s="63"/>
      <c r="C102" s="63"/>
      <c r="D102" s="63"/>
      <c r="E102" s="63"/>
      <c r="F102" s="63"/>
      <c r="G102" s="63"/>
      <c r="H102" s="63"/>
      <c r="I102" s="63"/>
      <c r="J102" s="63"/>
      <c r="K102" s="63"/>
      <c r="L102" s="63"/>
      <c r="M102" s="63"/>
      <c r="N102" s="63"/>
      <c r="O102" s="63"/>
      <c r="P102" s="63"/>
      <c r="Q102" s="63"/>
      <c r="R102" s="63"/>
      <c r="S102" s="63"/>
      <c r="T102" s="63"/>
      <c r="U102" s="63"/>
      <c r="V102" s="63"/>
      <c r="W102" s="63"/>
      <c r="X102" s="63"/>
      <c r="Y102" s="63"/>
      <c r="Z102" s="63"/>
      <c r="AA102" s="63"/>
      <c r="AB102" s="63"/>
      <c r="AC102" s="63"/>
      <c r="AD102" s="63"/>
      <c r="AE102" s="63"/>
      <c r="AF102" s="63"/>
    </row>
    <row r="103" spans="1:32" ht="15.75" x14ac:dyDescent="0.25">
      <c r="A103" s="63"/>
      <c r="B103" s="63"/>
      <c r="C103" s="63"/>
      <c r="D103" s="63"/>
      <c r="E103" s="63"/>
      <c r="F103" s="63"/>
      <c r="G103" s="63"/>
      <c r="H103" s="63"/>
      <c r="I103" s="63"/>
      <c r="J103" s="63"/>
      <c r="K103" s="63"/>
      <c r="L103" s="63"/>
      <c r="M103" s="63"/>
      <c r="N103" s="63"/>
      <c r="O103" s="63"/>
      <c r="P103" s="63"/>
      <c r="Q103" s="63"/>
      <c r="R103" s="63"/>
      <c r="S103" s="63"/>
      <c r="T103" s="63"/>
      <c r="U103" s="63"/>
      <c r="V103" s="63"/>
      <c r="W103" s="63"/>
      <c r="X103" s="63"/>
      <c r="Y103" s="63"/>
      <c r="Z103" s="63"/>
      <c r="AA103" s="63"/>
      <c r="AB103" s="63"/>
      <c r="AC103" s="63"/>
      <c r="AD103" s="63"/>
      <c r="AE103" s="63"/>
      <c r="AF103" s="63"/>
    </row>
    <row r="104" spans="1:32" ht="15.75" x14ac:dyDescent="0.25">
      <c r="A104" s="63"/>
      <c r="B104" s="63"/>
      <c r="C104" s="63"/>
      <c r="D104" s="63"/>
      <c r="E104" s="63"/>
      <c r="F104" s="63"/>
      <c r="G104" s="63"/>
      <c r="H104" s="63"/>
      <c r="I104" s="63"/>
      <c r="J104" s="63"/>
      <c r="K104" s="63"/>
      <c r="L104" s="63"/>
      <c r="M104" s="63"/>
      <c r="N104" s="63"/>
      <c r="O104" s="63"/>
      <c r="P104" s="63"/>
      <c r="Q104" s="63"/>
      <c r="R104" s="63"/>
      <c r="S104" s="63"/>
      <c r="T104" s="63"/>
      <c r="U104" s="63"/>
      <c r="V104" s="63"/>
      <c r="W104" s="63"/>
      <c r="X104" s="63"/>
      <c r="Y104" s="63"/>
      <c r="Z104" s="63"/>
      <c r="AA104" s="63"/>
      <c r="AB104" s="63"/>
      <c r="AC104" s="63"/>
      <c r="AD104" s="63"/>
      <c r="AE104" s="63"/>
      <c r="AF104" s="63"/>
    </row>
    <row r="105" spans="1:32" ht="15.75" x14ac:dyDescent="0.25">
      <c r="A105" s="63"/>
      <c r="B105" s="63"/>
      <c r="C105" s="63"/>
      <c r="D105" s="63"/>
      <c r="E105" s="63"/>
      <c r="F105" s="63"/>
      <c r="G105" s="63"/>
      <c r="H105" s="63"/>
      <c r="I105" s="63"/>
      <c r="J105" s="63"/>
      <c r="K105" s="63"/>
      <c r="L105" s="63"/>
      <c r="M105" s="63"/>
      <c r="N105" s="63"/>
      <c r="O105" s="63"/>
      <c r="P105" s="63"/>
      <c r="Q105" s="63"/>
      <c r="R105" s="63"/>
      <c r="S105" s="63"/>
      <c r="T105" s="63"/>
      <c r="U105" s="63"/>
      <c r="V105" s="63"/>
      <c r="W105" s="63"/>
      <c r="X105" s="63"/>
      <c r="Y105" s="63"/>
      <c r="Z105" s="63"/>
      <c r="AA105" s="63"/>
      <c r="AB105" s="63"/>
      <c r="AC105" s="63"/>
      <c r="AD105" s="63"/>
      <c r="AE105" s="63"/>
      <c r="AF105" s="63"/>
    </row>
    <row r="106" spans="1:32" ht="15.75" x14ac:dyDescent="0.25">
      <c r="A106" s="63"/>
      <c r="B106" s="63"/>
      <c r="C106" s="63"/>
      <c r="D106" s="63"/>
      <c r="E106" s="63"/>
      <c r="F106" s="63"/>
      <c r="G106" s="63"/>
      <c r="H106" s="63"/>
      <c r="I106" s="63"/>
      <c r="J106" s="63"/>
      <c r="K106" s="63"/>
      <c r="L106" s="63"/>
      <c r="M106" s="63"/>
      <c r="N106" s="63"/>
      <c r="O106" s="63"/>
      <c r="P106" s="63"/>
      <c r="Q106" s="63"/>
      <c r="R106" s="63"/>
      <c r="S106" s="63"/>
      <c r="T106" s="63"/>
      <c r="U106" s="63"/>
      <c r="V106" s="63"/>
      <c r="W106" s="63"/>
      <c r="X106" s="63"/>
      <c r="Y106" s="63"/>
      <c r="Z106" s="63"/>
      <c r="AA106" s="63"/>
      <c r="AB106" s="63"/>
      <c r="AC106" s="63"/>
      <c r="AD106" s="63"/>
      <c r="AE106" s="63"/>
      <c r="AF106" s="63"/>
    </row>
    <row r="107" spans="1:32" ht="15.75" x14ac:dyDescent="0.25">
      <c r="A107" s="63"/>
      <c r="B107" s="63"/>
      <c r="C107" s="63"/>
      <c r="D107" s="63"/>
      <c r="E107" s="63"/>
      <c r="F107" s="63"/>
      <c r="G107" s="63"/>
      <c r="H107" s="63"/>
      <c r="I107" s="63"/>
      <c r="J107" s="63"/>
      <c r="K107" s="63"/>
      <c r="L107" s="63"/>
      <c r="M107" s="63"/>
      <c r="N107" s="63"/>
      <c r="O107" s="63"/>
      <c r="P107" s="63"/>
      <c r="Q107" s="63"/>
      <c r="R107" s="63"/>
      <c r="S107" s="63"/>
      <c r="T107" s="63"/>
      <c r="U107" s="63"/>
      <c r="V107" s="63"/>
      <c r="W107" s="63"/>
      <c r="X107" s="63"/>
      <c r="Y107" s="63"/>
      <c r="Z107" s="63"/>
      <c r="AA107" s="63"/>
      <c r="AB107" s="63"/>
      <c r="AC107" s="63"/>
      <c r="AD107" s="63"/>
      <c r="AE107" s="63"/>
      <c r="AF107" s="63"/>
    </row>
    <row r="108" spans="1:32" ht="15.75" x14ac:dyDescent="0.25">
      <c r="A108" s="63"/>
      <c r="B108" s="63"/>
      <c r="C108" s="63"/>
      <c r="D108" s="63"/>
      <c r="E108" s="63"/>
      <c r="F108" s="63"/>
      <c r="G108" s="63"/>
      <c r="H108" s="63"/>
      <c r="I108" s="63"/>
      <c r="J108" s="63"/>
      <c r="K108" s="63"/>
      <c r="L108" s="63"/>
      <c r="M108" s="63"/>
      <c r="N108" s="63"/>
      <c r="O108" s="63"/>
      <c r="P108" s="63"/>
      <c r="Q108" s="63"/>
      <c r="R108" s="63"/>
      <c r="S108" s="63"/>
      <c r="T108" s="63"/>
      <c r="U108" s="63"/>
      <c r="V108" s="63"/>
      <c r="W108" s="63"/>
      <c r="X108" s="63"/>
      <c r="Y108" s="63"/>
      <c r="Z108" s="63"/>
      <c r="AA108" s="63"/>
      <c r="AB108" s="63"/>
      <c r="AC108" s="63"/>
      <c r="AD108" s="63"/>
      <c r="AE108" s="63"/>
      <c r="AF108" s="63"/>
    </row>
    <row r="109" spans="1:32" ht="15.75" x14ac:dyDescent="0.25">
      <c r="A109" s="63"/>
      <c r="B109" s="63"/>
      <c r="C109" s="63"/>
      <c r="D109" s="63"/>
      <c r="E109" s="63"/>
      <c r="F109" s="63"/>
      <c r="G109" s="63"/>
      <c r="H109" s="63"/>
      <c r="I109" s="63"/>
      <c r="J109" s="63"/>
      <c r="K109" s="63"/>
      <c r="L109" s="63"/>
      <c r="M109" s="63"/>
      <c r="N109" s="63"/>
      <c r="O109" s="63"/>
      <c r="P109" s="63"/>
      <c r="Q109" s="63"/>
      <c r="R109" s="63"/>
      <c r="S109" s="63"/>
      <c r="T109" s="63"/>
      <c r="U109" s="63"/>
      <c r="V109" s="63"/>
      <c r="W109" s="63"/>
      <c r="X109" s="63"/>
      <c r="Y109" s="63"/>
      <c r="Z109" s="63"/>
      <c r="AA109" s="63"/>
      <c r="AB109" s="63"/>
      <c r="AC109" s="63"/>
      <c r="AD109" s="63"/>
      <c r="AE109" s="63"/>
      <c r="AF109" s="63"/>
    </row>
    <row r="110" spans="1:32" ht="15.75" x14ac:dyDescent="0.25">
      <c r="A110" s="66" t="s">
        <v>496</v>
      </c>
      <c r="B110" s="63"/>
      <c r="C110" s="63"/>
      <c r="D110" s="63"/>
      <c r="E110" s="63"/>
      <c r="F110" s="63"/>
      <c r="G110" s="63"/>
      <c r="H110" s="63"/>
      <c r="I110" s="63"/>
      <c r="J110" s="63"/>
      <c r="K110" s="63"/>
      <c r="L110" s="63"/>
      <c r="M110" s="63"/>
      <c r="N110" s="63"/>
      <c r="O110" s="63"/>
      <c r="P110" s="63"/>
      <c r="Q110" s="63"/>
      <c r="R110" s="63"/>
      <c r="S110" s="63"/>
      <c r="T110" s="63"/>
      <c r="U110" s="63"/>
      <c r="V110" s="63"/>
      <c r="W110" s="63"/>
      <c r="X110" s="63"/>
      <c r="Y110" s="63"/>
      <c r="Z110" s="63"/>
      <c r="AA110" s="63"/>
      <c r="AB110" s="63"/>
      <c r="AC110" s="63"/>
      <c r="AD110" s="63"/>
      <c r="AE110" s="63"/>
      <c r="AF110" s="63"/>
    </row>
    <row r="111" spans="1:32" ht="15.75" x14ac:dyDescent="0.25">
      <c r="A111" s="67" t="str">
        <f>CONCATENATE($A97," ",A98," ",A99,", ",A100)</f>
        <v xml:space="preserve">0 did well with the skills that made up the domain(s) of , , , , , , , , , , , , , ,  0 had room for improvement with the skills that made up the domain(s) of , , , , , , , , , , , , , ,  0 hadn't had the opportunity to work on the skills that made up the domain(s) of , , , , , , , , , , , , , , , 0 had no need for the skills that made up the domain(s) of Concepts, Movement, Single Room O&amp;M, Indoor O&amp;M, Self Protection, Guided Travel, Cane Skills, Sidewalk Travel, Street Crossings, Orientation Skills &amp; GPS, Public Transportation, Atypical O&amp;M, Rural Travel, Vision Specific O&amp;M Skills, Community </v>
      </c>
      <c r="B111" s="63"/>
      <c r="C111" s="63"/>
      <c r="D111" s="63"/>
      <c r="E111" s="63"/>
      <c r="F111" s="63"/>
      <c r="G111" s="63"/>
      <c r="H111" s="63"/>
      <c r="I111" s="63"/>
      <c r="J111" s="63"/>
      <c r="K111" s="63"/>
      <c r="L111" s="63"/>
      <c r="M111" s="63"/>
      <c r="N111" s="63"/>
      <c r="O111" s="63"/>
      <c r="P111" s="63"/>
      <c r="Q111" s="63"/>
      <c r="R111" s="63"/>
      <c r="S111" s="63"/>
      <c r="T111" s="63"/>
      <c r="U111" s="63"/>
      <c r="V111" s="63"/>
      <c r="W111" s="63"/>
      <c r="X111" s="63"/>
      <c r="Y111" s="63"/>
      <c r="Z111" s="63"/>
      <c r="AA111" s="63"/>
      <c r="AB111" s="63"/>
      <c r="AC111" s="63"/>
      <c r="AD111" s="63"/>
      <c r="AE111" s="63"/>
      <c r="AF111" s="63"/>
    </row>
    <row r="112" spans="1:32" ht="15.75" x14ac:dyDescent="0.25">
      <c r="A112" s="63"/>
      <c r="B112" s="63"/>
      <c r="C112" s="63"/>
      <c r="D112" s="63"/>
      <c r="E112" s="63"/>
      <c r="F112" s="63"/>
      <c r="G112" s="63"/>
      <c r="H112" s="63"/>
      <c r="I112" s="63"/>
      <c r="J112" s="63"/>
      <c r="K112" s="63"/>
      <c r="L112" s="63"/>
      <c r="M112" s="63"/>
      <c r="N112" s="63"/>
      <c r="O112" s="63"/>
      <c r="P112" s="63"/>
      <c r="Q112" s="63"/>
      <c r="R112" s="63"/>
      <c r="S112" s="63"/>
      <c r="T112" s="63"/>
      <c r="U112" s="63"/>
      <c r="V112" s="63"/>
      <c r="W112" s="63"/>
      <c r="X112" s="63"/>
      <c r="Y112" s="63"/>
      <c r="Z112" s="63"/>
      <c r="AA112" s="63"/>
      <c r="AB112" s="63"/>
      <c r="AC112" s="63"/>
      <c r="AD112" s="63"/>
      <c r="AE112" s="63"/>
      <c r="AF112" s="63"/>
    </row>
    <row r="113" spans="1:32" ht="15.75" x14ac:dyDescent="0.25">
      <c r="A113" s="66" t="s">
        <v>497</v>
      </c>
      <c r="B113" s="63"/>
      <c r="C113" s="63"/>
      <c r="D113" s="63"/>
      <c r="E113" s="63"/>
      <c r="F113" s="63"/>
      <c r="G113" s="63"/>
      <c r="H113" s="63"/>
      <c r="I113" s="63"/>
      <c r="J113" s="63"/>
      <c r="K113" s="63"/>
      <c r="L113" s="63"/>
      <c r="M113" s="63"/>
      <c r="N113" s="63"/>
      <c r="O113" s="63"/>
      <c r="P113" s="63"/>
      <c r="Q113" s="63"/>
      <c r="R113" s="63"/>
      <c r="S113" s="63"/>
      <c r="T113" s="63"/>
      <c r="U113" s="63"/>
      <c r="V113" s="63"/>
      <c r="W113" s="63"/>
      <c r="X113" s="63"/>
      <c r="Y113" s="63"/>
      <c r="Z113" s="63"/>
      <c r="AA113" s="63"/>
      <c r="AB113" s="63"/>
      <c r="AC113" s="63"/>
      <c r="AD113" s="63"/>
      <c r="AE113" s="63"/>
      <c r="AF113" s="63"/>
    </row>
    <row r="114" spans="1:32" ht="15.75" x14ac:dyDescent="0.25">
      <c r="A114" s="67" t="str">
        <f>A97</f>
        <v xml:space="preserve">0 did well with the skills that made up the domain(s) of , , , , , , , , , , , , , , </v>
      </c>
      <c r="B114" s="63"/>
      <c r="C114" s="63"/>
      <c r="D114" s="63"/>
      <c r="E114" s="63"/>
      <c r="F114" s="63"/>
      <c r="G114" s="63"/>
      <c r="H114" s="63"/>
      <c r="I114" s="63"/>
      <c r="J114" s="63"/>
      <c r="K114" s="63"/>
      <c r="L114" s="63"/>
      <c r="M114" s="63"/>
      <c r="N114" s="63"/>
      <c r="O114" s="63"/>
      <c r="P114" s="63"/>
      <c r="Q114" s="63"/>
      <c r="R114" s="63"/>
      <c r="S114" s="63"/>
      <c r="T114" s="63"/>
      <c r="U114" s="63"/>
      <c r="V114" s="63"/>
      <c r="W114" s="63"/>
      <c r="X114" s="63"/>
      <c r="Y114" s="63"/>
      <c r="Z114" s="63"/>
      <c r="AA114" s="63"/>
      <c r="AB114" s="63"/>
      <c r="AC114" s="63"/>
      <c r="AD114" s="63"/>
      <c r="AE114" s="63"/>
      <c r="AF114" s="63"/>
    </row>
    <row r="115" spans="1:32" ht="15.75" x14ac:dyDescent="0.25">
      <c r="A115" s="63"/>
      <c r="B115" s="63"/>
      <c r="C115" s="63"/>
      <c r="D115" s="63"/>
      <c r="E115" s="63"/>
      <c r="F115" s="63"/>
      <c r="G115" s="63"/>
      <c r="H115" s="63"/>
      <c r="I115" s="63"/>
      <c r="J115" s="63"/>
      <c r="K115" s="63"/>
      <c r="L115" s="63"/>
      <c r="M115" s="63"/>
      <c r="N115" s="63"/>
      <c r="O115" s="63"/>
      <c r="P115" s="63"/>
      <c r="Q115" s="63"/>
      <c r="R115" s="63"/>
      <c r="S115" s="63"/>
      <c r="T115" s="63"/>
      <c r="U115" s="63"/>
      <c r="V115" s="63"/>
      <c r="W115" s="63"/>
      <c r="X115" s="63"/>
      <c r="Y115" s="63"/>
      <c r="Z115" s="63"/>
      <c r="AA115" s="63"/>
      <c r="AB115" s="63"/>
      <c r="AC115" s="63"/>
      <c r="AD115" s="63"/>
      <c r="AE115" s="63"/>
      <c r="AF115" s="63"/>
    </row>
    <row r="116" spans="1:32" ht="15.75" x14ac:dyDescent="0.25">
      <c r="A116" s="66" t="s">
        <v>498</v>
      </c>
      <c r="B116" s="63"/>
      <c r="C116" s="63"/>
      <c r="D116" s="63"/>
      <c r="E116" s="63"/>
      <c r="F116" s="63"/>
      <c r="G116" s="63"/>
      <c r="H116" s="63"/>
      <c r="I116" s="63"/>
      <c r="J116" s="63"/>
      <c r="K116" s="63"/>
      <c r="L116" s="63"/>
      <c r="M116" s="63"/>
      <c r="N116" s="63"/>
      <c r="O116" s="63"/>
      <c r="P116" s="63"/>
      <c r="Q116" s="63"/>
      <c r="R116" s="63"/>
      <c r="S116" s="63"/>
      <c r="T116" s="63"/>
      <c r="U116" s="63"/>
      <c r="V116" s="63"/>
      <c r="W116" s="63"/>
      <c r="X116" s="63"/>
      <c r="Y116" s="63"/>
      <c r="Z116" s="63"/>
      <c r="AA116" s="63"/>
      <c r="AB116" s="63"/>
      <c r="AC116" s="63"/>
      <c r="AD116" s="63"/>
      <c r="AE116" s="63"/>
      <c r="AF116" s="63"/>
    </row>
    <row r="117" spans="1:32" ht="15.75" x14ac:dyDescent="0.25">
      <c r="A117" s="67" t="str">
        <f>A98</f>
        <v xml:space="preserve">0 had room for improvement with the skills that made up the domain(s) of , , , , , , , , , , , , , , </v>
      </c>
      <c r="B117" s="63"/>
      <c r="C117" s="63"/>
      <c r="D117" s="63"/>
      <c r="E117" s="63"/>
      <c r="F117" s="63"/>
      <c r="G117" s="63"/>
      <c r="H117" s="63"/>
      <c r="I117" s="63"/>
      <c r="J117" s="63"/>
      <c r="K117" s="63"/>
      <c r="L117" s="63"/>
      <c r="M117" s="63"/>
      <c r="N117" s="63"/>
      <c r="O117" s="63"/>
      <c r="P117" s="63"/>
      <c r="Q117" s="63"/>
      <c r="R117" s="63"/>
      <c r="S117" s="63"/>
      <c r="T117" s="63"/>
      <c r="U117" s="63"/>
      <c r="V117" s="63"/>
      <c r="W117" s="63"/>
      <c r="X117" s="63"/>
      <c r="Y117" s="63"/>
      <c r="Z117" s="63"/>
      <c r="AA117" s="63"/>
      <c r="AB117" s="63"/>
      <c r="AC117" s="63"/>
      <c r="AD117" s="63"/>
      <c r="AE117" s="63"/>
      <c r="AF117" s="63"/>
    </row>
    <row r="118" spans="1:32" ht="15.75" x14ac:dyDescent="0.25">
      <c r="A118" s="63"/>
      <c r="B118" s="63"/>
      <c r="C118" s="63"/>
      <c r="D118" s="63"/>
      <c r="E118" s="63"/>
      <c r="F118" s="63"/>
      <c r="G118" s="63"/>
      <c r="H118" s="63"/>
      <c r="I118" s="63"/>
      <c r="J118" s="63"/>
      <c r="K118" s="63"/>
      <c r="L118" s="63"/>
      <c r="M118" s="63"/>
      <c r="N118" s="63"/>
      <c r="O118" s="63"/>
      <c r="P118" s="63"/>
      <c r="Q118" s="63"/>
      <c r="R118" s="63"/>
      <c r="S118" s="63"/>
      <c r="T118" s="63"/>
      <c r="U118" s="63"/>
      <c r="V118" s="63"/>
      <c r="W118" s="63"/>
      <c r="X118" s="63"/>
      <c r="Y118" s="63"/>
      <c r="Z118" s="63"/>
      <c r="AA118" s="63"/>
      <c r="AB118" s="63"/>
      <c r="AC118" s="63"/>
      <c r="AD118" s="63"/>
      <c r="AE118" s="63"/>
      <c r="AF118" s="63"/>
    </row>
    <row r="119" spans="1:32" ht="15.75" x14ac:dyDescent="0.25">
      <c r="A119" s="66" t="s">
        <v>69</v>
      </c>
      <c r="B119" s="63"/>
      <c r="C119" s="63"/>
      <c r="D119" s="63"/>
      <c r="E119" s="63"/>
      <c r="F119" s="63"/>
      <c r="G119" s="63"/>
      <c r="H119" s="63"/>
      <c r="I119" s="63"/>
      <c r="J119" s="63"/>
      <c r="K119" s="63"/>
      <c r="L119" s="63"/>
      <c r="M119" s="63"/>
      <c r="N119" s="63"/>
      <c r="O119" s="63"/>
      <c r="P119" s="63"/>
      <c r="Q119" s="63"/>
      <c r="R119" s="63"/>
      <c r="S119" s="63"/>
      <c r="T119" s="63"/>
      <c r="U119" s="63"/>
      <c r="V119" s="63"/>
      <c r="W119" s="63"/>
      <c r="X119" s="63"/>
      <c r="Y119" s="63"/>
      <c r="Z119" s="63"/>
      <c r="AA119" s="63"/>
      <c r="AB119" s="63"/>
      <c r="AC119" s="63"/>
      <c r="AD119" s="63"/>
      <c r="AE119" s="63"/>
      <c r="AF119" s="63"/>
    </row>
    <row r="120" spans="1:32" ht="15.75" x14ac:dyDescent="0.25">
      <c r="A120" s="67" t="str">
        <f>CONCATENATE($A1," ",A293," ",K3,"% ",A294," ",(ROUNDUP(K3+5,0)),"% ",A295)</f>
        <v>0 will demonstrate improved skills in Orientation &amp; Mobility by increasing the score on the O&amp;M Inventory from 0% to a minimum of 5% by the next annual IEP date.</v>
      </c>
      <c r="B120" s="63"/>
      <c r="C120" s="63"/>
      <c r="D120" s="63"/>
      <c r="E120" s="63"/>
      <c r="F120" s="63"/>
      <c r="G120" s="63"/>
      <c r="H120" s="63"/>
      <c r="I120" s="63"/>
      <c r="J120" s="63"/>
      <c r="K120" s="63"/>
      <c r="L120" s="63"/>
      <c r="M120" s="63"/>
      <c r="N120" s="63"/>
      <c r="O120" s="63"/>
      <c r="P120" s="63"/>
      <c r="Q120" s="63"/>
      <c r="R120" s="63"/>
      <c r="S120" s="63"/>
      <c r="T120" s="63"/>
      <c r="U120" s="63"/>
      <c r="V120" s="63"/>
      <c r="W120" s="63"/>
      <c r="X120" s="63"/>
      <c r="Y120" s="63"/>
      <c r="Z120" s="63"/>
      <c r="AA120" s="63"/>
      <c r="AB120" s="63"/>
      <c r="AC120" s="63"/>
      <c r="AD120" s="63"/>
      <c r="AE120" s="63"/>
      <c r="AF120" s="63"/>
    </row>
    <row r="121" spans="1:32" ht="15.75" x14ac:dyDescent="0.25">
      <c r="A121" s="63"/>
      <c r="B121" s="63"/>
      <c r="C121" s="63"/>
      <c r="D121" s="63"/>
      <c r="E121" s="63"/>
      <c r="F121" s="63"/>
      <c r="G121" s="63"/>
      <c r="H121" s="63"/>
      <c r="I121" s="63"/>
      <c r="J121" s="63"/>
      <c r="K121" s="63"/>
      <c r="L121" s="63"/>
      <c r="M121" s="63"/>
      <c r="N121" s="63"/>
      <c r="O121" s="63"/>
      <c r="P121" s="63"/>
      <c r="Q121" s="63"/>
      <c r="R121" s="63"/>
      <c r="S121" s="63"/>
      <c r="T121" s="63"/>
      <c r="U121" s="63"/>
      <c r="V121" s="63"/>
      <c r="W121" s="63"/>
      <c r="X121" s="63"/>
      <c r="Y121" s="63"/>
      <c r="Z121" s="63"/>
      <c r="AA121" s="63"/>
      <c r="AB121" s="63"/>
      <c r="AC121" s="63"/>
      <c r="AD121" s="63"/>
      <c r="AE121" s="63"/>
      <c r="AF121" s="63"/>
    </row>
    <row r="122" spans="1:32" ht="15.75" x14ac:dyDescent="0.25">
      <c r="A122" s="63"/>
      <c r="B122" s="63"/>
      <c r="C122" s="63"/>
      <c r="D122" s="63"/>
      <c r="E122" s="63"/>
      <c r="F122" s="63"/>
      <c r="G122" s="63"/>
      <c r="H122" s="63"/>
      <c r="I122" s="63"/>
      <c r="J122" s="63"/>
      <c r="K122" s="63"/>
      <c r="L122" s="63"/>
      <c r="M122" s="63"/>
      <c r="N122" s="63"/>
      <c r="O122" s="63"/>
      <c r="P122" s="63"/>
      <c r="Q122" s="63"/>
      <c r="R122" s="63"/>
      <c r="S122" s="63"/>
      <c r="T122" s="63"/>
      <c r="U122" s="63"/>
      <c r="V122" s="63"/>
      <c r="W122" s="63"/>
      <c r="X122" s="63"/>
      <c r="Y122" s="63"/>
      <c r="Z122" s="63"/>
      <c r="AA122" s="63"/>
      <c r="AB122" s="63"/>
      <c r="AC122" s="63"/>
      <c r="AD122" s="63"/>
      <c r="AE122" s="63"/>
      <c r="AF122" s="63"/>
    </row>
    <row r="123" spans="1:32" ht="15.75" x14ac:dyDescent="0.25">
      <c r="A123" s="63"/>
      <c r="B123" s="63"/>
      <c r="C123" s="63"/>
      <c r="D123" s="63"/>
      <c r="E123" s="63"/>
      <c r="F123" s="63"/>
      <c r="G123" s="63"/>
      <c r="H123" s="63"/>
      <c r="I123" s="63"/>
      <c r="J123" s="63"/>
      <c r="K123" s="63"/>
      <c r="L123" s="63"/>
      <c r="M123" s="63"/>
      <c r="N123" s="63"/>
      <c r="O123" s="63"/>
      <c r="P123" s="63"/>
      <c r="Q123" s="63"/>
      <c r="R123" s="63"/>
      <c r="S123" s="63"/>
      <c r="T123" s="63"/>
      <c r="U123" s="63"/>
      <c r="V123" s="63"/>
      <c r="W123" s="63"/>
      <c r="X123" s="63"/>
      <c r="Y123" s="63"/>
      <c r="Z123" s="63"/>
      <c r="AA123" s="63"/>
      <c r="AB123" s="63"/>
      <c r="AC123" s="63"/>
      <c r="AD123" s="63"/>
      <c r="AE123" s="63"/>
      <c r="AF123" s="63"/>
    </row>
    <row r="124" spans="1:32" ht="15.75" x14ac:dyDescent="0.25">
      <c r="A124" s="63"/>
      <c r="B124" s="63"/>
      <c r="C124" s="63"/>
      <c r="D124" s="63"/>
      <c r="E124" s="63"/>
      <c r="F124" s="63"/>
      <c r="G124" s="63"/>
      <c r="H124" s="63"/>
      <c r="I124" s="63"/>
      <c r="J124" s="63"/>
      <c r="K124" s="63"/>
      <c r="L124" s="63"/>
      <c r="M124" s="63"/>
      <c r="N124" s="63"/>
      <c r="O124" s="63"/>
      <c r="P124" s="63"/>
      <c r="Q124" s="63"/>
      <c r="R124" s="63"/>
      <c r="S124" s="63"/>
      <c r="T124" s="63"/>
      <c r="U124" s="63"/>
      <c r="V124" s="63"/>
      <c r="W124" s="63"/>
      <c r="X124" s="63"/>
      <c r="Y124" s="63"/>
      <c r="Z124" s="63"/>
      <c r="AA124" s="63"/>
      <c r="AB124" s="63"/>
      <c r="AC124" s="63"/>
      <c r="AD124" s="63"/>
      <c r="AE124" s="63"/>
      <c r="AF124" s="63"/>
    </row>
    <row r="125" spans="1:32" ht="15.75" x14ac:dyDescent="0.25">
      <c r="A125" s="66" t="s">
        <v>502</v>
      </c>
      <c r="B125" s="63"/>
      <c r="C125" s="63"/>
      <c r="D125" s="63"/>
      <c r="E125" s="63"/>
      <c r="F125" s="63"/>
      <c r="G125" s="63"/>
      <c r="H125" s="63"/>
      <c r="I125" s="63"/>
      <c r="J125" s="63"/>
      <c r="K125" s="63"/>
      <c r="L125" s="63"/>
      <c r="M125" s="63"/>
      <c r="N125" s="63"/>
      <c r="O125" s="63"/>
      <c r="P125" s="63"/>
      <c r="Q125" s="63"/>
      <c r="R125" s="63"/>
      <c r="S125" s="63"/>
      <c r="T125" s="63"/>
      <c r="U125" s="63"/>
      <c r="V125" s="63"/>
      <c r="W125" s="63"/>
      <c r="X125" s="63"/>
      <c r="Y125" s="63"/>
      <c r="Z125" s="63"/>
      <c r="AA125" s="63"/>
      <c r="AB125" s="63"/>
      <c r="AC125" s="63"/>
      <c r="AD125" s="63"/>
      <c r="AE125" s="63"/>
      <c r="AF125" s="63"/>
    </row>
    <row r="126" spans="1:32" ht="15.75" x14ac:dyDescent="0.25">
      <c r="A126" s="67" t="str">
        <f>CONCATENATE(A296,A297," ",$A1," ",A298," ",Q11,"% ",A299," ",Q12,"% ",A300," ",R12,"% ",A301," ",S12,"%. ",A1," ",A302," ",A303,", ",A304,", ",A305,", ",A306,", ",A307,", ",A308,", ",A309,", ",A310,", ",A311,", ",A312,", ",A313,", ",A314,", ",A315,", ",A316,", ",A317)</f>
        <v xml:space="preserve">Please see the attached chart. Over the previous grading period 0 increased the score on the O&amp;M Inventory from 0% to 0% and is now 0% of the way to the goal of 1%. 0 made gains in the domain(s) of , , , , , , , , , , , , , , </v>
      </c>
      <c r="B126" s="63"/>
      <c r="C126" s="63"/>
      <c r="D126" s="63"/>
      <c r="E126" s="63"/>
      <c r="F126" s="63"/>
      <c r="G126" s="63"/>
      <c r="H126" s="63"/>
      <c r="I126" s="63"/>
      <c r="J126" s="63"/>
      <c r="K126" s="63"/>
      <c r="L126" s="63"/>
      <c r="M126" s="63"/>
      <c r="N126" s="63"/>
      <c r="O126" s="63"/>
      <c r="P126" s="63"/>
      <c r="Q126" s="63"/>
      <c r="R126" s="63"/>
      <c r="S126" s="63"/>
      <c r="T126" s="63"/>
      <c r="U126" s="63"/>
      <c r="V126" s="63"/>
      <c r="W126" s="63"/>
      <c r="X126" s="63"/>
      <c r="Y126" s="63"/>
      <c r="Z126" s="63"/>
      <c r="AA126" s="63"/>
      <c r="AB126" s="63"/>
      <c r="AC126" s="63"/>
      <c r="AD126" s="63"/>
      <c r="AE126" s="63"/>
      <c r="AF126" s="63"/>
    </row>
    <row r="127" spans="1:32" ht="15.75" x14ac:dyDescent="0.25">
      <c r="A127" s="63"/>
      <c r="B127" s="63"/>
      <c r="C127" s="63"/>
      <c r="D127" s="63"/>
      <c r="E127" s="63"/>
      <c r="F127" s="63"/>
      <c r="G127" s="63"/>
      <c r="H127" s="63"/>
      <c r="I127" s="63"/>
      <c r="J127" s="63"/>
      <c r="K127" s="63"/>
      <c r="L127" s="63"/>
      <c r="M127" s="63"/>
      <c r="N127" s="63"/>
      <c r="O127" s="63"/>
      <c r="P127" s="63"/>
      <c r="Q127" s="63"/>
      <c r="R127" s="63"/>
      <c r="S127" s="63"/>
      <c r="T127" s="63"/>
      <c r="U127" s="63"/>
      <c r="V127" s="63"/>
      <c r="W127" s="63"/>
      <c r="X127" s="63"/>
      <c r="Y127" s="63"/>
      <c r="Z127" s="63"/>
      <c r="AA127" s="63"/>
      <c r="AB127" s="63"/>
      <c r="AC127" s="63"/>
      <c r="AD127" s="63"/>
      <c r="AE127" s="63"/>
      <c r="AF127" s="63"/>
    </row>
    <row r="128" spans="1:32" ht="15.75" x14ac:dyDescent="0.25">
      <c r="A128" s="76"/>
      <c r="B128" s="76"/>
      <c r="C128" s="76"/>
      <c r="D128" s="76"/>
      <c r="E128" s="76"/>
      <c r="F128" s="76"/>
      <c r="G128" s="76"/>
      <c r="H128" s="76"/>
      <c r="I128" s="76"/>
      <c r="J128" s="76"/>
      <c r="K128" s="76"/>
      <c r="L128" s="76"/>
      <c r="M128" s="76"/>
      <c r="N128" s="76"/>
      <c r="O128" s="76"/>
      <c r="P128" s="76"/>
      <c r="Q128" s="76"/>
      <c r="R128" s="76"/>
      <c r="S128" s="76"/>
      <c r="T128" s="76"/>
      <c r="U128" s="63"/>
      <c r="V128" s="63"/>
      <c r="W128" s="63"/>
      <c r="X128" s="63"/>
      <c r="Y128" s="63"/>
      <c r="Z128" s="63"/>
      <c r="AA128" s="63"/>
      <c r="AB128" s="63"/>
      <c r="AC128" s="63"/>
      <c r="AD128" s="63"/>
      <c r="AE128" s="63"/>
      <c r="AF128" s="63"/>
    </row>
    <row r="129" spans="1:32" ht="15.75" x14ac:dyDescent="0.25">
      <c r="A129" s="76"/>
      <c r="B129" s="76"/>
      <c r="C129" s="76"/>
      <c r="D129" s="76"/>
      <c r="E129" s="76"/>
      <c r="F129" s="76"/>
      <c r="G129" s="76"/>
      <c r="H129" s="76"/>
      <c r="I129" s="76"/>
      <c r="J129" s="76"/>
      <c r="K129" s="76"/>
      <c r="L129" s="76"/>
      <c r="M129" s="76"/>
      <c r="N129" s="76"/>
      <c r="O129" s="76"/>
      <c r="P129" s="76"/>
      <c r="Q129" s="76"/>
      <c r="R129" s="76"/>
      <c r="S129" s="76"/>
      <c r="T129" s="76"/>
      <c r="U129" s="63"/>
      <c r="V129" s="63"/>
      <c r="W129" s="63"/>
      <c r="X129" s="63"/>
      <c r="Y129" s="63"/>
      <c r="Z129" s="63"/>
      <c r="AA129" s="63"/>
      <c r="AB129" s="63"/>
      <c r="AC129" s="63"/>
      <c r="AD129" s="63"/>
      <c r="AE129" s="63"/>
      <c r="AF129" s="63"/>
    </row>
    <row r="130" spans="1:32" ht="15.75" x14ac:dyDescent="0.25">
      <c r="A130" s="76"/>
      <c r="B130" s="76"/>
      <c r="C130" s="76"/>
      <c r="D130" s="76"/>
      <c r="E130" s="76"/>
      <c r="F130" s="76"/>
      <c r="G130" s="76"/>
      <c r="H130" s="76"/>
      <c r="I130" s="76"/>
      <c r="J130" s="76"/>
      <c r="K130" s="76"/>
      <c r="L130" s="76"/>
      <c r="M130" s="76"/>
      <c r="N130" s="76"/>
      <c r="O130" s="76"/>
      <c r="P130" s="76"/>
      <c r="Q130" s="76"/>
      <c r="R130" s="76"/>
      <c r="S130" s="76"/>
      <c r="T130" s="76"/>
      <c r="U130" s="63"/>
      <c r="V130" s="63"/>
      <c r="W130" s="63"/>
      <c r="X130" s="63"/>
      <c r="Y130" s="63"/>
      <c r="Z130" s="63"/>
      <c r="AA130" s="63"/>
      <c r="AB130" s="63"/>
      <c r="AC130" s="63"/>
      <c r="AD130" s="63"/>
      <c r="AE130" s="63"/>
      <c r="AF130" s="63"/>
    </row>
    <row r="131" spans="1:32" ht="15.75" x14ac:dyDescent="0.25">
      <c r="A131" s="76"/>
      <c r="B131" s="76"/>
      <c r="C131" s="76"/>
      <c r="D131" s="76"/>
      <c r="E131" s="76"/>
      <c r="F131" s="76"/>
      <c r="G131" s="76"/>
      <c r="H131" s="76"/>
      <c r="I131" s="76"/>
      <c r="J131" s="76"/>
      <c r="K131" s="76"/>
      <c r="L131" s="76"/>
      <c r="M131" s="76"/>
      <c r="N131" s="76"/>
      <c r="O131" s="76"/>
      <c r="P131" s="76"/>
      <c r="Q131" s="76"/>
      <c r="R131" s="76"/>
      <c r="S131" s="76"/>
      <c r="T131" s="76"/>
      <c r="U131" s="63"/>
      <c r="V131" s="63"/>
      <c r="W131" s="63"/>
      <c r="X131" s="63"/>
      <c r="Y131" s="63"/>
      <c r="Z131" s="63"/>
      <c r="AA131" s="63"/>
      <c r="AB131" s="63"/>
      <c r="AC131" s="63"/>
      <c r="AD131" s="63"/>
      <c r="AE131" s="63"/>
      <c r="AF131" s="63"/>
    </row>
    <row r="132" spans="1:32" ht="15.75" x14ac:dyDescent="0.25">
      <c r="A132" s="76"/>
      <c r="B132" s="76"/>
      <c r="C132" s="76"/>
      <c r="D132" s="76"/>
      <c r="E132" s="76"/>
      <c r="F132" s="76"/>
      <c r="G132" s="76"/>
      <c r="H132" s="76"/>
      <c r="I132" s="76"/>
      <c r="J132" s="76"/>
      <c r="K132" s="76"/>
      <c r="L132" s="76"/>
      <c r="M132" s="76"/>
      <c r="N132" s="76"/>
      <c r="O132" s="76"/>
      <c r="P132" s="76"/>
      <c r="Q132" s="76"/>
      <c r="R132" s="76"/>
      <c r="S132" s="76"/>
      <c r="T132" s="76"/>
      <c r="U132" s="63"/>
      <c r="V132" s="63"/>
      <c r="W132" s="63"/>
      <c r="X132" s="63"/>
      <c r="Y132" s="63"/>
      <c r="Z132" s="63"/>
      <c r="AA132" s="63"/>
      <c r="AB132" s="63"/>
      <c r="AC132" s="63"/>
      <c r="AD132" s="63"/>
      <c r="AE132" s="63"/>
      <c r="AF132" s="63"/>
    </row>
    <row r="133" spans="1:32" ht="15.75" x14ac:dyDescent="0.25">
      <c r="A133" s="76"/>
      <c r="B133" s="76"/>
      <c r="C133" s="76"/>
      <c r="D133" s="76"/>
      <c r="E133" s="76"/>
      <c r="F133" s="76"/>
      <c r="G133" s="76"/>
      <c r="H133" s="76"/>
      <c r="I133" s="76"/>
      <c r="J133" s="76"/>
      <c r="K133" s="76"/>
      <c r="L133" s="76"/>
      <c r="M133" s="76"/>
      <c r="N133" s="76"/>
      <c r="O133" s="76"/>
      <c r="P133" s="76"/>
      <c r="Q133" s="76"/>
      <c r="R133" s="76"/>
      <c r="S133" s="76"/>
      <c r="T133" s="76"/>
      <c r="U133" s="63"/>
      <c r="V133" s="63"/>
      <c r="W133" s="63"/>
      <c r="X133" s="63"/>
      <c r="Y133" s="63"/>
      <c r="Z133" s="63"/>
      <c r="AA133" s="63"/>
      <c r="AB133" s="63"/>
      <c r="AC133" s="63"/>
      <c r="AD133" s="63"/>
      <c r="AE133" s="63"/>
      <c r="AF133" s="63"/>
    </row>
    <row r="134" spans="1:32" ht="15.75" x14ac:dyDescent="0.25">
      <c r="A134" s="76"/>
      <c r="B134" s="76"/>
      <c r="C134" s="76"/>
      <c r="D134" s="76"/>
      <c r="E134" s="76"/>
      <c r="F134" s="76"/>
      <c r="G134" s="76"/>
      <c r="H134" s="76"/>
      <c r="I134" s="76"/>
      <c r="J134" s="76"/>
      <c r="K134" s="76"/>
      <c r="L134" s="76"/>
      <c r="M134" s="76"/>
      <c r="N134" s="76"/>
      <c r="O134" s="76"/>
      <c r="P134" s="76"/>
      <c r="Q134" s="76"/>
      <c r="R134" s="76"/>
      <c r="S134" s="76"/>
      <c r="T134" s="76"/>
      <c r="U134" s="63"/>
      <c r="V134" s="63"/>
      <c r="W134" s="63"/>
      <c r="X134" s="63"/>
      <c r="Y134" s="63"/>
      <c r="Z134" s="63"/>
      <c r="AA134" s="63"/>
      <c r="AB134" s="63"/>
      <c r="AC134" s="63"/>
      <c r="AD134" s="63"/>
      <c r="AE134" s="63"/>
      <c r="AF134" s="63"/>
    </row>
    <row r="135" spans="1:32" ht="15.75" x14ac:dyDescent="0.25">
      <c r="A135" s="76"/>
      <c r="B135" s="76"/>
      <c r="C135" s="76"/>
      <c r="D135" s="76"/>
      <c r="E135" s="76"/>
      <c r="F135" s="76"/>
      <c r="G135" s="76"/>
      <c r="H135" s="76"/>
      <c r="I135" s="76"/>
      <c r="J135" s="76"/>
      <c r="K135" s="76"/>
      <c r="L135" s="76"/>
      <c r="M135" s="76"/>
      <c r="N135" s="76"/>
      <c r="O135" s="76"/>
      <c r="P135" s="76"/>
      <c r="Q135" s="76"/>
      <c r="R135" s="76"/>
      <c r="S135" s="76"/>
      <c r="T135" s="76"/>
      <c r="U135" s="63"/>
      <c r="V135" s="63"/>
      <c r="W135" s="63"/>
      <c r="X135" s="63"/>
      <c r="Y135" s="63"/>
      <c r="Z135" s="63"/>
      <c r="AA135" s="63"/>
      <c r="AB135" s="63"/>
      <c r="AC135" s="63"/>
      <c r="AD135" s="63"/>
      <c r="AE135" s="63"/>
      <c r="AF135" s="63"/>
    </row>
    <row r="136" spans="1:32" ht="15.75" x14ac:dyDescent="0.25">
      <c r="A136" s="76"/>
      <c r="B136" s="76"/>
      <c r="C136" s="76"/>
      <c r="D136" s="76"/>
      <c r="E136" s="76"/>
      <c r="F136" s="76"/>
      <c r="G136" s="76"/>
      <c r="H136" s="76"/>
      <c r="I136" s="76"/>
      <c r="J136" s="76"/>
      <c r="K136" s="76"/>
      <c r="L136" s="76"/>
      <c r="M136" s="76"/>
      <c r="N136" s="76"/>
      <c r="O136" s="76"/>
      <c r="P136" s="76"/>
      <c r="Q136" s="76"/>
      <c r="R136" s="76"/>
      <c r="S136" s="76"/>
      <c r="T136" s="76"/>
      <c r="U136" s="63"/>
      <c r="V136" s="63"/>
      <c r="W136" s="63"/>
      <c r="X136" s="63"/>
      <c r="Y136" s="63"/>
      <c r="Z136" s="63"/>
      <c r="AA136" s="63"/>
      <c r="AB136" s="63"/>
      <c r="AC136" s="63"/>
      <c r="AD136" s="63"/>
      <c r="AE136" s="63"/>
      <c r="AF136" s="63"/>
    </row>
    <row r="137" spans="1:32" ht="15.75" x14ac:dyDescent="0.25">
      <c r="A137" s="76"/>
      <c r="B137" s="76"/>
      <c r="C137" s="76"/>
      <c r="D137" s="76"/>
      <c r="E137" s="76"/>
      <c r="F137" s="76"/>
      <c r="G137" s="76"/>
      <c r="H137" s="76"/>
      <c r="I137" s="76"/>
      <c r="J137" s="76"/>
      <c r="K137" s="76"/>
      <c r="L137" s="76"/>
      <c r="M137" s="76"/>
      <c r="N137" s="76"/>
      <c r="O137" s="76"/>
      <c r="P137" s="76"/>
      <c r="Q137" s="76"/>
      <c r="R137" s="76"/>
      <c r="S137" s="76"/>
      <c r="T137" s="76"/>
      <c r="U137" s="63"/>
      <c r="V137" s="63"/>
      <c r="W137" s="63"/>
      <c r="X137" s="63"/>
      <c r="Y137" s="63"/>
      <c r="Z137" s="63"/>
      <c r="AA137" s="63"/>
      <c r="AB137" s="63"/>
      <c r="AC137" s="63"/>
      <c r="AD137" s="63"/>
      <c r="AE137" s="63"/>
      <c r="AF137" s="63"/>
    </row>
    <row r="138" spans="1:32" ht="15.75" x14ac:dyDescent="0.25">
      <c r="A138" s="76"/>
      <c r="B138" s="76"/>
      <c r="C138" s="76"/>
      <c r="D138" s="76"/>
      <c r="E138" s="76"/>
      <c r="F138" s="76"/>
      <c r="G138" s="76"/>
      <c r="H138" s="76"/>
      <c r="I138" s="76"/>
      <c r="J138" s="76"/>
      <c r="K138" s="76"/>
      <c r="L138" s="76"/>
      <c r="M138" s="76"/>
      <c r="N138" s="76"/>
      <c r="O138" s="76"/>
      <c r="P138" s="76"/>
      <c r="Q138" s="76"/>
      <c r="R138" s="76"/>
      <c r="S138" s="76"/>
      <c r="T138" s="76"/>
      <c r="U138" s="63"/>
      <c r="V138" s="63"/>
      <c r="W138" s="63"/>
      <c r="X138" s="63"/>
      <c r="Y138" s="63"/>
      <c r="Z138" s="63"/>
      <c r="AA138" s="63"/>
      <c r="AB138" s="63"/>
      <c r="AC138" s="63"/>
      <c r="AD138" s="63"/>
      <c r="AE138" s="63"/>
      <c r="AF138" s="63"/>
    </row>
    <row r="139" spans="1:32" ht="15.75" x14ac:dyDescent="0.25">
      <c r="A139" s="76"/>
      <c r="B139" s="76"/>
      <c r="C139" s="76"/>
      <c r="D139" s="76"/>
      <c r="E139" s="76"/>
      <c r="F139" s="76"/>
      <c r="G139" s="76"/>
      <c r="H139" s="76"/>
      <c r="I139" s="76"/>
      <c r="J139" s="76"/>
      <c r="K139" s="76"/>
      <c r="L139" s="76"/>
      <c r="M139" s="76"/>
      <c r="N139" s="76"/>
      <c r="O139" s="76"/>
      <c r="P139" s="76"/>
      <c r="Q139" s="76"/>
      <c r="R139" s="76"/>
      <c r="S139" s="76"/>
      <c r="T139" s="76"/>
      <c r="U139" s="63"/>
      <c r="V139" s="63"/>
      <c r="W139" s="63"/>
      <c r="X139" s="63"/>
      <c r="Y139" s="63"/>
      <c r="Z139" s="63"/>
      <c r="AA139" s="63"/>
      <c r="AB139" s="63"/>
      <c r="AC139" s="63"/>
      <c r="AD139" s="63"/>
      <c r="AE139" s="63"/>
      <c r="AF139" s="63"/>
    </row>
    <row r="140" spans="1:32" ht="15.75" x14ac:dyDescent="0.25">
      <c r="A140" s="76"/>
      <c r="B140" s="76"/>
      <c r="C140" s="76"/>
      <c r="D140" s="76"/>
      <c r="E140" s="76"/>
      <c r="F140" s="76"/>
      <c r="G140" s="76"/>
      <c r="H140" s="76"/>
      <c r="I140" s="76"/>
      <c r="J140" s="76"/>
      <c r="K140" s="76"/>
      <c r="L140" s="76"/>
      <c r="M140" s="76"/>
      <c r="N140" s="76"/>
      <c r="O140" s="76"/>
      <c r="P140" s="76"/>
      <c r="Q140" s="76"/>
      <c r="R140" s="76"/>
      <c r="S140" s="76"/>
      <c r="T140" s="76"/>
      <c r="U140" s="63"/>
      <c r="V140" s="63"/>
      <c r="W140" s="63"/>
      <c r="X140" s="63"/>
      <c r="Y140" s="63"/>
      <c r="Z140" s="63"/>
      <c r="AA140" s="63"/>
      <c r="AB140" s="63"/>
      <c r="AC140" s="63"/>
      <c r="AD140" s="63"/>
      <c r="AE140" s="63"/>
      <c r="AF140" s="63"/>
    </row>
    <row r="141" spans="1:32" ht="15.75" x14ac:dyDescent="0.25">
      <c r="A141" s="76"/>
      <c r="B141" s="76"/>
      <c r="C141" s="76"/>
      <c r="D141" s="76"/>
      <c r="E141" s="76"/>
      <c r="F141" s="76"/>
      <c r="G141" s="76"/>
      <c r="H141" s="76"/>
      <c r="I141" s="76"/>
      <c r="J141" s="76"/>
      <c r="K141" s="76"/>
      <c r="L141" s="76"/>
      <c r="M141" s="76"/>
      <c r="N141" s="76"/>
      <c r="O141" s="76"/>
      <c r="P141" s="76"/>
      <c r="Q141" s="76"/>
      <c r="R141" s="76"/>
      <c r="S141" s="76"/>
      <c r="T141" s="76"/>
      <c r="U141" s="63"/>
      <c r="V141" s="63"/>
      <c r="W141" s="63"/>
      <c r="X141" s="63"/>
      <c r="Y141" s="63"/>
      <c r="Z141" s="63"/>
      <c r="AA141" s="63"/>
      <c r="AB141" s="63"/>
      <c r="AC141" s="63"/>
      <c r="AD141" s="63"/>
      <c r="AE141" s="63"/>
      <c r="AF141" s="63"/>
    </row>
    <row r="142" spans="1:32" ht="15.75" x14ac:dyDescent="0.25">
      <c r="A142" s="76"/>
      <c r="B142" s="76"/>
      <c r="C142" s="76"/>
      <c r="D142" s="76"/>
      <c r="E142" s="76"/>
      <c r="F142" s="76"/>
      <c r="G142" s="76"/>
      <c r="H142" s="76"/>
      <c r="I142" s="76"/>
      <c r="J142" s="76"/>
      <c r="K142" s="76"/>
      <c r="L142" s="76"/>
      <c r="M142" s="76"/>
      <c r="N142" s="76"/>
      <c r="O142" s="76"/>
      <c r="P142" s="76"/>
      <c r="Q142" s="76"/>
      <c r="R142" s="76"/>
      <c r="S142" s="76"/>
      <c r="T142" s="76"/>
      <c r="U142" s="63"/>
      <c r="V142" s="63"/>
      <c r="W142" s="63"/>
      <c r="X142" s="63"/>
      <c r="Y142" s="63"/>
      <c r="Z142" s="63"/>
      <c r="AA142" s="63"/>
      <c r="AB142" s="63"/>
      <c r="AC142" s="63"/>
      <c r="AD142" s="63"/>
      <c r="AE142" s="63"/>
      <c r="AF142" s="63"/>
    </row>
    <row r="143" spans="1:32" ht="15.75" x14ac:dyDescent="0.25">
      <c r="A143" s="76"/>
      <c r="B143" s="76"/>
      <c r="C143" s="76"/>
      <c r="D143" s="76"/>
      <c r="E143" s="76"/>
      <c r="F143" s="76"/>
      <c r="G143" s="76"/>
      <c r="H143" s="76"/>
      <c r="I143" s="76"/>
      <c r="J143" s="76"/>
      <c r="K143" s="76"/>
      <c r="L143" s="76"/>
      <c r="M143" s="76"/>
      <c r="N143" s="76"/>
      <c r="O143" s="76"/>
      <c r="P143" s="76"/>
      <c r="Q143" s="76"/>
      <c r="R143" s="76"/>
      <c r="S143" s="76"/>
      <c r="T143" s="76"/>
      <c r="U143" s="63"/>
      <c r="V143" s="63"/>
      <c r="W143" s="63"/>
      <c r="X143" s="63"/>
      <c r="Y143" s="63"/>
      <c r="Z143" s="63"/>
      <c r="AA143" s="63"/>
      <c r="AB143" s="63"/>
      <c r="AC143" s="63"/>
      <c r="AD143" s="63"/>
      <c r="AE143" s="63"/>
      <c r="AF143" s="63"/>
    </row>
    <row r="144" spans="1:32" ht="15.75" x14ac:dyDescent="0.25">
      <c r="A144" s="76"/>
      <c r="B144" s="76"/>
      <c r="C144" s="76"/>
      <c r="D144" s="76"/>
      <c r="E144" s="76"/>
      <c r="F144" s="76"/>
      <c r="G144" s="76"/>
      <c r="H144" s="76"/>
      <c r="I144" s="76"/>
      <c r="J144" s="76"/>
      <c r="K144" s="76"/>
      <c r="L144" s="76"/>
      <c r="M144" s="76"/>
      <c r="N144" s="76"/>
      <c r="O144" s="76"/>
      <c r="P144" s="76"/>
      <c r="Q144" s="76"/>
      <c r="R144" s="76"/>
      <c r="S144" s="76"/>
      <c r="T144" s="76"/>
      <c r="U144" s="63"/>
      <c r="V144" s="63"/>
      <c r="W144" s="63"/>
      <c r="X144" s="63"/>
      <c r="Y144" s="63"/>
      <c r="Z144" s="63"/>
      <c r="AA144" s="63"/>
      <c r="AB144" s="63"/>
      <c r="AC144" s="63"/>
      <c r="AD144" s="63"/>
      <c r="AE144" s="63"/>
      <c r="AF144" s="63"/>
    </row>
    <row r="145" spans="1:32" ht="15.75" x14ac:dyDescent="0.25">
      <c r="A145" s="76"/>
      <c r="B145" s="76"/>
      <c r="C145" s="76"/>
      <c r="D145" s="76"/>
      <c r="E145" s="76"/>
      <c r="F145" s="76"/>
      <c r="G145" s="76"/>
      <c r="H145" s="76"/>
      <c r="I145" s="76"/>
      <c r="J145" s="76"/>
      <c r="K145" s="76"/>
      <c r="L145" s="76"/>
      <c r="M145" s="76"/>
      <c r="N145" s="76"/>
      <c r="O145" s="76"/>
      <c r="P145" s="76"/>
      <c r="Q145" s="76"/>
      <c r="R145" s="76"/>
      <c r="S145" s="76"/>
      <c r="T145" s="76"/>
      <c r="U145" s="63"/>
      <c r="V145" s="63"/>
      <c r="W145" s="63"/>
      <c r="X145" s="63"/>
      <c r="Y145" s="63"/>
      <c r="Z145" s="63"/>
      <c r="AA145" s="63"/>
      <c r="AB145" s="63"/>
      <c r="AC145" s="63"/>
      <c r="AD145" s="63"/>
      <c r="AE145" s="63"/>
      <c r="AF145" s="63"/>
    </row>
    <row r="146" spans="1:32" ht="15.75" x14ac:dyDescent="0.25">
      <c r="A146" s="76"/>
      <c r="B146" s="76"/>
      <c r="C146" s="76"/>
      <c r="D146" s="76"/>
      <c r="E146" s="76"/>
      <c r="F146" s="76"/>
      <c r="G146" s="76"/>
      <c r="H146" s="76"/>
      <c r="I146" s="76"/>
      <c r="J146" s="76"/>
      <c r="K146" s="76"/>
      <c r="L146" s="76"/>
      <c r="M146" s="76"/>
      <c r="N146" s="76"/>
      <c r="O146" s="76"/>
      <c r="P146" s="76"/>
      <c r="Q146" s="76"/>
      <c r="R146" s="76"/>
      <c r="S146" s="76"/>
      <c r="T146" s="76"/>
      <c r="U146" s="63"/>
      <c r="V146" s="63"/>
      <c r="W146" s="63"/>
      <c r="X146" s="63"/>
      <c r="Y146" s="63"/>
      <c r="Z146" s="63"/>
      <c r="AA146" s="63"/>
      <c r="AB146" s="63"/>
      <c r="AC146" s="63"/>
      <c r="AD146" s="63"/>
      <c r="AE146" s="63"/>
      <c r="AF146" s="63"/>
    </row>
    <row r="147" spans="1:32" ht="15.75" x14ac:dyDescent="0.25">
      <c r="A147" s="76"/>
      <c r="B147" s="76"/>
      <c r="C147" s="76"/>
      <c r="D147" s="76"/>
      <c r="E147" s="76"/>
      <c r="F147" s="76"/>
      <c r="G147" s="76"/>
      <c r="H147" s="76"/>
      <c r="I147" s="76"/>
      <c r="J147" s="76"/>
      <c r="K147" s="76"/>
      <c r="L147" s="76"/>
      <c r="M147" s="76"/>
      <c r="N147" s="76"/>
      <c r="O147" s="76"/>
      <c r="P147" s="76"/>
      <c r="Q147" s="76"/>
      <c r="R147" s="76"/>
      <c r="S147" s="76"/>
      <c r="T147" s="76"/>
      <c r="U147" s="63"/>
      <c r="V147" s="63"/>
      <c r="W147" s="63"/>
      <c r="X147" s="63"/>
      <c r="Y147" s="63"/>
      <c r="Z147" s="63"/>
      <c r="AA147" s="63"/>
      <c r="AB147" s="63"/>
      <c r="AC147" s="63"/>
      <c r="AD147" s="63"/>
      <c r="AE147" s="63"/>
      <c r="AF147" s="63"/>
    </row>
    <row r="148" spans="1:32" ht="15.75" x14ac:dyDescent="0.25">
      <c r="A148" s="63"/>
      <c r="B148" s="63"/>
      <c r="C148" s="63"/>
      <c r="D148" s="63"/>
      <c r="E148" s="63"/>
      <c r="F148" s="63"/>
      <c r="G148" s="63"/>
      <c r="H148" s="63"/>
      <c r="I148" s="63"/>
      <c r="J148" s="63"/>
      <c r="K148" s="63"/>
      <c r="L148" s="63"/>
      <c r="M148" s="63"/>
      <c r="N148" s="63"/>
      <c r="O148" s="63"/>
      <c r="P148" s="63"/>
      <c r="Q148" s="63"/>
      <c r="R148" s="63"/>
      <c r="S148" s="63"/>
      <c r="T148" s="63"/>
      <c r="U148" s="63"/>
      <c r="V148" s="63"/>
      <c r="W148" s="63"/>
      <c r="X148" s="63"/>
      <c r="Y148" s="63"/>
      <c r="Z148" s="63"/>
      <c r="AA148" s="63"/>
      <c r="AB148" s="63"/>
      <c r="AC148" s="63"/>
      <c r="AD148" s="63"/>
      <c r="AE148" s="63"/>
      <c r="AF148" s="63"/>
    </row>
    <row r="149" spans="1:32" ht="15.75" x14ac:dyDescent="0.25">
      <c r="A149" s="74" t="s">
        <v>518</v>
      </c>
      <c r="B149" s="74"/>
      <c r="C149" s="74"/>
      <c r="D149" s="74"/>
      <c r="E149" s="74"/>
      <c r="F149" s="74"/>
      <c r="G149" s="74"/>
      <c r="H149" s="74"/>
      <c r="I149" s="74"/>
      <c r="J149" s="63"/>
      <c r="K149" s="63"/>
      <c r="L149" s="63"/>
      <c r="M149" s="63"/>
      <c r="N149" s="63"/>
      <c r="O149" s="63"/>
      <c r="P149" s="63"/>
      <c r="Q149" s="63"/>
      <c r="R149" s="63"/>
      <c r="S149" s="63"/>
      <c r="T149" s="63"/>
      <c r="U149" s="63"/>
      <c r="V149" s="63"/>
      <c r="W149" s="63"/>
      <c r="X149" s="63"/>
      <c r="Y149" s="63"/>
      <c r="Z149" s="63"/>
      <c r="AA149" s="63"/>
      <c r="AB149" s="63"/>
      <c r="AC149" s="63"/>
      <c r="AD149" s="63"/>
      <c r="AE149" s="63"/>
      <c r="AF149" s="63"/>
    </row>
    <row r="150" spans="1:32" ht="15.75" x14ac:dyDescent="0.25">
      <c r="A150" s="66" t="s">
        <v>1038</v>
      </c>
      <c r="B150" s="63"/>
      <c r="C150" s="63"/>
      <c r="D150" s="63"/>
      <c r="E150" s="63"/>
      <c r="F150" s="63"/>
      <c r="G150" s="63"/>
      <c r="H150" s="63"/>
      <c r="I150" s="63"/>
      <c r="J150" s="63"/>
      <c r="K150" s="63"/>
      <c r="L150" s="63"/>
      <c r="M150" s="63"/>
      <c r="N150" s="63"/>
      <c r="O150" s="63"/>
      <c r="P150" s="63"/>
      <c r="Q150" s="63"/>
      <c r="R150" s="63"/>
      <c r="S150" s="63"/>
      <c r="T150" s="63"/>
      <c r="U150" s="63"/>
      <c r="V150" s="63"/>
      <c r="W150" s="63"/>
      <c r="X150" s="63"/>
      <c r="Y150" s="63"/>
      <c r="Z150" s="63"/>
      <c r="AA150" s="63"/>
      <c r="AB150" s="63"/>
      <c r="AC150" s="63"/>
      <c r="AD150" s="63"/>
      <c r="AE150" s="63"/>
      <c r="AF150" s="63"/>
    </row>
    <row r="151" spans="1:32" ht="15.75" x14ac:dyDescent="0.25">
      <c r="A151" s="66" t="s">
        <v>398</v>
      </c>
      <c r="B151" s="63"/>
      <c r="C151" s="63"/>
      <c r="D151" s="63"/>
      <c r="E151" s="63"/>
      <c r="F151" s="63"/>
      <c r="G151" s="63"/>
      <c r="H151" s="63"/>
      <c r="I151" s="63"/>
      <c r="J151" s="63"/>
      <c r="K151" s="63"/>
      <c r="L151" s="63"/>
      <c r="M151" s="63"/>
      <c r="N151" s="63"/>
      <c r="O151" s="63"/>
      <c r="P151" s="63"/>
      <c r="Q151" s="63"/>
      <c r="R151" s="63"/>
      <c r="S151" s="63"/>
      <c r="T151" s="63"/>
      <c r="U151" s="63"/>
      <c r="V151" s="63"/>
      <c r="W151" s="63"/>
      <c r="X151" s="63"/>
      <c r="Y151" s="63"/>
      <c r="Z151" s="63"/>
      <c r="AA151" s="63"/>
      <c r="AB151" s="63"/>
      <c r="AC151" s="63"/>
      <c r="AD151" s="63"/>
      <c r="AE151" s="63"/>
      <c r="AF151" s="63"/>
    </row>
    <row r="152" spans="1:32" ht="15.75" x14ac:dyDescent="0.25">
      <c r="A152" s="63" t="s">
        <v>399</v>
      </c>
      <c r="B152" s="63"/>
      <c r="C152" s="63"/>
      <c r="D152" s="63"/>
      <c r="E152" s="63"/>
      <c r="F152" s="63">
        <f>Concept!L46</f>
        <v>0</v>
      </c>
      <c r="G152" s="63" t="s">
        <v>489</v>
      </c>
      <c r="H152" s="63"/>
      <c r="I152" s="63"/>
      <c r="J152" s="63"/>
      <c r="K152" s="63"/>
      <c r="L152" s="63"/>
      <c r="M152" s="63"/>
      <c r="N152" s="63" t="str">
        <f>IF(F152&gt;3.99,A152,"")</f>
        <v/>
      </c>
      <c r="O152" s="63" t="str">
        <f>IF(F153&gt;3.99,A153,"")</f>
        <v/>
      </c>
      <c r="P152" s="63" t="str">
        <f>IF(F154&gt;3.99,A154,"")</f>
        <v/>
      </c>
      <c r="Q152" s="63" t="str">
        <f>IF(F155&gt;3.99,A155,"")</f>
        <v/>
      </c>
      <c r="R152" s="63" t="str">
        <f>IF(F156&gt;4,E156,"")</f>
        <v/>
      </c>
      <c r="S152" s="63"/>
      <c r="T152" s="63"/>
      <c r="U152" s="63"/>
      <c r="V152" s="63"/>
      <c r="W152" s="63"/>
      <c r="X152" s="63"/>
      <c r="Y152" s="63"/>
      <c r="Z152" s="63"/>
      <c r="AA152" s="63"/>
      <c r="AB152" s="63"/>
      <c r="AC152" s="63"/>
      <c r="AD152" s="63"/>
      <c r="AE152" s="63"/>
      <c r="AF152" s="63"/>
    </row>
    <row r="153" spans="1:32" ht="15.75" x14ac:dyDescent="0.25">
      <c r="A153" s="63" t="s">
        <v>400</v>
      </c>
      <c r="B153" s="63"/>
      <c r="C153" s="63"/>
      <c r="D153" s="63"/>
      <c r="E153" s="63"/>
      <c r="F153" s="63">
        <f>Concept!L52</f>
        <v>0</v>
      </c>
      <c r="G153" s="63" t="s">
        <v>486</v>
      </c>
      <c r="H153" s="63"/>
      <c r="I153" s="63"/>
      <c r="J153" s="63"/>
      <c r="K153" s="63"/>
      <c r="L153" s="63"/>
      <c r="M153" s="63"/>
      <c r="N153" s="63" t="str">
        <f>IF(AND($F152&gt;1.01,$F152&lt;3.99),$A152,"")</f>
        <v/>
      </c>
      <c r="O153" s="63" t="str">
        <f>IF(AND($F153&gt;1.01,$F153&lt;3.99),$A153,"")</f>
        <v/>
      </c>
      <c r="P153" s="63" t="str">
        <f>IF(AND($F154&gt;1.01,$F154&lt;3.99),$A154,"")</f>
        <v/>
      </c>
      <c r="Q153" s="63" t="str">
        <f>IF(AND($F155&gt;1.01,$F155&lt;3.99),$A155,"")</f>
        <v/>
      </c>
      <c r="R153" s="63"/>
      <c r="S153" s="63"/>
      <c r="T153" s="63"/>
      <c r="U153" s="63"/>
      <c r="V153" s="63"/>
      <c r="W153" s="63"/>
      <c r="X153" s="63"/>
      <c r="Y153" s="63"/>
      <c r="Z153" s="63"/>
      <c r="AA153" s="63"/>
      <c r="AB153" s="63"/>
      <c r="AC153" s="63"/>
      <c r="AD153" s="63"/>
      <c r="AE153" s="63"/>
      <c r="AF153" s="63"/>
    </row>
    <row r="154" spans="1:32" ht="15.75" x14ac:dyDescent="0.25">
      <c r="A154" s="63" t="s">
        <v>401</v>
      </c>
      <c r="B154" s="63"/>
      <c r="C154" s="63"/>
      <c r="D154" s="63"/>
      <c r="E154" s="63"/>
      <c r="F154" s="63">
        <f>Concept!L61</f>
        <v>0</v>
      </c>
      <c r="G154" s="63" t="s">
        <v>487</v>
      </c>
      <c r="H154" s="63"/>
      <c r="I154" s="63"/>
      <c r="J154" s="63"/>
      <c r="K154" s="63"/>
      <c r="L154" s="63"/>
      <c r="M154" s="63"/>
      <c r="N154" s="70" t="str">
        <f>IF(AND($F152&gt;0.99,$F152&lt;1.000001),$A152,"")</f>
        <v/>
      </c>
      <c r="O154" s="70" t="str">
        <f>IF(AND($F153&gt;0.99,$F153&lt;1.000001),$A153,"")</f>
        <v/>
      </c>
      <c r="P154" s="70" t="str">
        <f>IF(AND($F154&gt;0.99,$F154&lt;1.000001),$A154,"")</f>
        <v/>
      </c>
      <c r="Q154" s="70" t="str">
        <f>IF(AND($F155&gt;0.99,$F155&lt;1.000001),$A155,"")</f>
        <v/>
      </c>
      <c r="R154" s="70"/>
      <c r="S154" s="63"/>
      <c r="T154" s="63"/>
      <c r="U154" s="63"/>
      <c r="V154" s="63"/>
      <c r="W154" s="63"/>
      <c r="X154" s="63"/>
      <c r="Y154" s="63"/>
      <c r="Z154" s="63"/>
      <c r="AA154" s="63"/>
      <c r="AB154" s="63"/>
      <c r="AC154" s="63"/>
      <c r="AD154" s="63"/>
      <c r="AE154" s="63"/>
      <c r="AF154" s="63"/>
    </row>
    <row r="155" spans="1:32" ht="15.75" x14ac:dyDescent="0.25">
      <c r="A155" s="63" t="s">
        <v>402</v>
      </c>
      <c r="B155" s="63"/>
      <c r="C155" s="63"/>
      <c r="D155" s="63"/>
      <c r="E155" s="63"/>
      <c r="F155" s="63">
        <f>Concept!L68</f>
        <v>0</v>
      </c>
      <c r="G155" s="63" t="s">
        <v>488</v>
      </c>
      <c r="H155" s="63"/>
      <c r="I155" s="63"/>
      <c r="J155" s="63"/>
      <c r="K155" s="63"/>
      <c r="L155" s="63"/>
      <c r="M155" s="63"/>
      <c r="N155" s="63" t="str">
        <f>IF($F152=0,$A152,"")</f>
        <v>Vocabulary</v>
      </c>
      <c r="O155" s="63" t="str">
        <f>IF($F153=0,$A153,"")</f>
        <v>Laterality</v>
      </c>
      <c r="P155" s="63" t="str">
        <f>IF($F154=0,$A154,"")</f>
        <v>Parallel/Perpendicular</v>
      </c>
      <c r="Q155" s="63" t="str">
        <f>IF($F155=0,$A155,"")</f>
        <v>Time And Distance</v>
      </c>
      <c r="R155" s="63"/>
      <c r="S155" s="63"/>
      <c r="T155" s="63"/>
      <c r="U155" s="63"/>
      <c r="V155" s="63"/>
      <c r="W155" s="63"/>
      <c r="X155" s="63"/>
      <c r="Y155" s="63"/>
      <c r="Z155" s="63"/>
      <c r="AA155" s="63"/>
      <c r="AB155" s="63"/>
      <c r="AC155" s="63"/>
      <c r="AD155" s="63"/>
      <c r="AE155" s="63"/>
      <c r="AF155" s="63"/>
    </row>
    <row r="156" spans="1:32" ht="15.75" x14ac:dyDescent="0.25">
      <c r="A156" s="66" t="s">
        <v>405</v>
      </c>
      <c r="B156" s="63"/>
      <c r="C156" s="63"/>
      <c r="D156" s="63"/>
      <c r="E156" s="63"/>
      <c r="F156" s="63"/>
      <c r="G156" s="63"/>
      <c r="H156" s="63"/>
      <c r="I156" s="63"/>
      <c r="J156" s="63"/>
      <c r="K156" s="63"/>
      <c r="L156" s="63"/>
      <c r="M156" s="63"/>
      <c r="N156" s="63"/>
      <c r="O156" s="63"/>
      <c r="P156" s="63"/>
      <c r="Q156" s="63"/>
      <c r="R156" s="63"/>
      <c r="S156" s="63"/>
      <c r="T156" s="63"/>
      <c r="U156" s="63"/>
      <c r="V156" s="63"/>
      <c r="W156" s="63"/>
      <c r="X156" s="63"/>
      <c r="Y156" s="63"/>
      <c r="Z156" s="63"/>
      <c r="AA156" s="63"/>
      <c r="AB156" s="63"/>
      <c r="AC156" s="63"/>
      <c r="AD156" s="63"/>
      <c r="AE156" s="63"/>
      <c r="AF156" s="63"/>
    </row>
    <row r="157" spans="1:32" ht="15.75" x14ac:dyDescent="0.25">
      <c r="A157" s="63" t="s">
        <v>1011</v>
      </c>
      <c r="B157" s="63"/>
      <c r="C157" s="63"/>
      <c r="D157" s="63"/>
      <c r="E157" s="63"/>
      <c r="F157" s="63">
        <f>Move!L108</f>
        <v>0</v>
      </c>
      <c r="G157" s="63" t="s">
        <v>489</v>
      </c>
      <c r="H157" s="63"/>
      <c r="I157" s="63"/>
      <c r="J157" s="63"/>
      <c r="K157" s="63"/>
      <c r="L157" s="63"/>
      <c r="M157" s="63"/>
      <c r="N157" s="70" t="str">
        <f>IF(F157&gt;3.99,A157,"")</f>
        <v/>
      </c>
      <c r="O157" s="70" t="str">
        <f>IF(F158&gt;3.99,A158,"")</f>
        <v/>
      </c>
      <c r="P157" s="70" t="str">
        <f>IF(F159&gt;3.99,A159,"")</f>
        <v/>
      </c>
      <c r="Q157" s="70" t="str">
        <f>IF(F160&gt;3.99,A160,"")</f>
        <v/>
      </c>
      <c r="R157" s="70" t="str">
        <f>IF(F161&gt;3.99,A161,"")</f>
        <v/>
      </c>
      <c r="S157" s="70" t="str">
        <f>IF(F162&gt;3.99,A162,"")</f>
        <v/>
      </c>
      <c r="T157" s="70" t="str">
        <f>IF(F163&gt;3.99,A163,"")</f>
        <v/>
      </c>
      <c r="U157" s="70" t="str">
        <f>IF(F164&gt;3.99,A164,"")</f>
        <v/>
      </c>
      <c r="V157" s="70" t="str">
        <f>IF(F165&gt;3.99,A165,"")</f>
        <v/>
      </c>
      <c r="W157" s="70" t="str">
        <f>IF(F166&gt;3.99,A166,"")</f>
        <v/>
      </c>
      <c r="X157" s="70" t="str">
        <f>IF(F167&gt;3.99,A167,"")</f>
        <v/>
      </c>
      <c r="Y157" s="70"/>
      <c r="Z157" s="70"/>
      <c r="AA157" s="70"/>
      <c r="AB157" s="70"/>
      <c r="AC157" s="70"/>
      <c r="AD157" s="63"/>
      <c r="AE157" s="63"/>
      <c r="AF157" s="63"/>
    </row>
    <row r="158" spans="1:32" ht="15.75" x14ac:dyDescent="0.25">
      <c r="A158" s="63" t="s">
        <v>1010</v>
      </c>
      <c r="B158" s="63"/>
      <c r="C158" s="63"/>
      <c r="D158" s="63"/>
      <c r="E158" s="63"/>
      <c r="F158" s="63">
        <f>Move!L117</f>
        <v>0</v>
      </c>
      <c r="G158" s="63" t="s">
        <v>486</v>
      </c>
      <c r="H158" s="63"/>
      <c r="I158" s="63"/>
      <c r="J158" s="63"/>
      <c r="K158" s="63"/>
      <c r="L158" s="63"/>
      <c r="M158" s="63"/>
      <c r="N158" s="70" t="str">
        <f>IF(AND($F157&gt;1.01,$F157&lt;3.99),$A157,"")</f>
        <v/>
      </c>
      <c r="O158" s="70" t="str">
        <f>IF(AND($F158&gt;1.01,$F158&lt;3.99),$A158,"")</f>
        <v/>
      </c>
      <c r="P158" s="70" t="str">
        <f>IF(AND($F159&gt;1.01,$F159&lt;3.99),$A159,"")</f>
        <v/>
      </c>
      <c r="Q158" s="70" t="str">
        <f>IF(AND($F160&gt;1.01,$F160&lt;3.99),$A160,"")</f>
        <v/>
      </c>
      <c r="R158" s="70" t="str">
        <f>IF(AND($F161&gt;1.01,$F161&lt;3.99),$A161,"")</f>
        <v/>
      </c>
      <c r="S158" s="70" t="str">
        <f>IF(AND($F162&gt;1.01,$F162&lt;3.99),$A162,"")</f>
        <v/>
      </c>
      <c r="T158" s="70" t="str">
        <f>IF(AND($F163&gt;1.01,$F163&lt;3.99),$A163,"")</f>
        <v/>
      </c>
      <c r="U158" s="70" t="str">
        <f>IF(AND($F164&gt;1.01,$F164&lt;3.99),$A164,"")</f>
        <v/>
      </c>
      <c r="V158" s="70" t="str">
        <f>IF(AND($F165&gt;1.01,$F165&lt;3.99),$A165,"")</f>
        <v/>
      </c>
      <c r="W158" s="70" t="str">
        <f>IF(AND($F166&gt;1.01,$F166&lt;3.99),$A166,"")</f>
        <v/>
      </c>
      <c r="X158" s="70" t="str">
        <f>IF(AND($F167&gt;1.01,$F167&lt;3.99),$A167,"")</f>
        <v/>
      </c>
      <c r="Y158" s="70"/>
      <c r="Z158" s="70"/>
      <c r="AA158" s="70"/>
      <c r="AB158" s="70"/>
      <c r="AC158" s="70"/>
      <c r="AD158" s="63"/>
      <c r="AE158" s="63"/>
      <c r="AF158" s="63"/>
    </row>
    <row r="159" spans="1:32" ht="15.75" x14ac:dyDescent="0.25">
      <c r="A159" s="63" t="s">
        <v>1012</v>
      </c>
      <c r="B159" s="63"/>
      <c r="C159" s="63"/>
      <c r="D159" s="63"/>
      <c r="E159" s="63"/>
      <c r="F159" s="63">
        <f>Move!L126</f>
        <v>0</v>
      </c>
      <c r="G159" s="63" t="s">
        <v>487</v>
      </c>
      <c r="H159" s="63"/>
      <c r="I159" s="63"/>
      <c r="J159" s="63"/>
      <c r="K159" s="63"/>
      <c r="L159" s="63"/>
      <c r="M159" s="63"/>
      <c r="N159" s="70" t="str">
        <f>IF(AND($F157&gt;0.99,$F157&lt;1.000001),$A157,"")</f>
        <v/>
      </c>
      <c r="O159" s="70" t="str">
        <f>IF(AND($F158&gt;0.99,$F158&lt;1.000001),$A158,"")</f>
        <v/>
      </c>
      <c r="P159" s="70" t="str">
        <f>IF(AND($F159&gt;0.99,$F159&lt;1.000001),$A159,"")</f>
        <v/>
      </c>
      <c r="Q159" s="70" t="str">
        <f>IF(AND($F160&gt;0.99,$F160&lt;1.000001),$A160,"")</f>
        <v/>
      </c>
      <c r="R159" s="70" t="str">
        <f>IF(AND($F161&gt;0.99,$F161&lt;1.000001),$A161,"")</f>
        <v/>
      </c>
      <c r="S159" s="70" t="str">
        <f>IF(AND($F162&gt;0.99,$F162&lt;1.000001),$A162,"")</f>
        <v/>
      </c>
      <c r="T159" s="70" t="str">
        <f>IF(AND($F163&gt;0.99,$F163&lt;1.000001),$A163,"")</f>
        <v/>
      </c>
      <c r="U159" s="70" t="str">
        <f>IF(AND($F164&gt;0.99,$F164&lt;1.000001),$A164,"")</f>
        <v/>
      </c>
      <c r="V159" s="70" t="str">
        <f>IF(AND($F165&gt;0.99,$F165&lt;1.000001),$A165,"")</f>
        <v/>
      </c>
      <c r="W159" s="70" t="str">
        <f>IF(AND($F166&gt;0.99,$F166&lt;1.000001),$A166,"")</f>
        <v/>
      </c>
      <c r="X159" s="70" t="str">
        <f>IF(AND($F167&gt;0.99,$F167&lt;1.000001),$A167,"")</f>
        <v/>
      </c>
      <c r="Y159" s="70"/>
      <c r="Z159" s="70"/>
      <c r="AA159" s="70"/>
      <c r="AB159" s="70"/>
      <c r="AC159" s="70"/>
      <c r="AD159" s="63"/>
      <c r="AE159" s="63"/>
      <c r="AF159" s="63"/>
    </row>
    <row r="160" spans="1:32" ht="15.75" x14ac:dyDescent="0.25">
      <c r="A160" s="63" t="s">
        <v>403</v>
      </c>
      <c r="B160" s="63"/>
      <c r="C160" s="63"/>
      <c r="D160" s="63"/>
      <c r="E160" s="63"/>
      <c r="F160" s="63">
        <f>Move!L142</f>
        <v>0</v>
      </c>
      <c r="G160" s="63" t="s">
        <v>488</v>
      </c>
      <c r="H160" s="63"/>
      <c r="I160" s="63"/>
      <c r="J160" s="63"/>
      <c r="K160" s="63"/>
      <c r="L160" s="63"/>
      <c r="M160" s="63"/>
      <c r="N160" s="70" t="str">
        <f>IF($F157=0,$A157,"")</f>
        <v>Wheelchair Basics</v>
      </c>
      <c r="O160" s="70" t="str">
        <f>IF($F158=0,$A158,"")</f>
        <v>Maintaining Body Alignment While Propelling The Chair</v>
      </c>
      <c r="P160" s="70" t="str">
        <f>IF($F159=0,$A159,"")</f>
        <v>Wheelchair Movement</v>
      </c>
      <c r="Q160" s="70" t="str">
        <f>IF($F160=0,$A160,"")</f>
        <v>Balance</v>
      </c>
      <c r="R160" s="70" t="str">
        <f>IF($F161=0,$A161,"")</f>
        <v>Turns</v>
      </c>
      <c r="S160" s="71" t="str">
        <f>IF($F162=0,$A162,"")</f>
        <v>Navigating Tight Spaces</v>
      </c>
      <c r="T160" s="70" t="str">
        <f>IF($F163=0,$A163,"")</f>
        <v>Object Skills</v>
      </c>
      <c r="U160" s="70" t="str">
        <f>IF($F164=0,$A164,"")</f>
        <v>Manual Chair Specific Skills</v>
      </c>
      <c r="V160" s="70" t="str">
        <f>IF($F165=0,$A165,"")</f>
        <v>Scooter Specific Skills</v>
      </c>
      <c r="W160" s="70" t="str">
        <f>IF($F166=0,$A166,"")</f>
        <v>Power Chair Specific Skills</v>
      </c>
      <c r="X160" s="70" t="str">
        <f>IF($F167=0,$A167,"")</f>
        <v>Transferring</v>
      </c>
      <c r="Y160" s="70"/>
      <c r="Z160" s="70"/>
      <c r="AA160" s="70"/>
      <c r="AB160" s="70"/>
      <c r="AC160" s="70"/>
      <c r="AD160" s="63"/>
      <c r="AE160" s="63"/>
      <c r="AF160" s="63"/>
    </row>
    <row r="161" spans="1:32" ht="15.75" x14ac:dyDescent="0.25">
      <c r="A161" s="63" t="s">
        <v>404</v>
      </c>
      <c r="B161" s="63"/>
      <c r="C161" s="63"/>
      <c r="D161" s="63"/>
      <c r="E161" s="63"/>
      <c r="F161" s="63">
        <f>Move!L150</f>
        <v>0</v>
      </c>
      <c r="G161" s="63"/>
      <c r="H161" s="63"/>
      <c r="I161" s="63"/>
      <c r="J161" s="63"/>
      <c r="K161" s="63"/>
      <c r="L161" s="63"/>
      <c r="M161" s="63"/>
      <c r="N161" s="63"/>
      <c r="O161" s="63"/>
      <c r="P161" s="63"/>
      <c r="Q161" s="63"/>
      <c r="R161" s="63"/>
      <c r="S161" s="63"/>
      <c r="T161" s="63"/>
      <c r="U161" s="63"/>
      <c r="V161" s="63"/>
      <c r="W161" s="63"/>
      <c r="X161" s="63"/>
      <c r="Y161" s="63"/>
      <c r="Z161" s="63"/>
      <c r="AA161" s="63"/>
      <c r="AB161" s="63"/>
      <c r="AC161" s="63"/>
      <c r="AD161" s="63"/>
      <c r="AE161" s="63"/>
      <c r="AF161" s="63"/>
    </row>
    <row r="162" spans="1:32" ht="15.75" x14ac:dyDescent="0.25">
      <c r="A162" s="63" t="s">
        <v>1013</v>
      </c>
      <c r="B162" s="63"/>
      <c r="C162" s="63"/>
      <c r="D162" s="63"/>
      <c r="E162" s="63"/>
      <c r="F162" s="63">
        <f>Move!L162</f>
        <v>0</v>
      </c>
      <c r="G162" s="63"/>
      <c r="H162" s="63"/>
      <c r="I162" s="63"/>
      <c r="J162" s="63"/>
      <c r="K162" s="63"/>
      <c r="L162" s="63"/>
      <c r="M162" s="63"/>
      <c r="N162" s="63"/>
      <c r="O162" s="63"/>
      <c r="P162" s="63"/>
      <c r="Q162" s="63"/>
      <c r="R162" s="63"/>
      <c r="S162" s="63"/>
      <c r="T162" s="63"/>
      <c r="U162" s="63"/>
      <c r="V162" s="63"/>
      <c r="W162" s="63"/>
      <c r="X162" s="63"/>
      <c r="Y162" s="63"/>
      <c r="Z162" s="63"/>
      <c r="AA162" s="63"/>
      <c r="AB162" s="63"/>
      <c r="AC162" s="63"/>
      <c r="AD162" s="63"/>
      <c r="AE162" s="63"/>
      <c r="AF162" s="63"/>
    </row>
    <row r="163" spans="1:32" ht="15.75" x14ac:dyDescent="0.25">
      <c r="A163" s="63" t="s">
        <v>1014</v>
      </c>
      <c r="B163" s="63"/>
      <c r="C163" s="63"/>
      <c r="D163" s="63"/>
      <c r="E163" s="63"/>
      <c r="F163" s="63">
        <f>Move!L172</f>
        <v>0</v>
      </c>
      <c r="G163" s="63"/>
      <c r="H163" s="63"/>
      <c r="I163" s="63"/>
      <c r="J163" s="63"/>
      <c r="K163" s="63"/>
      <c r="L163" s="63"/>
      <c r="M163" s="63"/>
      <c r="N163" s="63"/>
      <c r="O163" s="63"/>
      <c r="P163" s="63"/>
      <c r="Q163" s="63"/>
      <c r="R163" s="63"/>
      <c r="S163" s="63"/>
      <c r="T163" s="63"/>
      <c r="U163" s="63"/>
      <c r="V163" s="63"/>
      <c r="W163" s="63"/>
      <c r="X163" s="63"/>
      <c r="Y163" s="63"/>
      <c r="Z163" s="63"/>
      <c r="AA163" s="63"/>
      <c r="AB163" s="63"/>
      <c r="AC163" s="63"/>
      <c r="AD163" s="63"/>
      <c r="AE163" s="63"/>
      <c r="AF163" s="63"/>
    </row>
    <row r="164" spans="1:32" ht="15.75" x14ac:dyDescent="0.25">
      <c r="A164" s="63" t="s">
        <v>1015</v>
      </c>
      <c r="B164" s="63"/>
      <c r="C164" s="63"/>
      <c r="D164" s="63"/>
      <c r="E164" s="63"/>
      <c r="F164" s="63">
        <f>Move!L177</f>
        <v>0</v>
      </c>
      <c r="G164" s="63"/>
      <c r="H164" s="63"/>
      <c r="I164" s="63"/>
      <c r="J164" s="63"/>
      <c r="K164" s="63"/>
      <c r="L164" s="63"/>
      <c r="M164" s="63"/>
      <c r="N164" s="63"/>
      <c r="O164" s="63"/>
      <c r="P164" s="63"/>
      <c r="Q164" s="63"/>
      <c r="R164" s="63"/>
      <c r="S164" s="63"/>
      <c r="T164" s="63"/>
      <c r="U164" s="63"/>
      <c r="V164" s="63"/>
      <c r="W164" s="63"/>
      <c r="X164" s="63"/>
      <c r="Y164" s="63"/>
      <c r="Z164" s="63"/>
      <c r="AA164" s="63"/>
      <c r="AB164" s="63"/>
      <c r="AC164" s="63"/>
      <c r="AD164" s="63"/>
      <c r="AE164" s="63"/>
      <c r="AF164" s="63"/>
    </row>
    <row r="165" spans="1:32" ht="15.75" x14ac:dyDescent="0.25">
      <c r="A165" s="63" t="s">
        <v>1016</v>
      </c>
      <c r="B165" s="63"/>
      <c r="C165" s="63"/>
      <c r="D165" s="63"/>
      <c r="E165" s="63"/>
      <c r="F165" s="63">
        <f>Move!L184</f>
        <v>0</v>
      </c>
      <c r="G165" s="63"/>
      <c r="H165" s="63"/>
      <c r="I165" s="63"/>
      <c r="J165" s="63"/>
      <c r="K165" s="63"/>
      <c r="L165" s="63"/>
      <c r="M165" s="63"/>
      <c r="N165" s="63"/>
      <c r="O165" s="63"/>
      <c r="P165" s="63"/>
      <c r="Q165" s="63"/>
      <c r="R165" s="63"/>
      <c r="S165" s="63"/>
      <c r="T165" s="63"/>
      <c r="U165" s="63"/>
      <c r="V165" s="63"/>
      <c r="W165" s="63"/>
      <c r="X165" s="63"/>
      <c r="Y165" s="63"/>
      <c r="Z165" s="63"/>
      <c r="AA165" s="63"/>
      <c r="AB165" s="63"/>
      <c r="AC165" s="63"/>
      <c r="AD165" s="63"/>
      <c r="AE165" s="63"/>
      <c r="AF165" s="63"/>
    </row>
    <row r="166" spans="1:32" ht="15.75" x14ac:dyDescent="0.25">
      <c r="A166" s="63" t="s">
        <v>1017</v>
      </c>
      <c r="B166" s="63"/>
      <c r="C166" s="63"/>
      <c r="D166" s="63"/>
      <c r="E166" s="63"/>
      <c r="F166" s="63">
        <f>Move!L189</f>
        <v>0</v>
      </c>
      <c r="G166" s="63"/>
      <c r="H166" s="63"/>
      <c r="I166" s="63"/>
      <c r="J166" s="63"/>
      <c r="K166" s="63"/>
      <c r="L166" s="63"/>
      <c r="M166" s="63"/>
      <c r="N166" s="63"/>
      <c r="O166" s="63"/>
      <c r="P166" s="63"/>
      <c r="Q166" s="63"/>
      <c r="R166" s="63"/>
      <c r="S166" s="63"/>
      <c r="T166" s="63"/>
      <c r="U166" s="63"/>
      <c r="V166" s="63"/>
      <c r="W166" s="63"/>
      <c r="X166" s="63"/>
      <c r="Y166" s="63"/>
      <c r="Z166" s="63"/>
      <c r="AA166" s="63"/>
      <c r="AB166" s="63"/>
      <c r="AC166" s="63"/>
      <c r="AD166" s="63"/>
      <c r="AE166" s="63"/>
      <c r="AF166" s="63"/>
    </row>
    <row r="167" spans="1:32" ht="15.75" x14ac:dyDescent="0.25">
      <c r="A167" s="63" t="s">
        <v>1018</v>
      </c>
      <c r="B167" s="63"/>
      <c r="C167" s="63"/>
      <c r="D167" s="63"/>
      <c r="E167" s="63"/>
      <c r="F167" s="63">
        <f>Move!L195</f>
        <v>0</v>
      </c>
      <c r="G167" s="63"/>
      <c r="H167" s="63"/>
      <c r="I167" s="63"/>
      <c r="J167" s="63"/>
      <c r="K167" s="63"/>
      <c r="L167" s="63"/>
      <c r="M167" s="63"/>
      <c r="N167" s="63"/>
      <c r="O167" s="63"/>
      <c r="P167" s="63"/>
      <c r="Q167" s="63"/>
      <c r="R167" s="63"/>
      <c r="S167" s="63"/>
      <c r="T167" s="63"/>
      <c r="U167" s="63"/>
      <c r="V167" s="63"/>
      <c r="W167" s="63"/>
      <c r="X167" s="63"/>
      <c r="Y167" s="63"/>
      <c r="Z167" s="63"/>
      <c r="AA167" s="63"/>
      <c r="AB167" s="63"/>
      <c r="AC167" s="63"/>
      <c r="AD167" s="63"/>
      <c r="AE167" s="63"/>
      <c r="AF167" s="63"/>
    </row>
    <row r="168" spans="1:32" ht="15.75" x14ac:dyDescent="0.25">
      <c r="A168" s="66" t="s">
        <v>473</v>
      </c>
      <c r="B168" s="63"/>
      <c r="C168" s="63"/>
      <c r="D168" s="63"/>
      <c r="E168" s="63"/>
      <c r="F168" s="63"/>
      <c r="G168" s="63"/>
      <c r="H168" s="63"/>
      <c r="I168" s="63"/>
      <c r="J168" s="63"/>
      <c r="K168" s="63"/>
      <c r="L168" s="63"/>
      <c r="M168" s="63"/>
      <c r="N168" s="63"/>
      <c r="O168" s="63"/>
      <c r="P168" s="63"/>
      <c r="Q168" s="63"/>
      <c r="R168" s="63"/>
      <c r="S168" s="63"/>
      <c r="T168" s="63"/>
      <c r="U168" s="63"/>
      <c r="V168" s="63"/>
      <c r="W168" s="63"/>
      <c r="X168" s="63"/>
      <c r="Y168" s="63"/>
      <c r="Z168" s="63"/>
      <c r="AA168" s="63"/>
      <c r="AB168" s="63"/>
      <c r="AC168" s="63"/>
      <c r="AD168" s="63"/>
      <c r="AE168" s="63"/>
      <c r="AF168" s="63"/>
    </row>
    <row r="169" spans="1:32" ht="15.75" x14ac:dyDescent="0.25">
      <c r="A169" s="63" t="s">
        <v>406</v>
      </c>
      <c r="B169" s="63"/>
      <c r="C169" s="63"/>
      <c r="D169" s="63"/>
      <c r="E169" s="63"/>
      <c r="F169" s="63">
        <f>SingRm!L45</f>
        <v>0</v>
      </c>
      <c r="G169" s="63" t="s">
        <v>489</v>
      </c>
      <c r="H169" s="63"/>
      <c r="I169" s="63"/>
      <c r="J169" s="63"/>
      <c r="K169" s="63"/>
      <c r="L169" s="63"/>
      <c r="M169" s="63"/>
      <c r="N169" s="63" t="str">
        <f>IF(F169&gt;3.99,A169,"")</f>
        <v/>
      </c>
      <c r="O169" s="63" t="str">
        <f>IF(F170&gt;3.99,A170,"")</f>
        <v/>
      </c>
      <c r="P169" s="63" t="str">
        <f>IF(F171&gt;3.99,A171,"")</f>
        <v/>
      </c>
      <c r="Q169" s="63" t="str">
        <f>IF(F172&gt;3.99,A172,"")</f>
        <v/>
      </c>
      <c r="R169" s="63" t="str">
        <f>IF(F173&gt;3.99,A173,"")</f>
        <v/>
      </c>
      <c r="S169" s="63"/>
      <c r="T169" s="63"/>
      <c r="U169" s="63"/>
      <c r="V169" s="63"/>
      <c r="W169" s="63"/>
      <c r="X169" s="63"/>
      <c r="Y169" s="63"/>
      <c r="Z169" s="63"/>
      <c r="AA169" s="63"/>
      <c r="AB169" s="63"/>
      <c r="AC169" s="63"/>
      <c r="AD169" s="63"/>
      <c r="AE169" s="63"/>
      <c r="AF169" s="63"/>
    </row>
    <row r="170" spans="1:32" ht="15.75" x14ac:dyDescent="0.25">
      <c r="A170" s="63" t="s">
        <v>407</v>
      </c>
      <c r="B170" s="63"/>
      <c r="C170" s="63"/>
      <c r="D170" s="63"/>
      <c r="E170" s="63"/>
      <c r="F170" s="63">
        <f>SingRm!L51</f>
        <v>0</v>
      </c>
      <c r="G170" s="63" t="s">
        <v>486</v>
      </c>
      <c r="H170" s="63"/>
      <c r="I170" s="63"/>
      <c r="J170" s="63"/>
      <c r="K170" s="63"/>
      <c r="L170" s="63"/>
      <c r="M170" s="63"/>
      <c r="N170" s="63" t="str">
        <f>IF(AND($F169&gt;1.01,$F169&lt;3.99),$A169,"")</f>
        <v/>
      </c>
      <c r="O170" s="63" t="str">
        <f>IF(AND($F170&gt;1.01,$F170&lt;3.99),$A170,"")</f>
        <v/>
      </c>
      <c r="P170" s="63" t="str">
        <f>IF(AND($F171&gt;1.01,$F171&lt;3.99),$A171,"")</f>
        <v/>
      </c>
      <c r="Q170" s="63" t="str">
        <f>IF(AND($F172&gt;1.01,$F172&lt;3.99),$A172,"")</f>
        <v/>
      </c>
      <c r="R170" s="63" t="str">
        <f>IF(AND($F173&gt;1.01,$F173&lt;3.99),$A173,"")</f>
        <v/>
      </c>
      <c r="S170" s="63"/>
      <c r="T170" s="63"/>
      <c r="U170" s="63"/>
      <c r="V170" s="63"/>
      <c r="W170" s="63"/>
      <c r="X170" s="63"/>
      <c r="Y170" s="63"/>
      <c r="Z170" s="63"/>
      <c r="AA170" s="63"/>
      <c r="AB170" s="63"/>
      <c r="AC170" s="63"/>
      <c r="AD170" s="63"/>
      <c r="AE170" s="63"/>
      <c r="AF170" s="63"/>
    </row>
    <row r="171" spans="1:32" ht="15.75" x14ac:dyDescent="0.25">
      <c r="A171" s="63" t="s">
        <v>491</v>
      </c>
      <c r="B171" s="63"/>
      <c r="C171" s="63"/>
      <c r="D171" s="63"/>
      <c r="E171" s="63"/>
      <c r="F171" s="63">
        <f>SingRm!L58</f>
        <v>0</v>
      </c>
      <c r="G171" s="63" t="s">
        <v>487</v>
      </c>
      <c r="H171" s="63"/>
      <c r="I171" s="63"/>
      <c r="J171" s="63"/>
      <c r="K171" s="63"/>
      <c r="L171" s="63"/>
      <c r="M171" s="63"/>
      <c r="N171" s="70" t="str">
        <f>IF(AND($F169&gt;0.99,$F169&lt;1.000001),$A169,"")</f>
        <v/>
      </c>
      <c r="O171" s="70" t="str">
        <f>IF(AND($F170&gt;0.99,$F170&lt;1.000001),$A170,"")</f>
        <v/>
      </c>
      <c r="P171" s="70" t="str">
        <f>IF(AND($F171&gt;0.99,$F171&lt;1.000001),$A171,"")</f>
        <v/>
      </c>
      <c r="Q171" s="70" t="str">
        <f>IF(AND($F172&gt;0.99,$F172&lt;1.000001),$A172,"")</f>
        <v/>
      </c>
      <c r="R171" s="70" t="str">
        <f>IF(AND($F173&gt;0.99,$F173&lt;1.000001),$A173,"")</f>
        <v/>
      </c>
      <c r="S171" s="63"/>
      <c r="T171" s="63"/>
      <c r="U171" s="63"/>
      <c r="V171" s="63"/>
      <c r="W171" s="63"/>
      <c r="X171" s="63"/>
      <c r="Y171" s="63"/>
      <c r="Z171" s="63"/>
      <c r="AA171" s="63"/>
      <c r="AB171" s="63"/>
      <c r="AC171" s="63"/>
      <c r="AD171" s="63"/>
      <c r="AE171" s="63"/>
      <c r="AF171" s="63"/>
    </row>
    <row r="172" spans="1:32" ht="15.75" x14ac:dyDescent="0.25">
      <c r="A172" s="63" t="s">
        <v>490</v>
      </c>
      <c r="B172" s="63"/>
      <c r="C172" s="63"/>
      <c r="D172" s="63"/>
      <c r="E172" s="63"/>
      <c r="F172" s="63">
        <f>SingRm!L65</f>
        <v>0</v>
      </c>
      <c r="G172" s="63" t="s">
        <v>488</v>
      </c>
      <c r="H172" s="63"/>
      <c r="I172" s="63"/>
      <c r="J172" s="63"/>
      <c r="K172" s="63"/>
      <c r="L172" s="63"/>
      <c r="M172" s="63"/>
      <c r="N172" s="63" t="str">
        <f>IF($F169=0,$A169,"")</f>
        <v>Familiar Rooms</v>
      </c>
      <c r="O172" s="63" t="str">
        <f>IF($F170=0,$A170,"")</f>
        <v>Unfamiliar Rooms</v>
      </c>
      <c r="P172" s="63" t="str">
        <f>IF($F171=0,$A171,"")</f>
        <v>Seating (Rows)</v>
      </c>
      <c r="Q172" s="63" t="str">
        <f>IF($F172=0,$A172,"")</f>
        <v>Seating (Tables)</v>
      </c>
      <c r="R172" s="63" t="str">
        <f>IF($F173=0,$A173,"")</f>
        <v>Locating Dropped Objects</v>
      </c>
      <c r="S172" s="63"/>
      <c r="T172" s="63"/>
      <c r="U172" s="63"/>
      <c r="V172" s="63"/>
      <c r="W172" s="63"/>
      <c r="X172" s="63"/>
      <c r="Y172" s="63"/>
      <c r="Z172" s="63"/>
      <c r="AA172" s="63"/>
      <c r="AB172" s="63"/>
      <c r="AC172" s="63"/>
      <c r="AD172" s="63"/>
      <c r="AE172" s="63"/>
      <c r="AF172" s="63"/>
    </row>
    <row r="173" spans="1:32" ht="15.75" x14ac:dyDescent="0.25">
      <c r="A173" s="63" t="s">
        <v>408</v>
      </c>
      <c r="B173" s="63"/>
      <c r="C173" s="63"/>
      <c r="D173" s="63"/>
      <c r="E173" s="63"/>
      <c r="F173" s="63">
        <f>SingRm!L70</f>
        <v>0</v>
      </c>
      <c r="G173" s="63"/>
      <c r="H173" s="63"/>
      <c r="I173" s="63"/>
      <c r="J173" s="63"/>
      <c r="K173" s="63"/>
      <c r="L173" s="63"/>
      <c r="M173" s="63"/>
      <c r="N173" s="63"/>
      <c r="O173" s="63"/>
      <c r="P173" s="63"/>
      <c r="Q173" s="63"/>
      <c r="R173" s="63"/>
      <c r="S173" s="63"/>
      <c r="T173" s="63"/>
      <c r="U173" s="63"/>
      <c r="V173" s="63"/>
      <c r="W173" s="63"/>
      <c r="X173" s="63"/>
      <c r="Y173" s="63"/>
      <c r="Z173" s="63"/>
      <c r="AA173" s="63"/>
      <c r="AB173" s="63"/>
      <c r="AC173" s="63"/>
      <c r="AD173" s="63"/>
      <c r="AE173" s="63"/>
      <c r="AF173" s="63"/>
    </row>
    <row r="174" spans="1:32" ht="15.75" x14ac:dyDescent="0.25">
      <c r="A174" s="66" t="s">
        <v>474</v>
      </c>
      <c r="B174" s="63"/>
      <c r="C174" s="63"/>
      <c r="D174" s="63"/>
      <c r="E174" s="63"/>
      <c r="F174" s="63"/>
      <c r="G174" s="63"/>
      <c r="H174" s="63"/>
      <c r="I174" s="63"/>
      <c r="J174" s="63"/>
      <c r="K174" s="63"/>
      <c r="L174" s="63"/>
      <c r="M174" s="63"/>
      <c r="N174" s="63"/>
      <c r="O174" s="63"/>
      <c r="P174" s="63"/>
      <c r="Q174" s="63"/>
      <c r="R174" s="63"/>
      <c r="S174" s="63"/>
      <c r="T174" s="63"/>
      <c r="U174" s="63"/>
      <c r="V174" s="63"/>
      <c r="W174" s="63"/>
      <c r="X174" s="63"/>
      <c r="Y174" s="63"/>
      <c r="Z174" s="63"/>
      <c r="AA174" s="63"/>
      <c r="AB174" s="63"/>
      <c r="AC174" s="63"/>
      <c r="AD174" s="63"/>
      <c r="AE174" s="63"/>
      <c r="AF174" s="63"/>
    </row>
    <row r="175" spans="1:32" ht="15.75" x14ac:dyDescent="0.25">
      <c r="A175" s="63" t="s">
        <v>409</v>
      </c>
      <c r="B175" s="63"/>
      <c r="C175" s="63"/>
      <c r="D175" s="63"/>
      <c r="E175" s="63"/>
      <c r="F175" s="63">
        <f>Indoor!L89</f>
        <v>0</v>
      </c>
      <c r="G175" s="63" t="s">
        <v>489</v>
      </c>
      <c r="H175" s="63"/>
      <c r="I175" s="63"/>
      <c r="J175" s="63"/>
      <c r="K175" s="63"/>
      <c r="L175" s="63"/>
      <c r="M175" s="63"/>
      <c r="N175" s="70" t="str">
        <f>IF(F175&gt;3.99,A175,"")</f>
        <v/>
      </c>
      <c r="O175" s="70" t="str">
        <f>IF(F176&gt;3.99,A176,"")</f>
        <v/>
      </c>
      <c r="P175" s="70" t="str">
        <f>IF(F177&gt;3.99,A177,"")</f>
        <v/>
      </c>
      <c r="Q175" s="70" t="str">
        <f>IF(F178&gt;3.99,A178,"")</f>
        <v/>
      </c>
      <c r="R175" s="70" t="str">
        <f>IF(F179&gt;3.99,A179,"")</f>
        <v/>
      </c>
      <c r="S175" s="70" t="str">
        <f>IF(F180&gt;3.99,A180,"")</f>
        <v/>
      </c>
      <c r="T175" s="70" t="str">
        <f>IF(F181&gt;3.99,A181,"")</f>
        <v/>
      </c>
      <c r="U175" s="70" t="str">
        <f>IF(F182&gt;3.99,A182,"")</f>
        <v/>
      </c>
      <c r="V175" s="63"/>
      <c r="W175" s="63"/>
      <c r="X175" s="63"/>
      <c r="Y175" s="63"/>
      <c r="Z175" s="63"/>
      <c r="AA175" s="63"/>
      <c r="AB175" s="63"/>
      <c r="AC175" s="63"/>
      <c r="AD175" s="63"/>
      <c r="AE175" s="63"/>
      <c r="AF175" s="63"/>
    </row>
    <row r="176" spans="1:32" ht="15.75" x14ac:dyDescent="0.25">
      <c r="A176" s="63" t="s">
        <v>410</v>
      </c>
      <c r="B176" s="63"/>
      <c r="C176" s="63"/>
      <c r="D176" s="63"/>
      <c r="E176" s="63"/>
      <c r="F176" s="63">
        <f>Indoor!L92</f>
        <v>0</v>
      </c>
      <c r="G176" s="63" t="s">
        <v>486</v>
      </c>
      <c r="H176" s="63"/>
      <c r="I176" s="63"/>
      <c r="J176" s="63"/>
      <c r="K176" s="63"/>
      <c r="L176" s="63"/>
      <c r="M176" s="63"/>
      <c r="N176" s="70" t="str">
        <f>IF(AND($F175&gt;1.01,$F175&lt;3.99),$A175,"")</f>
        <v/>
      </c>
      <c r="O176" s="70" t="str">
        <f>IF(AND($F176&gt;1.01,$F176&lt;3.99),$A176,"")</f>
        <v/>
      </c>
      <c r="P176" s="70" t="str">
        <f>IF(AND($F177&gt;1.01,$F177&lt;3.99),$A177,"")</f>
        <v/>
      </c>
      <c r="Q176" s="70" t="str">
        <f>IF(AND($F178&gt;1.01,$F178&lt;3.99),$A178,"")</f>
        <v/>
      </c>
      <c r="R176" s="70" t="str">
        <f>IF(AND($F179&gt;1.01,$F179&lt;3.99),$A179,"")</f>
        <v/>
      </c>
      <c r="S176" s="70" t="str">
        <f>IF(AND($F180&gt;1.01,$F180&lt;3.99),$A180,"")</f>
        <v/>
      </c>
      <c r="T176" s="70" t="str">
        <f>IF(AND($F181&gt;1.01,$F181&lt;3.99),$A181,"")</f>
        <v/>
      </c>
      <c r="U176" s="70" t="str">
        <f>IF(AND($F182&gt;1.01,$F182&lt;3.99),$A182,"")</f>
        <v/>
      </c>
      <c r="V176" s="63"/>
      <c r="W176" s="63"/>
      <c r="X176" s="63"/>
      <c r="Y176" s="63"/>
      <c r="Z176" s="63"/>
      <c r="AA176" s="63"/>
      <c r="AB176" s="63"/>
      <c r="AC176" s="63"/>
      <c r="AD176" s="63"/>
      <c r="AE176" s="63"/>
      <c r="AF176" s="63"/>
    </row>
    <row r="177" spans="1:32" ht="15.75" x14ac:dyDescent="0.25">
      <c r="A177" s="63" t="s">
        <v>411</v>
      </c>
      <c r="B177" s="63"/>
      <c r="C177" s="63"/>
      <c r="D177" s="63"/>
      <c r="E177" s="63"/>
      <c r="F177" s="63">
        <f>Indoor!L95</f>
        <v>0</v>
      </c>
      <c r="G177" s="63" t="s">
        <v>487</v>
      </c>
      <c r="H177" s="63"/>
      <c r="I177" s="63"/>
      <c r="J177" s="63"/>
      <c r="K177" s="63"/>
      <c r="L177" s="63"/>
      <c r="M177" s="63"/>
      <c r="N177" s="70" t="str">
        <f>IF(AND($F175&gt;0.99,$F175&lt;1.000001),$A175,"")</f>
        <v/>
      </c>
      <c r="O177" s="70" t="str">
        <f>IF(AND($F176&gt;0.99,$F176&lt;1.000001),$A176,"")</f>
        <v/>
      </c>
      <c r="P177" s="70" t="str">
        <f>IF(AND($F177&gt;0.99,$F177&lt;1.000001),$A177,"")</f>
        <v/>
      </c>
      <c r="Q177" s="70" t="str">
        <f>IF(AND($F178&gt;0.99,$F178&lt;1.000001),$A178,"")</f>
        <v/>
      </c>
      <c r="R177" s="70" t="str">
        <f>IF(AND($F179&gt;0.99,$F179&lt;1.000001),$A179,"")</f>
        <v/>
      </c>
      <c r="S177" s="70" t="str">
        <f>IF(AND($F180&gt;0.99,$F180&lt;1.000001),$A180,"")</f>
        <v/>
      </c>
      <c r="T177" s="70" t="str">
        <f>IF(AND($F181&gt;0.99,$F181&lt;1.000001),$A181,"")</f>
        <v/>
      </c>
      <c r="U177" s="70" t="str">
        <f>IF(AND($F182&gt;0.99,$F182&lt;1.000001),$A182,"")</f>
        <v/>
      </c>
      <c r="V177" s="70"/>
      <c r="W177" s="63"/>
      <c r="X177" s="63"/>
      <c r="Y177" s="63"/>
      <c r="Z177" s="63"/>
      <c r="AA177" s="63"/>
      <c r="AB177" s="63"/>
      <c r="AC177" s="63"/>
      <c r="AD177" s="63"/>
      <c r="AE177" s="63"/>
      <c r="AF177" s="63"/>
    </row>
    <row r="178" spans="1:32" ht="15.75" x14ac:dyDescent="0.25">
      <c r="A178" s="63" t="s">
        <v>1019</v>
      </c>
      <c r="B178" s="63"/>
      <c r="C178" s="63"/>
      <c r="D178" s="63"/>
      <c r="E178" s="63"/>
      <c r="F178" s="63">
        <f>Indoor!L117</f>
        <v>0</v>
      </c>
      <c r="G178" s="63" t="s">
        <v>488</v>
      </c>
      <c r="H178" s="63"/>
      <c r="I178" s="63"/>
      <c r="J178" s="63"/>
      <c r="K178" s="63"/>
      <c r="L178" s="63"/>
      <c r="M178" s="63"/>
      <c r="N178" s="70" t="str">
        <f>IF($F175=0,$A175,"")</f>
        <v>Hand Trailing</v>
      </c>
      <c r="O178" s="70" t="str">
        <f>IF($F176=0,$A176,"")</f>
        <v>Navigating Open Spaces</v>
      </c>
      <c r="P178" s="70" t="str">
        <f>IF($F177=0,$A177,"")</f>
        <v>Doors</v>
      </c>
      <c r="Q178" s="70" t="str">
        <f>IF($F178=0,$A178,"")</f>
        <v>Stairs (Emergency Use Only)</v>
      </c>
      <c r="R178" s="70" t="str">
        <f>IF($F179=0,$A179,"")</f>
        <v>Elevators</v>
      </c>
      <c r="S178" s="71" t="str">
        <f>IF($F180=0,$A180,"")</f>
        <v>Moving Sidewalks</v>
      </c>
      <c r="T178" s="70" t="str">
        <f>IF($F181=0,$A181,"")</f>
        <v>Turnstiles</v>
      </c>
      <c r="U178" s="70" t="str">
        <f>IF($F182=0,$A182,"")</f>
        <v>Emergency Drills/Situations</v>
      </c>
      <c r="V178" s="63"/>
      <c r="W178" s="63"/>
      <c r="X178" s="63"/>
      <c r="Y178" s="63"/>
      <c r="Z178" s="63"/>
      <c r="AA178" s="63"/>
      <c r="AB178" s="63"/>
      <c r="AC178" s="63"/>
      <c r="AD178" s="63"/>
      <c r="AE178" s="63"/>
      <c r="AF178" s="63"/>
    </row>
    <row r="179" spans="1:32" ht="15.75" x14ac:dyDescent="0.25">
      <c r="A179" s="63" t="s">
        <v>412</v>
      </c>
      <c r="B179" s="63"/>
      <c r="C179" s="63"/>
      <c r="D179" s="63"/>
      <c r="E179" s="63"/>
      <c r="F179" s="63">
        <f>Indoor!L122</f>
        <v>0</v>
      </c>
      <c r="G179" s="63"/>
      <c r="H179" s="63"/>
      <c r="I179" s="63"/>
      <c r="J179" s="63"/>
      <c r="K179" s="63"/>
      <c r="L179" s="63"/>
      <c r="M179" s="63"/>
      <c r="N179" s="63"/>
      <c r="O179" s="63"/>
      <c r="P179" s="63"/>
      <c r="Q179" s="63"/>
      <c r="R179" s="63"/>
      <c r="S179" s="63"/>
      <c r="T179" s="63"/>
      <c r="U179" s="63"/>
      <c r="V179" s="63"/>
      <c r="W179" s="63"/>
      <c r="X179" s="63"/>
      <c r="Y179" s="63"/>
      <c r="Z179" s="63"/>
      <c r="AA179" s="63"/>
      <c r="AB179" s="63"/>
      <c r="AC179" s="63"/>
      <c r="AD179" s="63"/>
      <c r="AE179" s="63"/>
      <c r="AF179" s="63"/>
    </row>
    <row r="180" spans="1:32" ht="15.75" x14ac:dyDescent="0.25">
      <c r="A180" s="63" t="s">
        <v>413</v>
      </c>
      <c r="B180" s="63"/>
      <c r="C180" s="63"/>
      <c r="D180" s="63"/>
      <c r="E180" s="63"/>
      <c r="F180" s="63">
        <f>Indoor!L138</f>
        <v>0</v>
      </c>
      <c r="G180" s="63"/>
      <c r="H180" s="63"/>
      <c r="I180" s="63"/>
      <c r="J180" s="63"/>
      <c r="K180" s="63"/>
      <c r="L180" s="63"/>
      <c r="M180" s="63"/>
      <c r="N180" s="63"/>
      <c r="O180" s="63"/>
      <c r="P180" s="63"/>
      <c r="Q180" s="63"/>
      <c r="R180" s="63"/>
      <c r="S180" s="63"/>
      <c r="T180" s="63"/>
      <c r="U180" s="63"/>
      <c r="V180" s="63"/>
      <c r="W180" s="63"/>
      <c r="X180" s="63"/>
      <c r="Y180" s="63"/>
      <c r="Z180" s="63"/>
      <c r="AA180" s="63"/>
      <c r="AB180" s="63"/>
      <c r="AC180" s="63"/>
      <c r="AD180" s="63"/>
      <c r="AE180" s="63"/>
      <c r="AF180" s="63"/>
    </row>
    <row r="181" spans="1:32" ht="15.75" x14ac:dyDescent="0.25">
      <c r="A181" s="63" t="s">
        <v>414</v>
      </c>
      <c r="B181" s="63"/>
      <c r="C181" s="63"/>
      <c r="D181" s="63"/>
      <c r="E181" s="63"/>
      <c r="F181" s="63">
        <f>Indoor!L148</f>
        <v>0</v>
      </c>
      <c r="G181" s="63"/>
      <c r="H181" s="63"/>
      <c r="I181" s="63"/>
      <c r="J181" s="63"/>
      <c r="K181" s="63"/>
      <c r="L181" s="63"/>
      <c r="M181" s="63"/>
      <c r="N181" s="63"/>
      <c r="O181" s="63"/>
      <c r="P181" s="63"/>
      <c r="Q181" s="63"/>
      <c r="R181" s="63"/>
      <c r="S181" s="63"/>
      <c r="T181" s="63"/>
      <c r="U181" s="63"/>
      <c r="V181" s="63"/>
      <c r="W181" s="63"/>
      <c r="X181" s="63"/>
      <c r="Y181" s="63"/>
      <c r="Z181" s="63"/>
      <c r="AA181" s="63"/>
      <c r="AB181" s="63"/>
      <c r="AC181" s="63"/>
      <c r="AD181" s="63"/>
      <c r="AE181" s="63"/>
      <c r="AF181" s="63"/>
    </row>
    <row r="182" spans="1:32" ht="15.75" x14ac:dyDescent="0.25">
      <c r="A182" s="63" t="s">
        <v>1020</v>
      </c>
      <c r="B182" s="63"/>
      <c r="C182" s="63"/>
      <c r="D182" s="63"/>
      <c r="E182" s="63"/>
      <c r="F182" s="63">
        <f>Indoor!L154</f>
        <v>0</v>
      </c>
      <c r="G182" s="63"/>
      <c r="H182" s="63"/>
      <c r="I182" s="63"/>
      <c r="J182" s="63"/>
      <c r="K182" s="63"/>
      <c r="L182" s="63"/>
      <c r="M182" s="63"/>
      <c r="N182" s="63"/>
      <c r="O182" s="63"/>
      <c r="P182" s="63"/>
      <c r="Q182" s="63"/>
      <c r="R182" s="63"/>
      <c r="S182" s="63"/>
      <c r="T182" s="63"/>
      <c r="U182" s="63"/>
      <c r="V182" s="63"/>
      <c r="W182" s="63"/>
      <c r="X182" s="63"/>
      <c r="Y182" s="63"/>
      <c r="Z182" s="63"/>
      <c r="AA182" s="63"/>
      <c r="AB182" s="63"/>
      <c r="AC182" s="63"/>
      <c r="AD182" s="63"/>
      <c r="AE182" s="63"/>
      <c r="AF182" s="63"/>
    </row>
    <row r="183" spans="1:32" ht="15.75" x14ac:dyDescent="0.25">
      <c r="A183" s="66" t="s">
        <v>475</v>
      </c>
      <c r="B183" s="63"/>
      <c r="C183" s="63"/>
      <c r="D183" s="63"/>
      <c r="E183" s="63"/>
      <c r="F183" s="63"/>
      <c r="G183" s="63" t="s">
        <v>489</v>
      </c>
      <c r="H183" s="63"/>
      <c r="I183" s="63"/>
      <c r="J183" s="63"/>
      <c r="K183" s="63"/>
      <c r="L183" s="63"/>
      <c r="M183" s="63"/>
      <c r="N183" s="63" t="str">
        <f>IF(F184&gt;3.99,A184,"")</f>
        <v/>
      </c>
      <c r="O183" s="63" t="str">
        <f>IF(F185&gt;3.99,A185,"")</f>
        <v/>
      </c>
      <c r="P183" s="63" t="str">
        <f>IF(F186&gt;3.99,A186,"")</f>
        <v/>
      </c>
      <c r="Q183" s="63"/>
      <c r="R183" s="63"/>
      <c r="S183" s="63"/>
      <c r="T183" s="63"/>
      <c r="U183" s="63"/>
      <c r="V183" s="63"/>
      <c r="W183" s="63"/>
      <c r="X183" s="63"/>
      <c r="Y183" s="63"/>
      <c r="Z183" s="63"/>
      <c r="AA183" s="63"/>
      <c r="AB183" s="63"/>
      <c r="AC183" s="63"/>
      <c r="AD183" s="63"/>
      <c r="AE183" s="63"/>
      <c r="AF183" s="63"/>
    </row>
    <row r="184" spans="1:32" ht="15.75" x14ac:dyDescent="0.25">
      <c r="A184" s="63" t="s">
        <v>415</v>
      </c>
      <c r="B184" s="63"/>
      <c r="C184" s="63"/>
      <c r="D184" s="63"/>
      <c r="E184" s="63"/>
      <c r="F184" s="63">
        <f>SelfPro!L34</f>
        <v>0</v>
      </c>
      <c r="G184" s="63" t="s">
        <v>486</v>
      </c>
      <c r="H184" s="63"/>
      <c r="I184" s="63"/>
      <c r="J184" s="63"/>
      <c r="K184" s="63"/>
      <c r="L184" s="63"/>
      <c r="M184" s="63"/>
      <c r="N184" s="63" t="str">
        <f>IF(AND($F184&gt;1.01,$F184&lt;3.99),$A184,"")</f>
        <v/>
      </c>
      <c r="O184" s="63" t="str">
        <f>IF(AND($F185&gt;1.01,$F185&lt;3.99),$A185,"")</f>
        <v/>
      </c>
      <c r="P184" s="63" t="str">
        <f>IF(AND($F186&gt;1.01,$F186&lt;3.99),$A186,"")</f>
        <v/>
      </c>
      <c r="Q184" s="63"/>
      <c r="R184" s="63"/>
      <c r="S184" s="63"/>
      <c r="T184" s="63"/>
      <c r="U184" s="63"/>
      <c r="V184" s="63"/>
      <c r="W184" s="63"/>
      <c r="X184" s="63"/>
      <c r="Y184" s="63"/>
      <c r="Z184" s="63"/>
      <c r="AA184" s="63"/>
      <c r="AB184" s="63"/>
      <c r="AC184" s="63"/>
      <c r="AD184" s="63"/>
      <c r="AE184" s="63"/>
      <c r="AF184" s="63"/>
    </row>
    <row r="185" spans="1:32" ht="15.75" x14ac:dyDescent="0.25">
      <c r="A185" s="63" t="s">
        <v>416</v>
      </c>
      <c r="B185" s="63"/>
      <c r="C185" s="63"/>
      <c r="D185" s="63"/>
      <c r="E185" s="63"/>
      <c r="F185" s="63">
        <f>SelfPro!L40</f>
        <v>0</v>
      </c>
      <c r="G185" s="63" t="s">
        <v>487</v>
      </c>
      <c r="H185" s="63"/>
      <c r="I185" s="63"/>
      <c r="J185" s="63"/>
      <c r="K185" s="63"/>
      <c r="L185" s="63"/>
      <c r="M185" s="63"/>
      <c r="N185" s="70" t="str">
        <f>IF(AND($F184&gt;0.99,$F184&lt;1.000001),$A184,"")</f>
        <v/>
      </c>
      <c r="O185" s="70" t="str">
        <f>IF(AND($F185&gt;0.99,$F185&lt;1.000001),$A185,"")</f>
        <v/>
      </c>
      <c r="P185" s="70" t="str">
        <f>IF(AND($F186&gt;0.99,$F186&lt;1.000001),$A186,"")</f>
        <v/>
      </c>
      <c r="Q185" s="63"/>
      <c r="R185" s="63"/>
      <c r="S185" s="63"/>
      <c r="T185" s="63"/>
      <c r="U185" s="63"/>
      <c r="V185" s="63"/>
      <c r="W185" s="63"/>
      <c r="X185" s="63"/>
      <c r="Y185" s="63"/>
      <c r="Z185" s="63"/>
      <c r="AA185" s="63"/>
      <c r="AB185" s="63"/>
      <c r="AC185" s="63"/>
      <c r="AD185" s="63"/>
      <c r="AE185" s="63"/>
      <c r="AF185" s="63"/>
    </row>
    <row r="186" spans="1:32" ht="15.75" x14ac:dyDescent="0.25">
      <c r="A186" s="63" t="s">
        <v>417</v>
      </c>
      <c r="B186" s="63"/>
      <c r="C186" s="63"/>
      <c r="D186" s="63"/>
      <c r="E186" s="63"/>
      <c r="F186" s="63">
        <f>SelfPro!L44</f>
        <v>0</v>
      </c>
      <c r="G186" s="63" t="s">
        <v>488</v>
      </c>
      <c r="H186" s="63"/>
      <c r="I186" s="63"/>
      <c r="J186" s="63"/>
      <c r="K186" s="63"/>
      <c r="L186" s="63"/>
      <c r="M186" s="63"/>
      <c r="N186" s="63" t="str">
        <f>IF($F184=0,$A184,"")</f>
        <v>Upper Hand Protective Technique</v>
      </c>
      <c r="O186" s="63" t="str">
        <f>IF($F185=0,$A185,"")</f>
        <v>Lower Forearm Protective Technique</v>
      </c>
      <c r="P186" s="63" t="str">
        <f>IF($F186=0,$A186,"")</f>
        <v>Protective Clothing</v>
      </c>
      <c r="Q186" s="63"/>
      <c r="R186" s="63"/>
      <c r="S186" s="63"/>
      <c r="T186" s="63"/>
      <c r="U186" s="63"/>
      <c r="V186" s="63"/>
      <c r="W186" s="63"/>
      <c r="X186" s="63"/>
      <c r="Y186" s="63"/>
      <c r="Z186" s="63"/>
      <c r="AA186" s="63"/>
      <c r="AB186" s="63"/>
      <c r="AC186" s="63"/>
      <c r="AD186" s="63"/>
      <c r="AE186" s="63"/>
      <c r="AF186" s="63"/>
    </row>
    <row r="187" spans="1:32" ht="15.75" x14ac:dyDescent="0.25">
      <c r="A187" s="66" t="s">
        <v>476</v>
      </c>
      <c r="B187" s="63"/>
      <c r="C187" s="63"/>
      <c r="D187" s="63"/>
      <c r="E187" s="63"/>
      <c r="F187" s="63"/>
      <c r="G187" s="63"/>
      <c r="H187" s="63"/>
      <c r="I187" s="63"/>
      <c r="J187" s="63"/>
      <c r="K187" s="63"/>
      <c r="L187" s="63"/>
      <c r="M187" s="63"/>
      <c r="N187" s="63"/>
      <c r="O187" s="63"/>
      <c r="P187" s="63"/>
      <c r="Q187" s="63"/>
      <c r="R187" s="63"/>
      <c r="S187" s="63"/>
      <c r="T187" s="63"/>
      <c r="U187" s="63"/>
      <c r="V187" s="63"/>
      <c r="W187" s="63"/>
      <c r="X187" s="63"/>
      <c r="Y187" s="63"/>
      <c r="Z187" s="63"/>
      <c r="AA187" s="63"/>
      <c r="AB187" s="63"/>
      <c r="AC187" s="63"/>
      <c r="AD187" s="63"/>
      <c r="AE187" s="63"/>
      <c r="AF187" s="63"/>
    </row>
    <row r="188" spans="1:32" ht="15.75" x14ac:dyDescent="0.25">
      <c r="A188" s="63" t="s">
        <v>418</v>
      </c>
      <c r="B188" s="63"/>
      <c r="C188" s="63"/>
      <c r="D188" s="63"/>
      <c r="E188" s="63"/>
      <c r="F188" s="63">
        <f>Guided!L49</f>
        <v>0</v>
      </c>
      <c r="G188" s="63" t="s">
        <v>489</v>
      </c>
      <c r="H188" s="63"/>
      <c r="I188" s="63"/>
      <c r="J188" s="63"/>
      <c r="K188" s="63"/>
      <c r="L188" s="63"/>
      <c r="M188" s="63"/>
      <c r="N188" s="63" t="str">
        <f>IF(F188&gt;3.99,A188,"")</f>
        <v/>
      </c>
      <c r="O188" s="63" t="str">
        <f>IF(F189&gt;3.99,A189,"")</f>
        <v/>
      </c>
      <c r="P188" s="63" t="str">
        <f>IF(F190&gt;3.99,A190,"")</f>
        <v/>
      </c>
      <c r="Q188" s="63" t="str">
        <f>IF(F191&gt;3.99,A191,"")</f>
        <v/>
      </c>
      <c r="R188" s="63"/>
      <c r="S188" s="63"/>
      <c r="T188" s="63"/>
      <c r="U188" s="63"/>
      <c r="V188" s="63"/>
      <c r="W188" s="63"/>
      <c r="X188" s="63"/>
      <c r="Y188" s="63"/>
      <c r="Z188" s="63"/>
      <c r="AA188" s="63"/>
      <c r="AB188" s="63"/>
      <c r="AC188" s="63"/>
      <c r="AD188" s="63"/>
      <c r="AE188" s="63"/>
      <c r="AF188" s="63"/>
    </row>
    <row r="189" spans="1:32" ht="15.75" x14ac:dyDescent="0.25">
      <c r="A189" s="63" t="s">
        <v>1008</v>
      </c>
      <c r="B189" s="63"/>
      <c r="C189" s="63"/>
      <c r="D189" s="63"/>
      <c r="E189" s="63"/>
      <c r="F189" s="63">
        <f>Guided!L62</f>
        <v>0</v>
      </c>
      <c r="G189" s="63" t="s">
        <v>486</v>
      </c>
      <c r="H189" s="63"/>
      <c r="I189" s="63"/>
      <c r="J189" s="63"/>
      <c r="K189" s="63"/>
      <c r="L189" s="63"/>
      <c r="M189" s="63"/>
      <c r="N189" s="63" t="str">
        <f>IF(AND($F188&gt;1.01,$F188&lt;3.99),$A188,"")</f>
        <v/>
      </c>
      <c r="O189" s="63" t="str">
        <f>IF(AND($F189&gt;1.01,$F189&lt;3.99),$A189,"")</f>
        <v/>
      </c>
      <c r="P189" s="63" t="str">
        <f>IF(AND($F190&gt;1.01,$F190&lt;3.99),$A190,"")</f>
        <v/>
      </c>
      <c r="Q189" s="63" t="str">
        <f>IF(AND($F191&gt;1.01,$F191&lt;3.99),$A191,"")</f>
        <v/>
      </c>
      <c r="R189" s="63"/>
      <c r="S189" s="63"/>
      <c r="T189" s="63"/>
      <c r="U189" s="63"/>
      <c r="V189" s="63"/>
      <c r="W189" s="63"/>
      <c r="X189" s="63"/>
      <c r="Y189" s="63"/>
      <c r="Z189" s="63"/>
      <c r="AA189" s="63"/>
      <c r="AB189" s="63"/>
      <c r="AC189" s="63"/>
      <c r="AD189" s="63"/>
      <c r="AE189" s="63"/>
      <c r="AF189" s="63"/>
    </row>
    <row r="190" spans="1:32" ht="15.75" x14ac:dyDescent="0.25">
      <c r="A190" s="63" t="s">
        <v>419</v>
      </c>
      <c r="B190" s="63"/>
      <c r="C190" s="63"/>
      <c r="D190" s="63"/>
      <c r="E190" s="63"/>
      <c r="F190" s="63">
        <f>Guided!L67</f>
        <v>0</v>
      </c>
      <c r="G190" s="63" t="s">
        <v>487</v>
      </c>
      <c r="H190" s="63"/>
      <c r="I190" s="63"/>
      <c r="J190" s="63"/>
      <c r="K190" s="63"/>
      <c r="L190" s="63"/>
      <c r="M190" s="63"/>
      <c r="N190" s="70" t="str">
        <f>IF(AND($F188&gt;0.99,$F188&lt;1.000001),$A188,"")</f>
        <v/>
      </c>
      <c r="O190" s="70" t="str">
        <f>IF(AND($F189&gt;0.99,$F189&lt;1.000001),$A189,"")</f>
        <v/>
      </c>
      <c r="P190" s="70" t="str">
        <f>IF(AND($F190&gt;0.99,$F190&lt;1.000001),$A190,"")</f>
        <v/>
      </c>
      <c r="Q190" s="70" t="str">
        <f>IF(AND($F191&gt;0.99,$F191&lt;1.000001),$A191,"")</f>
        <v/>
      </c>
      <c r="R190" s="63"/>
      <c r="S190" s="63"/>
      <c r="T190" s="63"/>
      <c r="U190" s="63"/>
      <c r="V190" s="63"/>
      <c r="W190" s="63"/>
      <c r="X190" s="63"/>
      <c r="Y190" s="63"/>
      <c r="Z190" s="63"/>
      <c r="AA190" s="63"/>
      <c r="AB190" s="63"/>
      <c r="AC190" s="63"/>
      <c r="AD190" s="63"/>
      <c r="AE190" s="63"/>
      <c r="AF190" s="63"/>
    </row>
    <row r="191" spans="1:32" ht="15.75" x14ac:dyDescent="0.25">
      <c r="A191" s="63" t="s">
        <v>420</v>
      </c>
      <c r="B191" s="63"/>
      <c r="C191" s="63"/>
      <c r="D191" s="63"/>
      <c r="E191" s="63"/>
      <c r="F191" s="63">
        <f>Guided!L71</f>
        <v>0</v>
      </c>
      <c r="G191" s="63" t="s">
        <v>488</v>
      </c>
      <c r="H191" s="63"/>
      <c r="I191" s="63"/>
      <c r="J191" s="63"/>
      <c r="K191" s="63"/>
      <c r="L191" s="63"/>
      <c r="M191" s="63"/>
      <c r="N191" s="63" t="str">
        <f>IF($F188=0,$A188,"")</f>
        <v>Human Guide</v>
      </c>
      <c r="O191" s="63" t="str">
        <f>IF($F189=0,$A189,"")</f>
        <v>Staying With Another (No Direct Contact)</v>
      </c>
      <c r="P191" s="63" t="str">
        <f>IF($F190=0,$A190,"")</f>
        <v>Menus</v>
      </c>
      <c r="Q191" s="63" t="str">
        <f>IF($F191=0,$A191,"")</f>
        <v>Getting Rides</v>
      </c>
      <c r="R191" s="63"/>
      <c r="S191" s="63"/>
      <c r="T191" s="63"/>
      <c r="U191" s="63"/>
      <c r="V191" s="63"/>
      <c r="W191" s="63"/>
      <c r="X191" s="63"/>
      <c r="Y191" s="63"/>
      <c r="Z191" s="63"/>
      <c r="AA191" s="63"/>
      <c r="AB191" s="63"/>
      <c r="AC191" s="63"/>
      <c r="AD191" s="63"/>
      <c r="AE191" s="63"/>
      <c r="AF191" s="63"/>
    </row>
    <row r="192" spans="1:32" ht="15.75" x14ac:dyDescent="0.25">
      <c r="A192" s="66" t="s">
        <v>477</v>
      </c>
      <c r="B192" s="63"/>
      <c r="C192" s="63"/>
      <c r="D192" s="63"/>
      <c r="E192" s="63"/>
      <c r="F192" s="63"/>
      <c r="G192" s="63"/>
      <c r="H192" s="63"/>
      <c r="I192" s="63"/>
      <c r="J192" s="63"/>
      <c r="K192" s="63"/>
      <c r="L192" s="63"/>
      <c r="M192" s="63"/>
      <c r="N192" s="63"/>
      <c r="O192" s="63"/>
      <c r="P192" s="63"/>
      <c r="Q192" s="63"/>
      <c r="R192" s="63"/>
      <c r="S192" s="63"/>
      <c r="T192" s="63"/>
      <c r="U192" s="63"/>
      <c r="V192" s="63"/>
      <c r="W192" s="63"/>
      <c r="X192" s="63"/>
      <c r="Y192" s="63"/>
      <c r="Z192" s="63"/>
      <c r="AA192" s="63"/>
      <c r="AB192" s="63"/>
      <c r="AC192" s="63"/>
      <c r="AD192" s="63"/>
      <c r="AE192" s="63"/>
      <c r="AF192" s="63"/>
    </row>
    <row r="193" spans="1:32" ht="15.75" x14ac:dyDescent="0.25">
      <c r="A193" s="63" t="s">
        <v>421</v>
      </c>
      <c r="B193" s="63"/>
      <c r="C193" s="63"/>
      <c r="D193" s="63"/>
      <c r="E193" s="63"/>
      <c r="F193" s="63">
        <f>Cane!L75</f>
        <v>0</v>
      </c>
      <c r="G193" s="63" t="s">
        <v>489</v>
      </c>
      <c r="H193" s="63"/>
      <c r="I193" s="63"/>
      <c r="J193" s="63"/>
      <c r="K193" s="63"/>
      <c r="L193" s="63"/>
      <c r="M193" s="63"/>
      <c r="N193" s="70" t="str">
        <f>IF(F193&gt;3.99,A193,"")</f>
        <v/>
      </c>
      <c r="O193" s="70" t="str">
        <f>IF(F194&gt;3.99,A194,"")</f>
        <v/>
      </c>
      <c r="P193" s="70" t="str">
        <f>IF(F195&gt;3.99,A195,"")</f>
        <v/>
      </c>
      <c r="Q193" s="70" t="str">
        <f>IF(F196&gt;3.99,A196,"")</f>
        <v/>
      </c>
      <c r="R193" s="70" t="str">
        <f>IF(F197&gt;3.99,A197,"")</f>
        <v/>
      </c>
      <c r="S193" s="70" t="str">
        <f>IF(F198&gt;3.99,A198,"")</f>
        <v/>
      </c>
      <c r="T193" s="70" t="str">
        <f>IF(F199&gt;3.99,A199,"")</f>
        <v/>
      </c>
      <c r="U193" s="70" t="str">
        <f>IF(F200&gt;3.99,A200,"")</f>
        <v/>
      </c>
      <c r="V193" s="70" t="str">
        <f>IF(F201&gt;3.99,A201,"")</f>
        <v/>
      </c>
      <c r="W193" s="63"/>
      <c r="X193" s="63"/>
      <c r="Y193" s="63"/>
      <c r="Z193" s="63"/>
      <c r="AA193" s="63"/>
      <c r="AB193" s="63"/>
      <c r="AC193" s="63"/>
      <c r="AD193" s="63"/>
      <c r="AE193" s="63"/>
      <c r="AF193" s="63"/>
    </row>
    <row r="194" spans="1:32" ht="15.75" x14ac:dyDescent="0.25">
      <c r="A194" s="63" t="s">
        <v>422</v>
      </c>
      <c r="B194" s="63"/>
      <c r="C194" s="63"/>
      <c r="D194" s="63"/>
      <c r="E194" s="63"/>
      <c r="F194" s="63">
        <f>Cane!L83</f>
        <v>0</v>
      </c>
      <c r="G194" s="63" t="s">
        <v>486</v>
      </c>
      <c r="H194" s="63"/>
      <c r="I194" s="63"/>
      <c r="J194" s="63"/>
      <c r="K194" s="63"/>
      <c r="L194" s="63"/>
      <c r="M194" s="63"/>
      <c r="N194" s="70" t="str">
        <f>IF(AND($F193&gt;1.01,$F193&lt;3.99),$A193,"")</f>
        <v/>
      </c>
      <c r="O194" s="70" t="str">
        <f>IF(AND($F194&gt;1.01,$F194&lt;3.99),$A194,"")</f>
        <v/>
      </c>
      <c r="P194" s="70" t="str">
        <f>IF(AND($F195&gt;1.01,$F195&lt;3.99),$A195,"")</f>
        <v/>
      </c>
      <c r="Q194" s="70" t="str">
        <f>IF(AND($F196&gt;1.01,$F196&lt;3.99),$A196,"")</f>
        <v/>
      </c>
      <c r="R194" s="70" t="str">
        <f>IF(AND($F197&gt;1.01,$F197&lt;3.99),$A197,"")</f>
        <v/>
      </c>
      <c r="S194" s="70" t="str">
        <f>IF(AND($F198&gt;1.01,$F198&lt;3.99),$A198,"")</f>
        <v/>
      </c>
      <c r="T194" s="70" t="str">
        <f>IF(AND($F199&gt;1.01,$F199&lt;3.99),$A199,"")</f>
        <v/>
      </c>
      <c r="U194" s="70" t="str">
        <f>IF(AND($F200&gt;1.01,$F200&lt;3.99),$A200,"")</f>
        <v/>
      </c>
      <c r="V194" s="70" t="str">
        <f>IF(AND($F201&gt;1.01,$F201&lt;3.99),$A201,"")</f>
        <v/>
      </c>
      <c r="W194" s="63"/>
      <c r="X194" s="63"/>
      <c r="Y194" s="63"/>
      <c r="Z194" s="63"/>
      <c r="AA194" s="63"/>
      <c r="AB194" s="63"/>
      <c r="AC194" s="63"/>
      <c r="AD194" s="63"/>
      <c r="AE194" s="63"/>
      <c r="AF194" s="63"/>
    </row>
    <row r="195" spans="1:32" ht="15.75" x14ac:dyDescent="0.25">
      <c r="A195" s="63" t="s">
        <v>1021</v>
      </c>
      <c r="B195" s="63"/>
      <c r="C195" s="63"/>
      <c r="D195" s="63"/>
      <c r="E195" s="63"/>
      <c r="F195" s="63">
        <f>Cane!L89</f>
        <v>0</v>
      </c>
      <c r="G195" s="63" t="s">
        <v>487</v>
      </c>
      <c r="H195" s="63"/>
      <c r="I195" s="63"/>
      <c r="J195" s="63"/>
      <c r="K195" s="63"/>
      <c r="L195" s="63"/>
      <c r="M195" s="63"/>
      <c r="N195" s="70" t="str">
        <f>IF(AND($F193&gt;0.99,$F193&lt;1.000001),$A193,"")</f>
        <v/>
      </c>
      <c r="O195" s="70" t="str">
        <f>IF(AND($F194&gt;0.99,$F194&lt;1.000001),$A194,"")</f>
        <v/>
      </c>
      <c r="P195" s="70" t="str">
        <f>IF(AND($F195&gt;0.99,$F195&lt;1.000001),$A195,"")</f>
        <v/>
      </c>
      <c r="Q195" s="70" t="str">
        <f>IF(AND($F196&gt;0.99,$F196&lt;1.000001),$A196,"")</f>
        <v/>
      </c>
      <c r="R195" s="70" t="str">
        <f>IF(AND($F197&gt;0.99,$F197&lt;1.000001),$A197,"")</f>
        <v/>
      </c>
      <c r="S195" s="70" t="str">
        <f>IF(AND($F198&gt;0.99,$F198&lt;1.000001),$A198,"")</f>
        <v/>
      </c>
      <c r="T195" s="70" t="str">
        <f>IF(AND($F199&gt;0.99,$F199&lt;1.000001),$A199,"")</f>
        <v/>
      </c>
      <c r="U195" s="70" t="str">
        <f>IF(AND($F200&gt;0.99,$F200&lt;1.000001),$A200,"")</f>
        <v/>
      </c>
      <c r="V195" s="70" t="str">
        <f>IF(AND($F201&gt;0.99,$F201&lt;1.000001),$A201,"")</f>
        <v/>
      </c>
      <c r="W195" s="63"/>
      <c r="X195" s="63"/>
      <c r="Y195" s="63"/>
      <c r="Z195" s="63"/>
      <c r="AA195" s="63"/>
      <c r="AB195" s="63"/>
      <c r="AC195" s="63"/>
      <c r="AD195" s="63"/>
      <c r="AE195" s="63"/>
      <c r="AF195" s="63"/>
    </row>
    <row r="196" spans="1:32" ht="15.75" x14ac:dyDescent="0.25">
      <c r="A196" s="63" t="s">
        <v>423</v>
      </c>
      <c r="B196" s="63"/>
      <c r="C196" s="63"/>
      <c r="D196" s="63"/>
      <c r="E196" s="63"/>
      <c r="F196" s="63">
        <f>Cane!L96</f>
        <v>0</v>
      </c>
      <c r="G196" s="63" t="s">
        <v>488</v>
      </c>
      <c r="H196" s="63"/>
      <c r="I196" s="63"/>
      <c r="J196" s="63"/>
      <c r="K196" s="63"/>
      <c r="L196" s="63"/>
      <c r="M196" s="63"/>
      <c r="N196" s="70" t="str">
        <f>IF($F193=0,$A193,"")</f>
        <v>Basic Skills</v>
      </c>
      <c r="O196" s="70" t="str">
        <f>IF($F194=0,$A194,"")</f>
        <v>Types Of Grips</v>
      </c>
      <c r="P196" s="70" t="str">
        <f>IF($F195=0,$A195,"")</f>
        <v>Wheelchair Specific Cane Skills</v>
      </c>
      <c r="Q196" s="70" t="str">
        <f>IF($F196=0,$A196,"")</f>
        <v>Constant Contact</v>
      </c>
      <c r="R196" s="70" t="str">
        <f>IF($F197=0,$A197,"")</f>
        <v>Diagonal/Diagonal Trail</v>
      </c>
      <c r="S196" s="71" t="str">
        <f>IF($F198=0,$A198,"")</f>
        <v>Two Point Touch/Touch Trail</v>
      </c>
      <c r="T196" s="70" t="str">
        <f>IF($F199=0,$A199,"")</f>
        <v>Touch And Drag</v>
      </c>
      <c r="U196" s="70" t="str">
        <f>IF($F200=0,$A200,"")</f>
        <v>Three Point Touch</v>
      </c>
      <c r="V196" s="70" t="str">
        <f>IF($F201=0,$A201,"")</f>
        <v>Verification Technique</v>
      </c>
      <c r="W196" s="63"/>
      <c r="X196" s="63"/>
      <c r="Y196" s="63"/>
      <c r="Z196" s="63"/>
      <c r="AA196" s="63"/>
      <c r="AB196" s="63"/>
      <c r="AC196" s="63"/>
      <c r="AD196" s="63"/>
      <c r="AE196" s="63"/>
      <c r="AF196" s="63"/>
    </row>
    <row r="197" spans="1:32" ht="15.75" x14ac:dyDescent="0.25">
      <c r="A197" s="63" t="s">
        <v>424</v>
      </c>
      <c r="B197" s="63"/>
      <c r="C197" s="63"/>
      <c r="D197" s="63"/>
      <c r="E197" s="63"/>
      <c r="F197" s="63">
        <f>Cane!L102</f>
        <v>0</v>
      </c>
      <c r="G197" s="63"/>
      <c r="H197" s="63"/>
      <c r="I197" s="63"/>
      <c r="J197" s="63"/>
      <c r="K197" s="63"/>
      <c r="L197" s="63"/>
      <c r="M197" s="63"/>
      <c r="N197" s="63"/>
      <c r="O197" s="63"/>
      <c r="P197" s="63"/>
      <c r="Q197" s="63"/>
      <c r="R197" s="63"/>
      <c r="S197" s="63"/>
      <c r="T197" s="63"/>
      <c r="U197" s="63"/>
      <c r="V197" s="63"/>
      <c r="W197" s="63"/>
      <c r="X197" s="63"/>
      <c r="Y197" s="63"/>
      <c r="Z197" s="63"/>
      <c r="AA197" s="63"/>
      <c r="AB197" s="63"/>
      <c r="AC197" s="63"/>
      <c r="AD197" s="63"/>
      <c r="AE197" s="63"/>
      <c r="AF197" s="63"/>
    </row>
    <row r="198" spans="1:32" ht="15.75" x14ac:dyDescent="0.25">
      <c r="A198" s="63" t="s">
        <v>425</v>
      </c>
      <c r="B198" s="63"/>
      <c r="C198" s="63"/>
      <c r="D198" s="63"/>
      <c r="E198" s="63"/>
      <c r="F198" s="63">
        <f>Cane!L108</f>
        <v>0</v>
      </c>
      <c r="G198" s="63"/>
      <c r="H198" s="63"/>
      <c r="I198" s="63"/>
      <c r="J198" s="63"/>
      <c r="K198" s="63"/>
      <c r="L198" s="63"/>
      <c r="M198" s="63"/>
      <c r="N198" s="63"/>
      <c r="O198" s="63"/>
      <c r="P198" s="63"/>
      <c r="Q198" s="63"/>
      <c r="R198" s="63"/>
      <c r="S198" s="63"/>
      <c r="T198" s="63"/>
      <c r="U198" s="63"/>
      <c r="V198" s="63"/>
      <c r="W198" s="63"/>
      <c r="X198" s="63"/>
      <c r="Y198" s="63"/>
      <c r="Z198" s="63"/>
      <c r="AA198" s="63"/>
      <c r="AB198" s="63"/>
      <c r="AC198" s="63"/>
      <c r="AD198" s="63"/>
      <c r="AE198" s="63"/>
      <c r="AF198" s="63"/>
    </row>
    <row r="199" spans="1:32" ht="15.75" x14ac:dyDescent="0.25">
      <c r="A199" s="63" t="s">
        <v>426</v>
      </c>
      <c r="B199" s="63"/>
      <c r="C199" s="63"/>
      <c r="D199" s="63"/>
      <c r="E199" s="63"/>
      <c r="F199" s="63">
        <f>Cane!L115</f>
        <v>0</v>
      </c>
      <c r="G199" s="63"/>
      <c r="H199" s="63"/>
      <c r="I199" s="63"/>
      <c r="J199" s="63"/>
      <c r="K199" s="63"/>
      <c r="L199" s="63"/>
      <c r="M199" s="63"/>
      <c r="N199" s="63"/>
      <c r="O199" s="63"/>
      <c r="P199" s="63"/>
      <c r="Q199" s="63"/>
      <c r="R199" s="63"/>
      <c r="S199" s="63"/>
      <c r="T199" s="63"/>
      <c r="U199" s="63"/>
      <c r="V199" s="63"/>
      <c r="W199" s="63"/>
      <c r="X199" s="63"/>
      <c r="Y199" s="63"/>
      <c r="Z199" s="63"/>
      <c r="AA199" s="63"/>
      <c r="AB199" s="63"/>
      <c r="AC199" s="63"/>
      <c r="AD199" s="63"/>
      <c r="AE199" s="63"/>
      <c r="AF199" s="63"/>
    </row>
    <row r="200" spans="1:32" ht="15.75" x14ac:dyDescent="0.25">
      <c r="A200" s="63" t="s">
        <v>427</v>
      </c>
      <c r="B200" s="63"/>
      <c r="C200" s="63"/>
      <c r="D200" s="63"/>
      <c r="E200" s="63"/>
      <c r="F200" s="63">
        <f>Cane!L122</f>
        <v>0</v>
      </c>
      <c r="G200" s="63"/>
      <c r="H200" s="63"/>
      <c r="I200" s="63"/>
      <c r="J200" s="63"/>
      <c r="K200" s="63"/>
      <c r="L200" s="63"/>
      <c r="M200" s="63"/>
      <c r="N200" s="63"/>
      <c r="O200" s="63"/>
      <c r="P200" s="63"/>
      <c r="Q200" s="63"/>
      <c r="R200" s="63"/>
      <c r="S200" s="63"/>
      <c r="T200" s="63"/>
      <c r="U200" s="63"/>
      <c r="V200" s="63"/>
      <c r="W200" s="63"/>
      <c r="X200" s="63"/>
      <c r="Y200" s="63"/>
      <c r="Z200" s="63"/>
      <c r="AA200" s="63"/>
      <c r="AB200" s="63"/>
      <c r="AC200" s="63"/>
      <c r="AD200" s="63"/>
      <c r="AE200" s="63"/>
      <c r="AF200" s="63"/>
    </row>
    <row r="201" spans="1:32" ht="15.75" x14ac:dyDescent="0.25">
      <c r="A201" s="63" t="s">
        <v>1022</v>
      </c>
      <c r="B201" s="63"/>
      <c r="C201" s="63"/>
      <c r="D201" s="63"/>
      <c r="E201" s="63"/>
      <c r="F201" s="63">
        <f>Cane!L129</f>
        <v>0</v>
      </c>
      <c r="G201" s="63"/>
      <c r="H201" s="63"/>
      <c r="I201" s="63"/>
      <c r="J201" s="63"/>
      <c r="K201" s="63"/>
      <c r="L201" s="63"/>
      <c r="M201" s="63"/>
      <c r="N201" s="63"/>
      <c r="O201" s="63"/>
      <c r="P201" s="63"/>
      <c r="Q201" s="63"/>
      <c r="R201" s="63"/>
      <c r="S201" s="63"/>
      <c r="T201" s="63"/>
      <c r="U201" s="63"/>
      <c r="V201" s="63"/>
      <c r="W201" s="63"/>
      <c r="X201" s="63"/>
      <c r="Y201" s="63"/>
      <c r="Z201" s="63"/>
      <c r="AA201" s="63"/>
      <c r="AB201" s="63"/>
      <c r="AC201" s="63"/>
      <c r="AD201" s="63"/>
      <c r="AE201" s="63"/>
      <c r="AF201" s="63"/>
    </row>
    <row r="202" spans="1:32" ht="15.75" x14ac:dyDescent="0.25">
      <c r="A202" s="66" t="s">
        <v>478</v>
      </c>
      <c r="B202" s="63"/>
      <c r="C202" s="63"/>
      <c r="D202" s="63"/>
      <c r="E202" s="63"/>
      <c r="F202" s="63"/>
      <c r="G202" s="63" t="s">
        <v>489</v>
      </c>
      <c r="H202" s="63"/>
      <c r="I202" s="63"/>
      <c r="J202" s="63"/>
      <c r="K202" s="63"/>
      <c r="L202" s="63"/>
      <c r="M202" s="63"/>
      <c r="N202" s="63" t="str">
        <f>IF(F203&gt;3.99,A203,"")</f>
        <v/>
      </c>
      <c r="O202" s="63" t="str">
        <f>IF(F204&gt;3.99,A204,"")</f>
        <v/>
      </c>
      <c r="P202" s="63" t="str">
        <f>IF(F205&gt;3.99,A205,"")</f>
        <v/>
      </c>
      <c r="Q202" s="63" t="str">
        <f>IF(F206&gt;3.99,A206,"")</f>
        <v/>
      </c>
      <c r="R202" s="63" t="str">
        <f>IF(F207&gt;3.99,A207,"")</f>
        <v/>
      </c>
      <c r="S202" s="63"/>
      <c r="T202" s="63"/>
      <c r="U202" s="63"/>
      <c r="V202" s="63"/>
      <c r="W202" s="63"/>
      <c r="X202" s="63"/>
      <c r="Y202" s="63"/>
      <c r="Z202" s="63"/>
      <c r="AA202" s="63"/>
      <c r="AB202" s="63"/>
      <c r="AC202" s="63"/>
      <c r="AD202" s="63"/>
      <c r="AE202" s="63"/>
      <c r="AF202" s="63"/>
    </row>
    <row r="203" spans="1:32" ht="15.75" x14ac:dyDescent="0.25">
      <c r="A203" s="63" t="s">
        <v>1023</v>
      </c>
      <c r="B203" s="63"/>
      <c r="C203" s="63"/>
      <c r="D203" s="63"/>
      <c r="E203" s="63"/>
      <c r="F203" s="63">
        <f>Sidewalk!L75</f>
        <v>0</v>
      </c>
      <c r="G203" s="63" t="s">
        <v>486</v>
      </c>
      <c r="H203" s="63"/>
      <c r="I203" s="63"/>
      <c r="J203" s="63"/>
      <c r="K203" s="63"/>
      <c r="L203" s="63"/>
      <c r="M203" s="63"/>
      <c r="N203" s="63" t="str">
        <f>IF(AND($F203&gt;1.01,$F203&lt;3.99),$A203,"")</f>
        <v/>
      </c>
      <c r="O203" s="63" t="str">
        <f>IF(AND($F204&gt;1.01,$F204&lt;3.99),$A204,"")</f>
        <v/>
      </c>
      <c r="P203" s="63" t="str">
        <f>IF(AND($F205&gt;1.01,$F205&lt;3.99),$A205,"")</f>
        <v/>
      </c>
      <c r="Q203" s="63" t="str">
        <f>IF(AND($F206&gt;1.01,$F206&lt;3.99),$A206,"")</f>
        <v/>
      </c>
      <c r="R203" s="63" t="str">
        <f>IF(AND($F207&gt;1.01,$F207&lt;3.99),$A207,"")</f>
        <v/>
      </c>
      <c r="S203" s="63"/>
      <c r="T203" s="63"/>
      <c r="U203" s="63"/>
      <c r="V203" s="63"/>
      <c r="W203" s="63"/>
      <c r="X203" s="63"/>
      <c r="Y203" s="63"/>
      <c r="Z203" s="63"/>
      <c r="AA203" s="63"/>
      <c r="AB203" s="63"/>
      <c r="AC203" s="63"/>
      <c r="AD203" s="63"/>
      <c r="AE203" s="63"/>
      <c r="AF203" s="63"/>
    </row>
    <row r="204" spans="1:32" ht="15.75" x14ac:dyDescent="0.25">
      <c r="A204" s="63" t="s">
        <v>1024</v>
      </c>
      <c r="B204" s="63"/>
      <c r="C204" s="63"/>
      <c r="D204" s="63"/>
      <c r="E204" s="63"/>
      <c r="F204" s="63">
        <f>Sidewalk!L98</f>
        <v>0</v>
      </c>
      <c r="G204" s="63" t="s">
        <v>487</v>
      </c>
      <c r="H204" s="63"/>
      <c r="I204" s="63"/>
      <c r="J204" s="63"/>
      <c r="K204" s="63"/>
      <c r="L204" s="63"/>
      <c r="M204" s="63"/>
      <c r="N204" s="70" t="str">
        <f>IF(AND($F203&gt;0.99,$F203&lt;1.000001),$A203,"")</f>
        <v/>
      </c>
      <c r="O204" s="70" t="str">
        <f>IF(AND($F204&gt;0.99,$F204&lt;1.000001),$A204,"")</f>
        <v/>
      </c>
      <c r="P204" s="70" t="str">
        <f>IF(AND($F205&gt;0.99,$F205&lt;1.000001),$A205,"")</f>
        <v/>
      </c>
      <c r="Q204" s="70" t="str">
        <f>IF(AND($F206&gt;0.99,$F206&lt;1.000001),$A206,"")</f>
        <v/>
      </c>
      <c r="R204" s="70" t="str">
        <f>IF(AND($F207&gt;0.99,$F207&lt;1.000001),$A207,"")</f>
        <v/>
      </c>
      <c r="S204" s="63"/>
      <c r="T204" s="63"/>
      <c r="U204" s="63"/>
      <c r="V204" s="63"/>
      <c r="W204" s="63"/>
      <c r="X204" s="63"/>
      <c r="Y204" s="63"/>
      <c r="Z204" s="63"/>
      <c r="AA204" s="63"/>
      <c r="AB204" s="63"/>
      <c r="AC204" s="63"/>
      <c r="AD204" s="63"/>
      <c r="AE204" s="63"/>
      <c r="AF204" s="63"/>
    </row>
    <row r="205" spans="1:32" ht="15.75" x14ac:dyDescent="0.25">
      <c r="A205" s="63" t="s">
        <v>1025</v>
      </c>
      <c r="B205" s="63"/>
      <c r="C205" s="63"/>
      <c r="D205" s="63"/>
      <c r="E205" s="63"/>
      <c r="F205" s="63">
        <f>Sidewalk!L105</f>
        <v>0</v>
      </c>
      <c r="G205" s="63" t="s">
        <v>488</v>
      </c>
      <c r="H205" s="63"/>
      <c r="I205" s="63"/>
      <c r="J205" s="63"/>
      <c r="K205" s="63"/>
      <c r="L205" s="63"/>
      <c r="M205" s="63"/>
      <c r="N205" s="63" t="str">
        <f>IF($F203=0,$A203,"")</f>
        <v>Travel On Sidewalks</v>
      </c>
      <c r="O205" s="63" t="str">
        <f>IF($F204=0,$A204,"")</f>
        <v>Travel On Irregular Sidewalks</v>
      </c>
      <c r="P205" s="63" t="str">
        <f>IF($F205=0,$A205,"")</f>
        <v>Negotiating Curb Ramps</v>
      </c>
      <c r="Q205" s="63" t="str">
        <f>IF($F206=0,$A206,"")</f>
        <v>Negotiating Building Ramps</v>
      </c>
      <c r="R205" s="63" t="str">
        <f>IF($F207=0,$A207,"")</f>
        <v>Correcting for Veering On Sidewalks</v>
      </c>
      <c r="S205" s="63"/>
      <c r="T205" s="63"/>
      <c r="U205" s="63"/>
      <c r="V205" s="63"/>
      <c r="W205" s="63"/>
      <c r="X205" s="63"/>
      <c r="Y205" s="63"/>
      <c r="Z205" s="63"/>
      <c r="AA205" s="63"/>
      <c r="AB205" s="63"/>
      <c r="AC205" s="63"/>
      <c r="AD205" s="63"/>
      <c r="AE205" s="63"/>
      <c r="AF205" s="63"/>
    </row>
    <row r="206" spans="1:32" ht="15.75" x14ac:dyDescent="0.25">
      <c r="A206" s="63" t="s">
        <v>1026</v>
      </c>
      <c r="B206" s="63"/>
      <c r="C206" s="63"/>
      <c r="D206" s="63"/>
      <c r="E206" s="63"/>
      <c r="F206" s="63">
        <f>Sidewalk!L117</f>
        <v>0</v>
      </c>
      <c r="G206" s="63"/>
      <c r="H206" s="63"/>
      <c r="I206" s="63"/>
      <c r="J206" s="63"/>
      <c r="K206" s="63"/>
      <c r="L206" s="63"/>
      <c r="M206" s="63"/>
      <c r="N206" s="63"/>
      <c r="O206" s="63"/>
      <c r="P206" s="63"/>
      <c r="Q206" s="63"/>
      <c r="R206" s="63"/>
      <c r="S206" s="63"/>
      <c r="T206" s="63"/>
      <c r="U206" s="63"/>
      <c r="V206" s="63"/>
      <c r="W206" s="63"/>
      <c r="X206" s="63"/>
      <c r="Y206" s="63"/>
      <c r="Z206" s="63"/>
      <c r="AA206" s="63"/>
      <c r="AB206" s="63"/>
      <c r="AC206" s="63"/>
      <c r="AD206" s="63"/>
      <c r="AE206" s="63"/>
      <c r="AF206" s="63"/>
    </row>
    <row r="207" spans="1:32" ht="15.75" x14ac:dyDescent="0.25">
      <c r="A207" s="63" t="s">
        <v>428</v>
      </c>
      <c r="B207" s="63"/>
      <c r="C207" s="63"/>
      <c r="D207" s="63"/>
      <c r="E207" s="63"/>
      <c r="F207" s="63">
        <f>Sidewalk!L126</f>
        <v>0</v>
      </c>
      <c r="G207" s="63"/>
      <c r="H207" s="63"/>
      <c r="I207" s="63"/>
      <c r="J207" s="63"/>
      <c r="K207" s="63"/>
      <c r="L207" s="63"/>
      <c r="M207" s="63"/>
      <c r="N207" s="63"/>
      <c r="O207" s="63"/>
      <c r="P207" s="63"/>
      <c r="Q207" s="63"/>
      <c r="R207" s="63"/>
      <c r="S207" s="63"/>
      <c r="T207" s="63"/>
      <c r="U207" s="63"/>
      <c r="V207" s="63"/>
      <c r="W207" s="63"/>
      <c r="X207" s="63"/>
      <c r="Y207" s="63"/>
      <c r="Z207" s="63"/>
      <c r="AA207" s="63"/>
      <c r="AB207" s="63"/>
      <c r="AC207" s="63"/>
      <c r="AD207" s="63"/>
      <c r="AE207" s="63"/>
      <c r="AF207" s="63"/>
    </row>
    <row r="208" spans="1:32" ht="15.75" x14ac:dyDescent="0.25">
      <c r="A208" s="66" t="s">
        <v>479</v>
      </c>
      <c r="B208" s="63"/>
      <c r="C208" s="63"/>
      <c r="D208" s="63"/>
      <c r="E208" s="63"/>
      <c r="F208" s="63"/>
      <c r="G208" s="63"/>
      <c r="H208" s="63"/>
      <c r="I208" s="63"/>
      <c r="J208" s="63"/>
      <c r="K208" s="63"/>
      <c r="L208" s="63"/>
      <c r="M208" s="63"/>
      <c r="N208" s="63"/>
      <c r="O208" s="63"/>
      <c r="P208" s="63"/>
      <c r="Q208" s="63"/>
      <c r="R208" s="63"/>
      <c r="S208" s="63"/>
      <c r="T208" s="63"/>
      <c r="U208" s="63"/>
      <c r="V208" s="63"/>
      <c r="W208" s="63"/>
      <c r="X208" s="63"/>
      <c r="Y208" s="63"/>
      <c r="Z208" s="63"/>
      <c r="AA208" s="63"/>
      <c r="AB208" s="63"/>
      <c r="AC208" s="63"/>
      <c r="AD208" s="63"/>
      <c r="AE208" s="63"/>
      <c r="AF208" s="63"/>
    </row>
    <row r="209" spans="1:32" ht="15.75" x14ac:dyDescent="0.25">
      <c r="A209" s="63" t="s">
        <v>429</v>
      </c>
      <c r="B209" s="63"/>
      <c r="C209" s="63"/>
      <c r="D209" s="63"/>
      <c r="E209" s="63"/>
      <c r="F209" s="63">
        <f>StCross!L170</f>
        <v>0</v>
      </c>
      <c r="G209" s="63" t="s">
        <v>489</v>
      </c>
      <c r="H209" s="63"/>
      <c r="I209" s="63"/>
      <c r="J209" s="63"/>
      <c r="K209" s="63"/>
      <c r="L209" s="63"/>
      <c r="M209" s="63"/>
      <c r="N209" s="70" t="str">
        <f>IF(F209&gt;3.99,A209,"")</f>
        <v/>
      </c>
      <c r="O209" s="70" t="str">
        <f>IF(F210&gt;3.99,A210,"")</f>
        <v/>
      </c>
      <c r="P209" s="70" t="str">
        <f>IF(F211&gt;3.99,A211,"")</f>
        <v/>
      </c>
      <c r="Q209" s="70" t="str">
        <f>IF(F212&gt;3.99,A212,"")</f>
        <v/>
      </c>
      <c r="R209" s="70" t="str">
        <f>IF(F213&gt;3.99,A213,"")</f>
        <v/>
      </c>
      <c r="S209" s="70" t="str">
        <f>IF(F214&gt;3.99,A214,"")</f>
        <v/>
      </c>
      <c r="T209" s="70" t="str">
        <f>IF(F215&gt;3.99,A215,"")</f>
        <v/>
      </c>
      <c r="U209" s="70" t="str">
        <f>IF(F216&gt;3.99,A216,"")</f>
        <v/>
      </c>
      <c r="V209" s="70" t="str">
        <f>IF(F217&gt;3.99,A217,"")</f>
        <v/>
      </c>
      <c r="W209" s="70" t="str">
        <f>IF(F218&gt;3.99,A218,"")</f>
        <v/>
      </c>
      <c r="X209" s="70" t="str">
        <f>IF(F219&gt;3.99,A219,"")</f>
        <v/>
      </c>
      <c r="Y209" s="70" t="str">
        <f>IF(F220&gt;3.99,A220,"")</f>
        <v/>
      </c>
      <c r="Z209" s="70" t="str">
        <f>IF(F221&gt;3.99,A221,"")</f>
        <v/>
      </c>
      <c r="AA209" s="70" t="str">
        <f>IF(F222&gt;3.99,A222,"")</f>
        <v/>
      </c>
      <c r="AB209" s="70" t="str">
        <f>IF(F223&gt;3.99,A223,"")</f>
        <v/>
      </c>
      <c r="AC209" s="70" t="str">
        <f>IF(F224&gt;3.99,A224,"")</f>
        <v/>
      </c>
      <c r="AD209" s="70"/>
      <c r="AE209" s="63"/>
      <c r="AF209" s="63"/>
    </row>
    <row r="210" spans="1:32" ht="15.75" x14ac:dyDescent="0.25">
      <c r="A210" s="63" t="s">
        <v>1027</v>
      </c>
      <c r="B210" s="63"/>
      <c r="C210" s="63"/>
      <c r="D210" s="63"/>
      <c r="E210" s="63"/>
      <c r="F210" s="63">
        <f>StCross!L176</f>
        <v>0</v>
      </c>
      <c r="G210" s="63" t="s">
        <v>486</v>
      </c>
      <c r="H210" s="63"/>
      <c r="I210" s="63"/>
      <c r="J210" s="63"/>
      <c r="K210" s="63"/>
      <c r="L210" s="63"/>
      <c r="M210" s="63"/>
      <c r="N210" s="70" t="str">
        <f>IF(AND($F209&gt;1.01,$F209&lt;3.99),$A209,"")</f>
        <v/>
      </c>
      <c r="O210" s="70" t="str">
        <f>IF(AND($F210&gt;1.01,$F210&lt;3.99),$A210,"")</f>
        <v/>
      </c>
      <c r="P210" s="70" t="str">
        <f>IF(AND($F211&gt;1.01,$F211&lt;3.99),$A211,"")</f>
        <v/>
      </c>
      <c r="Q210" s="70" t="str">
        <f>IF(AND($F212&gt;1.01,$F212&lt;3.99),$A212,"")</f>
        <v/>
      </c>
      <c r="R210" s="70" t="str">
        <f>IF(AND($F213&gt;1.01,$F213&lt;3.99),$A213,"")</f>
        <v/>
      </c>
      <c r="S210" s="70" t="str">
        <f>IF(AND($F214&gt;1.01,$F214&lt;3.99),$A214,"")</f>
        <v/>
      </c>
      <c r="T210" s="70" t="str">
        <f>IF(AND($F215&gt;1.01,$F215&lt;3.99),$A215,"")</f>
        <v/>
      </c>
      <c r="U210" s="70" t="str">
        <f>IF(AND($F216&gt;1.01,$F216&lt;3.99),$A216,"")</f>
        <v/>
      </c>
      <c r="V210" s="70" t="str">
        <f>IF(AND($F217&gt;1.01,$F217&lt;3.99),$A217,"")</f>
        <v/>
      </c>
      <c r="W210" s="70" t="str">
        <f>IF(AND($F218&gt;1.01,$F218&lt;3.99),$A218,"")</f>
        <v/>
      </c>
      <c r="X210" s="70" t="str">
        <f>IF(AND($F219&gt;1.01,$F219&lt;3.99),$A219,"")</f>
        <v/>
      </c>
      <c r="Y210" s="70" t="str">
        <f>IF(AND($F220&gt;1.01,$F220&lt;3.99),$A220,"")</f>
        <v/>
      </c>
      <c r="Z210" s="70" t="str">
        <f>IF(AND($F221&gt;1.01,$F221&lt;3.99),$A221,"")</f>
        <v/>
      </c>
      <c r="AA210" s="70" t="str">
        <f>IF(AND($F222&gt;1.01,$F222&lt;3.99),$A222,"")</f>
        <v/>
      </c>
      <c r="AB210" s="70" t="str">
        <f>IF(AND($F223&gt;1.01,$F223&lt;3.99),$A223,"")</f>
        <v/>
      </c>
      <c r="AC210" s="70" t="str">
        <f>IF(AND($F224&gt;1.01,$F224&lt;3.99),$A224,"")</f>
        <v/>
      </c>
      <c r="AD210" s="70"/>
      <c r="AE210" s="63"/>
      <c r="AF210" s="63"/>
    </row>
    <row r="211" spans="1:32" ht="15.75" x14ac:dyDescent="0.25">
      <c r="A211" s="63" t="s">
        <v>1028</v>
      </c>
      <c r="B211" s="63"/>
      <c r="C211" s="63"/>
      <c r="D211" s="63"/>
      <c r="E211" s="63"/>
      <c r="F211" s="63">
        <f>StCross!L194</f>
        <v>0</v>
      </c>
      <c r="G211" s="63" t="s">
        <v>487</v>
      </c>
      <c r="H211" s="63"/>
      <c r="I211" s="63"/>
      <c r="J211" s="63"/>
      <c r="K211" s="63"/>
      <c r="L211" s="63"/>
      <c r="M211" s="63"/>
      <c r="N211" s="70" t="str">
        <f>IF(AND($F209&gt;0.99,$F209&lt;1.000001),$A209,"")</f>
        <v/>
      </c>
      <c r="O211" s="70" t="str">
        <f>IF(AND($F210&gt;0.99,$F210&lt;1.000001),$A210,"")</f>
        <v/>
      </c>
      <c r="P211" s="70" t="str">
        <f>IF(AND($F211&gt;0.99,$F211&lt;1.000001),$A211,"")</f>
        <v/>
      </c>
      <c r="Q211" s="70" t="str">
        <f>IF(AND($F212&gt;0.99,$F212&lt;1.000001),$A212,"")</f>
        <v/>
      </c>
      <c r="R211" s="70" t="str">
        <f>IF(AND($F213&gt;0.99,$F213&lt;1.000001),$A213,"")</f>
        <v/>
      </c>
      <c r="S211" s="70" t="str">
        <f>IF(AND($F214&gt;0.99,$F214&lt;1.000001),$A214,"")</f>
        <v/>
      </c>
      <c r="T211" s="70" t="str">
        <f>IF(AND($F215&gt;0.99,$F215&lt;1.000001),$A215,"")</f>
        <v/>
      </c>
      <c r="U211" s="70" t="str">
        <f>IF(AND($F216&gt;0.99,$F216&lt;1.000001),$A216,"")</f>
        <v/>
      </c>
      <c r="V211" s="70" t="str">
        <f>IF(AND($F217&gt;0.99,$F217&lt;1.000001),$A217,"")</f>
        <v/>
      </c>
      <c r="W211" s="70" t="str">
        <f>IF(AND($F218&gt;0.99,$F218&lt;1.000001),$A218,"")</f>
        <v/>
      </c>
      <c r="X211" s="70" t="str">
        <f>IF(AND($F219&gt;0.99,$F219&lt;1.000001),$A219,"")</f>
        <v/>
      </c>
      <c r="Y211" s="70" t="str">
        <f>IF(AND($F220&gt;0.99,$F220&lt;1.000001),$A220,"")</f>
        <v/>
      </c>
      <c r="Z211" s="70" t="str">
        <f>IF(AND($F221&gt;0.99,$F221&lt;1.000001),$A221,"")</f>
        <v/>
      </c>
      <c r="AA211" s="70" t="str">
        <f>IF(AND($F222&gt;0.99,$F222&lt;1.000001),$A222,"")</f>
        <v/>
      </c>
      <c r="AB211" s="70" t="str">
        <f>IF(AND($F223&gt;0.99,$F223&lt;1.000001),$A223,"")</f>
        <v/>
      </c>
      <c r="AC211" s="70" t="str">
        <f>IF(AND($F224&gt;0.99,$F224&lt;1.000001),$A224,"")</f>
        <v/>
      </c>
      <c r="AD211" s="70"/>
      <c r="AE211" s="63"/>
      <c r="AF211" s="63"/>
    </row>
    <row r="212" spans="1:32" ht="15.75" x14ac:dyDescent="0.25">
      <c r="A212" s="63" t="s">
        <v>430</v>
      </c>
      <c r="B212" s="63"/>
      <c r="C212" s="63"/>
      <c r="D212" s="63"/>
      <c r="E212" s="63"/>
      <c r="F212" s="63">
        <f>StCross!L200</f>
        <v>0</v>
      </c>
      <c r="G212" s="63" t="s">
        <v>488</v>
      </c>
      <c r="H212" s="63"/>
      <c r="I212" s="63"/>
      <c r="J212" s="63"/>
      <c r="K212" s="63"/>
      <c r="L212" s="63"/>
      <c r="M212" s="63"/>
      <c r="N212" s="70" t="str">
        <f>IF($F209=0,$A209,"")</f>
        <v>Anticipating Street Crossings</v>
      </c>
      <c r="O212" s="70" t="str">
        <f>IF($F210=0,$A210,"")</f>
        <v>Wheelchair Specific Street Crossing Skills</v>
      </c>
      <c r="P212" s="70" t="str">
        <f>IF($F211=0,$A211,"")</f>
        <v>Maintaining Line Of Travel &amp; Body Alignment</v>
      </c>
      <c r="Q212" s="70" t="str">
        <f>IF($F212=0,$A212,"")</f>
        <v>Re-establishing Body Alignment</v>
      </c>
      <c r="R212" s="70" t="str">
        <f>IF($F213=0,$A213,"")</f>
        <v>Analyzing Intersections</v>
      </c>
      <c r="S212" s="71" t="str">
        <f>IF($F214=0,$A214,"")</f>
        <v>Plus Intersections</v>
      </c>
      <c r="T212" s="70" t="str">
        <f>IF($F215=0,$A215,"")</f>
        <v>T Intersections</v>
      </c>
      <c r="U212" s="70" t="str">
        <f>IF($F216=0,$A216,"")</f>
        <v>Y Intersections</v>
      </c>
      <c r="V212" s="70" t="str">
        <f>IF($F217=0,$A217,"")</f>
        <v>Roundabouts</v>
      </c>
      <c r="W212" s="70" t="str">
        <f>IF($F218=0,$A218,"")</f>
        <v>Significantly Offset Intersections</v>
      </c>
      <c r="X212" s="70" t="str">
        <f>IF($F219=0,$A219,"")</f>
        <v>Atypical Intersections</v>
      </c>
      <c r="Y212" s="70" t="str">
        <f>IF($F220=0,$A220,"")</f>
        <v>Newly Developed Intersections</v>
      </c>
      <c r="Z212" s="70" t="str">
        <f>IF($F221=0,$A221,"")</f>
        <v>Channelized Right Turn Lanes</v>
      </c>
      <c r="AA212" s="70" t="str">
        <f>IF($F222=0,$A222,"")</f>
        <v>Veering</v>
      </c>
      <c r="AB212" s="70" t="str">
        <f>IF($F223=0,$A223,"")</f>
        <v>Understanding Drivers’ Perspectives</v>
      </c>
      <c r="AC212" s="70" t="str">
        <f>IF($F224=0,$A224,"")</f>
        <v>Pedestrian Signals</v>
      </c>
      <c r="AD212" s="70"/>
      <c r="AE212" s="63"/>
      <c r="AF212" s="63"/>
    </row>
    <row r="213" spans="1:32" ht="15.75" x14ac:dyDescent="0.25">
      <c r="A213" s="63" t="s">
        <v>431</v>
      </c>
      <c r="B213" s="63"/>
      <c r="C213" s="63"/>
      <c r="D213" s="63"/>
      <c r="E213" s="63"/>
      <c r="F213" s="63">
        <f>StCross!L205</f>
        <v>0</v>
      </c>
      <c r="G213" s="63"/>
      <c r="H213" s="63"/>
      <c r="I213" s="63"/>
      <c r="J213" s="63"/>
      <c r="K213" s="63"/>
      <c r="L213" s="63"/>
      <c r="M213" s="63"/>
      <c r="N213" s="63"/>
      <c r="O213" s="63"/>
      <c r="P213" s="63"/>
      <c r="Q213" s="63"/>
      <c r="R213" s="63"/>
      <c r="S213" s="63"/>
      <c r="T213" s="63"/>
      <c r="U213" s="63"/>
      <c r="V213" s="63"/>
      <c r="W213" s="63"/>
      <c r="X213" s="63"/>
      <c r="Y213" s="63"/>
      <c r="Z213" s="63"/>
      <c r="AA213" s="63"/>
      <c r="AB213" s="63"/>
      <c r="AC213" s="63"/>
      <c r="AD213" s="63"/>
      <c r="AE213" s="63"/>
      <c r="AF213" s="63"/>
    </row>
    <row r="214" spans="1:32" ht="15.75" x14ac:dyDescent="0.25">
      <c r="A214" s="63" t="s">
        <v>432</v>
      </c>
      <c r="B214" s="63"/>
      <c r="C214" s="63"/>
      <c r="D214" s="63"/>
      <c r="E214" s="63"/>
      <c r="F214" s="63">
        <f>StCross!L212</f>
        <v>0</v>
      </c>
      <c r="G214" s="63"/>
      <c r="H214" s="63"/>
      <c r="I214" s="63"/>
      <c r="J214" s="63"/>
      <c r="K214" s="63"/>
      <c r="L214" s="63"/>
      <c r="M214" s="63"/>
      <c r="N214" s="63"/>
      <c r="O214" s="63"/>
      <c r="P214" s="63"/>
      <c r="Q214" s="63"/>
      <c r="R214" s="63"/>
      <c r="S214" s="63"/>
      <c r="T214" s="63"/>
      <c r="U214" s="63"/>
      <c r="V214" s="63"/>
      <c r="W214" s="63"/>
      <c r="X214" s="63"/>
      <c r="Y214" s="63"/>
      <c r="Z214" s="63"/>
      <c r="AA214" s="63"/>
      <c r="AB214" s="63"/>
      <c r="AC214" s="63"/>
      <c r="AD214" s="63"/>
      <c r="AE214" s="63"/>
      <c r="AF214" s="63"/>
    </row>
    <row r="215" spans="1:32" ht="15.75" x14ac:dyDescent="0.25">
      <c r="A215" s="63" t="s">
        <v>433</v>
      </c>
      <c r="B215" s="63"/>
      <c r="C215" s="63"/>
      <c r="D215" s="63"/>
      <c r="E215" s="63"/>
      <c r="F215" s="63">
        <f>StCross!L225</f>
        <v>0</v>
      </c>
      <c r="G215" s="63"/>
      <c r="H215" s="63"/>
      <c r="I215" s="63"/>
      <c r="J215" s="63"/>
      <c r="K215" s="63"/>
      <c r="L215" s="63"/>
      <c r="M215" s="63"/>
      <c r="N215" s="63"/>
      <c r="O215" s="63"/>
      <c r="P215" s="63"/>
      <c r="Q215" s="63"/>
      <c r="R215" s="63"/>
      <c r="S215" s="63"/>
      <c r="T215" s="63"/>
      <c r="U215" s="63"/>
      <c r="V215" s="63"/>
      <c r="W215" s="63"/>
      <c r="X215" s="63"/>
      <c r="Y215" s="63"/>
      <c r="Z215" s="63"/>
      <c r="AA215" s="63"/>
      <c r="AB215" s="63"/>
      <c r="AC215" s="63"/>
      <c r="AD215" s="63"/>
      <c r="AE215" s="63"/>
      <c r="AF215" s="63"/>
    </row>
    <row r="216" spans="1:32" ht="15.75" x14ac:dyDescent="0.25">
      <c r="A216" s="63" t="s">
        <v>434</v>
      </c>
      <c r="B216" s="63"/>
      <c r="C216" s="63"/>
      <c r="D216" s="63"/>
      <c r="E216" s="63"/>
      <c r="F216" s="63">
        <f>StCross!L238</f>
        <v>0</v>
      </c>
      <c r="G216" s="63"/>
      <c r="H216" s="63"/>
      <c r="I216" s="63"/>
      <c r="J216" s="63"/>
      <c r="K216" s="63"/>
      <c r="L216" s="63"/>
      <c r="M216" s="63"/>
      <c r="N216" s="63"/>
      <c r="O216" s="63"/>
      <c r="P216" s="63"/>
      <c r="Q216" s="63"/>
      <c r="R216" s="63"/>
      <c r="S216" s="63"/>
      <c r="T216" s="63"/>
      <c r="U216" s="63"/>
      <c r="V216" s="63"/>
      <c r="W216" s="63"/>
      <c r="X216" s="63"/>
      <c r="Y216" s="63"/>
      <c r="Z216" s="63"/>
      <c r="AA216" s="63"/>
      <c r="AB216" s="63"/>
      <c r="AC216" s="63"/>
      <c r="AD216" s="63"/>
      <c r="AE216" s="63"/>
      <c r="AF216" s="63"/>
    </row>
    <row r="217" spans="1:32" ht="15.75" x14ac:dyDescent="0.25">
      <c r="A217" s="63" t="s">
        <v>435</v>
      </c>
      <c r="B217" s="63"/>
      <c r="C217" s="63"/>
      <c r="D217" s="63"/>
      <c r="E217" s="63"/>
      <c r="F217" s="63">
        <f>StCross!L251</f>
        <v>0</v>
      </c>
      <c r="G217" s="63"/>
      <c r="H217" s="63"/>
      <c r="I217" s="63"/>
      <c r="J217" s="63"/>
      <c r="K217" s="63"/>
      <c r="L217" s="63"/>
      <c r="M217" s="63"/>
      <c r="N217" s="63"/>
      <c r="O217" s="63"/>
      <c r="P217" s="63"/>
      <c r="Q217" s="63"/>
      <c r="R217" s="63"/>
      <c r="S217" s="63"/>
      <c r="T217" s="63"/>
      <c r="U217" s="63"/>
      <c r="V217" s="63"/>
      <c r="W217" s="63"/>
      <c r="X217" s="63"/>
      <c r="Y217" s="63"/>
      <c r="Z217" s="63"/>
      <c r="AA217" s="63"/>
      <c r="AB217" s="63"/>
      <c r="AC217" s="63"/>
      <c r="AD217" s="63"/>
      <c r="AE217" s="63"/>
      <c r="AF217" s="63"/>
    </row>
    <row r="218" spans="1:32" ht="15.75" x14ac:dyDescent="0.25">
      <c r="A218" s="63" t="s">
        <v>436</v>
      </c>
      <c r="B218" s="63"/>
      <c r="C218" s="63"/>
      <c r="D218" s="63"/>
      <c r="E218" s="63"/>
      <c r="F218" s="63">
        <f>StCross!L260</f>
        <v>0</v>
      </c>
      <c r="G218" s="63"/>
      <c r="H218" s="63"/>
      <c r="I218" s="63"/>
      <c r="J218" s="63"/>
      <c r="K218" s="63"/>
      <c r="L218" s="63"/>
      <c r="M218" s="63"/>
      <c r="N218" s="63"/>
      <c r="O218" s="63"/>
      <c r="P218" s="63"/>
      <c r="Q218" s="63"/>
      <c r="R218" s="63"/>
      <c r="S218" s="63"/>
      <c r="T218" s="63"/>
      <c r="U218" s="63"/>
      <c r="V218" s="63"/>
      <c r="W218" s="63"/>
      <c r="X218" s="63"/>
      <c r="Y218" s="63"/>
      <c r="Z218" s="63"/>
      <c r="AA218" s="63"/>
      <c r="AB218" s="63"/>
      <c r="AC218" s="63"/>
      <c r="AD218" s="63"/>
      <c r="AE218" s="63"/>
      <c r="AF218" s="63"/>
    </row>
    <row r="219" spans="1:32" ht="15.75" x14ac:dyDescent="0.25">
      <c r="A219" s="63" t="s">
        <v>437</v>
      </c>
      <c r="B219" s="63"/>
      <c r="C219" s="63"/>
      <c r="D219" s="63"/>
      <c r="E219" s="63"/>
      <c r="F219" s="63">
        <f>StCross!L275</f>
        <v>0</v>
      </c>
      <c r="G219" s="63"/>
      <c r="H219" s="63"/>
      <c r="I219" s="63"/>
      <c r="J219" s="63"/>
      <c r="K219" s="63"/>
      <c r="L219" s="63"/>
      <c r="M219" s="63"/>
      <c r="N219" s="63"/>
      <c r="O219" s="63"/>
      <c r="P219" s="63"/>
      <c r="Q219" s="63"/>
      <c r="R219" s="63"/>
      <c r="S219" s="63"/>
      <c r="T219" s="63"/>
      <c r="U219" s="63"/>
      <c r="V219" s="63"/>
      <c r="W219" s="63"/>
      <c r="X219" s="63"/>
      <c r="Y219" s="63"/>
      <c r="Z219" s="63"/>
      <c r="AA219" s="63"/>
      <c r="AB219" s="63"/>
      <c r="AC219" s="63"/>
      <c r="AD219" s="63"/>
      <c r="AE219" s="63"/>
      <c r="AF219" s="63"/>
    </row>
    <row r="220" spans="1:32" ht="15.75" x14ac:dyDescent="0.25">
      <c r="A220" s="63" t="s">
        <v>438</v>
      </c>
      <c r="B220" s="63"/>
      <c r="C220" s="63"/>
      <c r="D220" s="63"/>
      <c r="E220" s="63"/>
      <c r="F220" s="63">
        <f>StCross!L283</f>
        <v>0</v>
      </c>
      <c r="G220" s="63"/>
      <c r="H220" s="63"/>
      <c r="I220" s="63"/>
      <c r="J220" s="63"/>
      <c r="K220" s="63"/>
      <c r="L220" s="63"/>
      <c r="M220" s="63"/>
      <c r="N220" s="63"/>
      <c r="O220" s="63"/>
      <c r="P220" s="63"/>
      <c r="Q220" s="63"/>
      <c r="R220" s="63"/>
      <c r="S220" s="63"/>
      <c r="T220" s="63"/>
      <c r="U220" s="63"/>
      <c r="V220" s="63"/>
      <c r="W220" s="63"/>
      <c r="X220" s="63"/>
      <c r="Y220" s="63"/>
      <c r="Z220" s="63"/>
      <c r="AA220" s="63"/>
      <c r="AB220" s="63"/>
      <c r="AC220" s="63"/>
      <c r="AD220" s="63"/>
      <c r="AE220" s="63"/>
      <c r="AF220" s="63"/>
    </row>
    <row r="221" spans="1:32" ht="15.75" x14ac:dyDescent="0.25">
      <c r="A221" s="63" t="s">
        <v>439</v>
      </c>
      <c r="B221" s="63"/>
      <c r="C221" s="63"/>
      <c r="D221" s="63"/>
      <c r="E221" s="63"/>
      <c r="F221" s="63">
        <f>StCross!L289</f>
        <v>0</v>
      </c>
      <c r="G221" s="63"/>
      <c r="H221" s="63"/>
      <c r="I221" s="63"/>
      <c r="J221" s="63"/>
      <c r="K221" s="63"/>
      <c r="L221" s="63"/>
      <c r="M221" s="63"/>
      <c r="N221" s="63"/>
      <c r="O221" s="63"/>
      <c r="P221" s="63"/>
      <c r="Q221" s="63"/>
      <c r="R221" s="63"/>
      <c r="S221" s="63"/>
      <c r="T221" s="63"/>
      <c r="U221" s="63"/>
      <c r="V221" s="63"/>
      <c r="W221" s="63"/>
      <c r="X221" s="63"/>
      <c r="Y221" s="63"/>
      <c r="Z221" s="63"/>
      <c r="AA221" s="63"/>
      <c r="AB221" s="63"/>
      <c r="AC221" s="63"/>
      <c r="AD221" s="63"/>
      <c r="AE221" s="63"/>
      <c r="AF221" s="63"/>
    </row>
    <row r="222" spans="1:32" ht="15.75" x14ac:dyDescent="0.25">
      <c r="A222" s="63" t="s">
        <v>440</v>
      </c>
      <c r="B222" s="63"/>
      <c r="C222" s="63"/>
      <c r="D222" s="63"/>
      <c r="E222" s="63"/>
      <c r="F222" s="63">
        <f>StCross!L295</f>
        <v>0</v>
      </c>
      <c r="G222" s="63"/>
      <c r="H222" s="63"/>
      <c r="I222" s="63"/>
      <c r="J222" s="63"/>
      <c r="K222" s="63"/>
      <c r="L222" s="63"/>
      <c r="M222" s="63"/>
      <c r="N222" s="63"/>
      <c r="O222" s="63"/>
      <c r="P222" s="63"/>
      <c r="Q222" s="63"/>
      <c r="R222" s="63"/>
      <c r="S222" s="63"/>
      <c r="T222" s="63"/>
      <c r="U222" s="63"/>
      <c r="V222" s="63"/>
      <c r="W222" s="63"/>
      <c r="X222" s="63"/>
      <c r="Y222" s="63"/>
      <c r="Z222" s="63"/>
      <c r="AA222" s="63"/>
      <c r="AB222" s="63"/>
      <c r="AC222" s="63"/>
      <c r="AD222" s="63"/>
      <c r="AE222" s="63"/>
      <c r="AF222" s="63"/>
    </row>
    <row r="223" spans="1:32" ht="15.75" x14ac:dyDescent="0.25">
      <c r="A223" s="63" t="s">
        <v>441</v>
      </c>
      <c r="B223" s="63"/>
      <c r="C223" s="63"/>
      <c r="D223" s="63"/>
      <c r="E223" s="63"/>
      <c r="F223" s="63">
        <f>StCross!L312</f>
        <v>0</v>
      </c>
      <c r="G223" s="63"/>
      <c r="H223" s="63"/>
      <c r="I223" s="63"/>
      <c r="J223" s="63"/>
      <c r="K223" s="63"/>
      <c r="L223" s="63"/>
      <c r="M223" s="63"/>
      <c r="N223" s="63"/>
      <c r="O223" s="63"/>
      <c r="P223" s="63"/>
      <c r="Q223" s="63"/>
      <c r="R223" s="63"/>
      <c r="S223" s="63"/>
      <c r="T223" s="63"/>
      <c r="U223" s="63"/>
      <c r="V223" s="63"/>
      <c r="W223" s="63"/>
      <c r="X223" s="63"/>
      <c r="Y223" s="63"/>
      <c r="Z223" s="63"/>
      <c r="AA223" s="63"/>
      <c r="AB223" s="63"/>
      <c r="AC223" s="63"/>
      <c r="AD223" s="63"/>
      <c r="AE223" s="63"/>
      <c r="AF223" s="63"/>
    </row>
    <row r="224" spans="1:32" ht="15.75" x14ac:dyDescent="0.25">
      <c r="A224" s="63" t="s">
        <v>442</v>
      </c>
      <c r="B224" s="63"/>
      <c r="C224" s="63"/>
      <c r="D224" s="63"/>
      <c r="E224" s="63"/>
      <c r="F224" s="63">
        <f>StCross!L321</f>
        <v>0</v>
      </c>
      <c r="G224" s="63"/>
      <c r="H224" s="63"/>
      <c r="I224" s="63"/>
      <c r="J224" s="63"/>
      <c r="K224" s="63"/>
      <c r="L224" s="63"/>
      <c r="M224" s="63"/>
      <c r="N224" s="63"/>
      <c r="O224" s="63"/>
      <c r="P224" s="63"/>
      <c r="Q224" s="63"/>
      <c r="R224" s="63"/>
      <c r="S224" s="63"/>
      <c r="T224" s="63"/>
      <c r="U224" s="63"/>
      <c r="V224" s="63"/>
      <c r="W224" s="63"/>
      <c r="X224" s="63"/>
      <c r="Y224" s="63"/>
      <c r="Z224" s="63"/>
      <c r="AA224" s="63"/>
      <c r="AB224" s="63"/>
      <c r="AC224" s="63"/>
      <c r="AD224" s="63"/>
      <c r="AE224" s="63"/>
      <c r="AF224" s="63"/>
    </row>
    <row r="225" spans="1:32" ht="15.75" x14ac:dyDescent="0.25">
      <c r="A225" s="114"/>
      <c r="B225" s="63"/>
      <c r="C225" s="63"/>
      <c r="D225" s="63"/>
      <c r="E225" s="63"/>
      <c r="F225" s="63"/>
      <c r="G225" s="63"/>
      <c r="H225" s="63"/>
      <c r="I225" s="63"/>
      <c r="J225" s="63"/>
      <c r="K225" s="63"/>
      <c r="L225" s="63"/>
      <c r="M225" s="63"/>
      <c r="N225" s="63"/>
      <c r="O225" s="63"/>
      <c r="P225" s="63"/>
      <c r="Q225" s="63"/>
      <c r="R225" s="63"/>
      <c r="S225" s="63"/>
      <c r="T225" s="63"/>
      <c r="U225" s="63"/>
      <c r="V225" s="63"/>
      <c r="W225" s="63"/>
      <c r="X225" s="63"/>
      <c r="Y225" s="63"/>
      <c r="Z225" s="63"/>
      <c r="AA225" s="63"/>
      <c r="AB225" s="63"/>
      <c r="AC225" s="63"/>
      <c r="AD225" s="63"/>
      <c r="AE225" s="63"/>
      <c r="AF225" s="63"/>
    </row>
    <row r="226" spans="1:32" ht="15.75" x14ac:dyDescent="0.25">
      <c r="A226" s="66" t="s">
        <v>480</v>
      </c>
      <c r="B226" s="63"/>
      <c r="C226" s="63"/>
      <c r="D226" s="63"/>
      <c r="E226" s="63"/>
      <c r="F226" s="63"/>
      <c r="G226" s="63"/>
      <c r="H226" s="63"/>
      <c r="I226" s="63"/>
      <c r="J226" s="63"/>
      <c r="K226" s="63"/>
      <c r="L226" s="63"/>
      <c r="M226" s="63"/>
      <c r="N226" s="63"/>
      <c r="O226" s="63"/>
      <c r="P226" s="63"/>
      <c r="Q226" s="63"/>
      <c r="R226" s="63"/>
      <c r="S226" s="63"/>
      <c r="T226" s="63"/>
      <c r="U226" s="63"/>
      <c r="V226" s="63"/>
      <c r="W226" s="63"/>
      <c r="X226" s="63"/>
      <c r="Y226" s="63"/>
      <c r="Z226" s="63"/>
      <c r="AA226" s="63"/>
      <c r="AB226" s="63"/>
      <c r="AC226" s="63"/>
      <c r="AD226" s="63"/>
      <c r="AE226" s="63"/>
      <c r="AF226" s="63"/>
    </row>
    <row r="227" spans="1:32" ht="15.75" x14ac:dyDescent="0.25">
      <c r="A227" s="63" t="s">
        <v>443</v>
      </c>
      <c r="B227" s="63"/>
      <c r="C227" s="63"/>
      <c r="D227" s="63"/>
      <c r="E227" s="63"/>
      <c r="F227" s="63">
        <f>Orient!L106</f>
        <v>0</v>
      </c>
      <c r="G227" s="63" t="s">
        <v>489</v>
      </c>
      <c r="H227" s="63"/>
      <c r="I227" s="63"/>
      <c r="J227" s="63"/>
      <c r="K227" s="63"/>
      <c r="L227" s="63"/>
      <c r="M227" s="63"/>
      <c r="N227" s="70" t="str">
        <f>IF(F227&gt;3.99,A227,"")</f>
        <v/>
      </c>
      <c r="O227" s="70" t="str">
        <f>IF(F228&gt;3.99,A228,"")</f>
        <v/>
      </c>
      <c r="P227" s="70" t="str">
        <f>IF(F229&gt;3.99,A229,"")</f>
        <v/>
      </c>
      <c r="Q227" s="70" t="str">
        <f>IF(F230&gt;3.99,A230,"")</f>
        <v/>
      </c>
      <c r="R227" s="70" t="str">
        <f>IF(F231&gt;3.99,A231,"")</f>
        <v/>
      </c>
      <c r="S227" s="70" t="str">
        <f>IF(F232&gt;3.99,A232,"")</f>
        <v/>
      </c>
      <c r="T227" s="70" t="str">
        <f>IF(F233&gt;3.99,A233,"")</f>
        <v/>
      </c>
      <c r="U227" s="70" t="str">
        <f>IF(F234&gt;3.99,A234,"")</f>
        <v/>
      </c>
      <c r="V227" s="70" t="str">
        <f>IF(F235&gt;3.99,A235,"")</f>
        <v/>
      </c>
      <c r="W227" s="70" t="str">
        <f>IF(F236&gt;3.99,A236,"")</f>
        <v/>
      </c>
      <c r="X227" s="70" t="str">
        <f>IF(F237&gt;3.99,A237,"")</f>
        <v/>
      </c>
      <c r="Y227" s="63"/>
      <c r="Z227" s="63"/>
      <c r="AA227" s="63"/>
      <c r="AB227" s="63"/>
      <c r="AC227" s="63"/>
      <c r="AD227" s="63"/>
      <c r="AE227" s="63"/>
      <c r="AF227" s="63"/>
    </row>
    <row r="228" spans="1:32" ht="15.75" x14ac:dyDescent="0.25">
      <c r="A228" s="63" t="s">
        <v>445</v>
      </c>
      <c r="B228" s="63"/>
      <c r="C228" s="63"/>
      <c r="D228" s="63"/>
      <c r="E228" s="63"/>
      <c r="F228" s="63">
        <f>Orient!L122</f>
        <v>0</v>
      </c>
      <c r="G228" s="63" t="s">
        <v>486</v>
      </c>
      <c r="H228" s="63"/>
      <c r="I228" s="63"/>
      <c r="J228" s="63"/>
      <c r="K228" s="63"/>
      <c r="L228" s="63"/>
      <c r="M228" s="63"/>
      <c r="N228" s="70" t="str">
        <f>IF(AND($F227&gt;1.01,$F227&lt;3.99),$A227,"")</f>
        <v/>
      </c>
      <c r="O228" s="70" t="str">
        <f>IF(AND($F228&gt;1.01,$F228&lt;3.99),$A228,"")</f>
        <v/>
      </c>
      <c r="P228" s="70" t="str">
        <f>IF(AND($F229&gt;1.01,$F229&lt;3.99),$A229,"")</f>
        <v/>
      </c>
      <c r="Q228" s="70" t="str">
        <f>IF(AND($F230&gt;1.01,$F230&lt;3.99),$A230,"")</f>
        <v/>
      </c>
      <c r="R228" s="70" t="str">
        <f>IF(AND($F231&gt;1.01,$F231&lt;3.99),$A231,"")</f>
        <v/>
      </c>
      <c r="S228" s="70" t="str">
        <f>IF(AND($F232&gt;1.01,$F232&lt;3.99),$A232,"")</f>
        <v/>
      </c>
      <c r="T228" s="70" t="str">
        <f>IF(AND($F233&gt;1.01,$F233&lt;3.99),$A233,"")</f>
        <v/>
      </c>
      <c r="U228" s="70" t="str">
        <f>IF(AND($F234&gt;1.01,$F234&lt;3.99),$A234,"")</f>
        <v/>
      </c>
      <c r="V228" s="70" t="str">
        <f>IF(AND($F235&gt;1.01,$F235&lt;3.99),$A235,"")</f>
        <v/>
      </c>
      <c r="W228" s="70" t="str">
        <f>IF(AND($F236&gt;1.01,$F236&lt;3.99),$A236,"")</f>
        <v/>
      </c>
      <c r="X228" s="70" t="str">
        <f>IF(AND($F237&gt;1.01,$F237&lt;3.99),$A237,"")</f>
        <v/>
      </c>
      <c r="Y228" s="63"/>
      <c r="Z228" s="63"/>
      <c r="AA228" s="63"/>
      <c r="AB228" s="63"/>
      <c r="AC228" s="63"/>
      <c r="AD228" s="63"/>
      <c r="AE228" s="63"/>
      <c r="AF228" s="63"/>
    </row>
    <row r="229" spans="1:32" ht="15.75" x14ac:dyDescent="0.25">
      <c r="A229" s="63" t="s">
        <v>444</v>
      </c>
      <c r="B229" s="63"/>
      <c r="C229" s="63"/>
      <c r="D229" s="63"/>
      <c r="E229" s="63"/>
      <c r="F229" s="63">
        <f>Orient!L128</f>
        <v>0</v>
      </c>
      <c r="G229" s="63" t="s">
        <v>487</v>
      </c>
      <c r="H229" s="63"/>
      <c r="I229" s="63"/>
      <c r="J229" s="63"/>
      <c r="K229" s="63"/>
      <c r="L229" s="63"/>
      <c r="M229" s="63"/>
      <c r="N229" s="70" t="str">
        <f>IF(AND($F227&gt;0.99,$F227&lt;1.000001),$A227,"")</f>
        <v/>
      </c>
      <c r="O229" s="70" t="str">
        <f>IF(AND($F228&gt;0.99,$F228&lt;1.000001),$A228,"")</f>
        <v/>
      </c>
      <c r="P229" s="70" t="str">
        <f>IF(AND($F229&gt;0.99,$F229&lt;1.000001),$A229,"")</f>
        <v/>
      </c>
      <c r="Q229" s="70" t="str">
        <f>IF(AND($F230&gt;0.99,$F230&lt;1.000001),$A230,"")</f>
        <v/>
      </c>
      <c r="R229" s="70" t="str">
        <f>IF(AND($F231&gt;0.99,$F231&lt;1.000001),$A231,"")</f>
        <v/>
      </c>
      <c r="S229" s="70" t="str">
        <f>IF(AND($F232&gt;0.99,$F232&lt;1.000001),$A232,"")</f>
        <v/>
      </c>
      <c r="T229" s="70" t="str">
        <f>IF(AND($F233&gt;0.99,$F233&lt;1.000001),$A233,"")</f>
        <v/>
      </c>
      <c r="U229" s="70" t="str">
        <f>IF(AND($F234&gt;0.99,$F234&lt;1.000001),$A234,"")</f>
        <v/>
      </c>
      <c r="V229" s="70" t="str">
        <f>IF(AND($F235&gt;0.99,$F235&lt;1.000001),$A235,"")</f>
        <v/>
      </c>
      <c r="W229" s="70" t="str">
        <f>IF(AND($F236&gt;0.99,$F236&lt;1.000001),$A236,"")</f>
        <v/>
      </c>
      <c r="X229" s="70" t="str">
        <f>IF(AND($F237&gt;0.99,$F237&lt;1.000001),$A237,"")</f>
        <v/>
      </c>
      <c r="Y229" s="63"/>
      <c r="Z229" s="63"/>
      <c r="AA229" s="63"/>
      <c r="AB229" s="63"/>
      <c r="AC229" s="63"/>
      <c r="AD229" s="63"/>
      <c r="AE229" s="63"/>
      <c r="AF229" s="63"/>
    </row>
    <row r="230" spans="1:32" ht="15.75" x14ac:dyDescent="0.25">
      <c r="A230" s="63" t="s">
        <v>446</v>
      </c>
      <c r="B230" s="63"/>
      <c r="C230" s="63"/>
      <c r="D230" s="63"/>
      <c r="E230" s="63"/>
      <c r="F230" s="63">
        <f>Orient!L134</f>
        <v>0</v>
      </c>
      <c r="G230" s="63" t="s">
        <v>488</v>
      </c>
      <c r="H230" s="63"/>
      <c r="I230" s="63"/>
      <c r="J230" s="63"/>
      <c r="K230" s="63"/>
      <c r="L230" s="63"/>
      <c r="M230" s="63"/>
      <c r="N230" s="70" t="str">
        <f>IF($F227=0,$A227,"")</f>
        <v>Cardinality</v>
      </c>
      <c r="O230" s="70" t="str">
        <f>IF($F228=0,$A228,"")</f>
        <v>Landmarks</v>
      </c>
      <c r="P230" s="70" t="str">
        <f>IF($F229=0,$A229,"")</f>
        <v>Clues</v>
      </c>
      <c r="Q230" s="70" t="str">
        <f>IF($F230=0,$A230,"")</f>
        <v>Indoor Numbering Systems</v>
      </c>
      <c r="R230" s="70" t="str">
        <f>IF($F231=0,$A231,"")</f>
        <v>Outdoor Numbering Systems</v>
      </c>
      <c r="S230" s="71" t="str">
        <f>IF($F232=0,$A232,"")</f>
        <v>Route Creation</v>
      </c>
      <c r="T230" s="70" t="str">
        <f>IF($F233=0,$A233,"")</f>
        <v>Grid System</v>
      </c>
      <c r="U230" s="70" t="str">
        <f>IF($F234=0,$A234,"")</f>
        <v>Divisors And Block Numbering</v>
      </c>
      <c r="V230" s="70" t="str">
        <f>IF($F235=0,$A235,"")</f>
        <v>Transferability</v>
      </c>
      <c r="W230" s="70" t="str">
        <f>IF($F236=0,$A236,"")</f>
        <v>GPS</v>
      </c>
      <c r="X230" s="70" t="str">
        <f>IF($F237=0,$A237,"")</f>
        <v>Maps</v>
      </c>
      <c r="Y230" s="63"/>
      <c r="Z230" s="63"/>
      <c r="AA230" s="63"/>
      <c r="AB230" s="63"/>
      <c r="AC230" s="63"/>
      <c r="AD230" s="63"/>
      <c r="AE230" s="63"/>
      <c r="AF230" s="63"/>
    </row>
    <row r="231" spans="1:32" ht="15.75" x14ac:dyDescent="0.25">
      <c r="A231" s="63" t="s">
        <v>447</v>
      </c>
      <c r="B231" s="63"/>
      <c r="C231" s="63"/>
      <c r="D231" s="63"/>
      <c r="E231" s="63"/>
      <c r="F231" s="63">
        <f>Orient!L140</f>
        <v>0</v>
      </c>
      <c r="G231" s="63"/>
      <c r="H231" s="63"/>
      <c r="I231" s="63"/>
      <c r="J231" s="63"/>
      <c r="K231" s="63"/>
      <c r="L231" s="63"/>
      <c r="M231" s="63"/>
      <c r="N231" s="63"/>
      <c r="O231" s="63"/>
      <c r="P231" s="63"/>
      <c r="Q231" s="63"/>
      <c r="R231" s="63"/>
      <c r="S231" s="63"/>
      <c r="T231" s="63"/>
      <c r="U231" s="63"/>
      <c r="V231" s="63"/>
      <c r="W231" s="63"/>
      <c r="X231" s="63"/>
      <c r="Y231" s="63"/>
      <c r="Z231" s="63"/>
      <c r="AA231" s="63"/>
      <c r="AB231" s="63"/>
      <c r="AC231" s="63"/>
      <c r="AD231" s="63"/>
      <c r="AE231" s="63"/>
      <c r="AF231" s="63"/>
    </row>
    <row r="232" spans="1:32" ht="15.75" x14ac:dyDescent="0.25">
      <c r="A232" s="63" t="s">
        <v>1029</v>
      </c>
      <c r="B232" s="63"/>
      <c r="C232" s="63"/>
      <c r="D232" s="63"/>
      <c r="E232" s="63"/>
      <c r="F232" s="63">
        <f>Orient!L146</f>
        <v>0</v>
      </c>
      <c r="G232" s="63"/>
      <c r="H232" s="63"/>
      <c r="I232" s="63"/>
      <c r="J232" s="63"/>
      <c r="K232" s="63"/>
      <c r="L232" s="63"/>
      <c r="M232" s="63"/>
      <c r="N232" s="63"/>
      <c r="O232" s="63"/>
      <c r="P232" s="63"/>
      <c r="Q232" s="63"/>
      <c r="R232" s="63"/>
      <c r="S232" s="63"/>
      <c r="T232" s="63"/>
      <c r="U232" s="63"/>
      <c r="V232" s="63"/>
      <c r="W232" s="63"/>
      <c r="X232" s="63"/>
      <c r="Y232" s="63"/>
      <c r="Z232" s="63"/>
      <c r="AA232" s="63"/>
      <c r="AB232" s="63"/>
      <c r="AC232" s="63"/>
      <c r="AD232" s="63"/>
      <c r="AE232" s="63"/>
      <c r="AF232" s="63"/>
    </row>
    <row r="233" spans="1:32" ht="15.75" x14ac:dyDescent="0.25">
      <c r="A233" s="63" t="s">
        <v>448</v>
      </c>
      <c r="B233" s="63"/>
      <c r="C233" s="63"/>
      <c r="D233" s="63"/>
      <c r="E233" s="63"/>
      <c r="F233" s="63">
        <f>Orient!L153</f>
        <v>0</v>
      </c>
      <c r="G233" s="63"/>
      <c r="H233" s="63"/>
      <c r="I233" s="63"/>
      <c r="J233" s="63"/>
      <c r="K233" s="63"/>
      <c r="L233" s="63"/>
      <c r="M233" s="63"/>
      <c r="N233" s="63"/>
      <c r="O233" s="63"/>
      <c r="P233" s="63"/>
      <c r="Q233" s="63"/>
      <c r="R233" s="63"/>
      <c r="S233" s="63"/>
      <c r="T233" s="63"/>
      <c r="U233" s="63"/>
      <c r="V233" s="63"/>
      <c r="W233" s="63"/>
      <c r="X233" s="63"/>
      <c r="Y233" s="63"/>
      <c r="Z233" s="63"/>
      <c r="AA233" s="63"/>
      <c r="AB233" s="63"/>
      <c r="AC233" s="63"/>
      <c r="AD233" s="63"/>
      <c r="AE233" s="63"/>
      <c r="AF233" s="63"/>
    </row>
    <row r="234" spans="1:32" ht="15.75" x14ac:dyDescent="0.25">
      <c r="A234" s="63" t="s">
        <v>449</v>
      </c>
      <c r="B234" s="63"/>
      <c r="C234" s="63"/>
      <c r="D234" s="63"/>
      <c r="E234" s="63"/>
      <c r="F234" s="63">
        <f>Orient!L164</f>
        <v>0</v>
      </c>
      <c r="G234" s="63"/>
      <c r="H234" s="63"/>
      <c r="I234" s="63"/>
      <c r="J234" s="63"/>
      <c r="K234" s="63"/>
      <c r="L234" s="63"/>
      <c r="M234" s="63"/>
      <c r="N234" s="63"/>
      <c r="O234" s="63"/>
      <c r="P234" s="63"/>
      <c r="Q234" s="63"/>
      <c r="R234" s="63"/>
      <c r="S234" s="63"/>
      <c r="T234" s="63"/>
      <c r="U234" s="63"/>
      <c r="V234" s="63"/>
      <c r="W234" s="63"/>
      <c r="X234" s="63"/>
      <c r="Y234" s="63"/>
      <c r="Z234" s="63"/>
      <c r="AA234" s="63"/>
      <c r="AB234" s="63"/>
      <c r="AC234" s="63"/>
      <c r="AD234" s="63"/>
      <c r="AE234" s="63"/>
      <c r="AF234" s="63"/>
    </row>
    <row r="235" spans="1:32" ht="15.75" x14ac:dyDescent="0.25">
      <c r="A235" s="63" t="s">
        <v>450</v>
      </c>
      <c r="B235" s="63"/>
      <c r="C235" s="63"/>
      <c r="D235" s="63"/>
      <c r="E235" s="63"/>
      <c r="F235" s="63">
        <f>Orient!L172</f>
        <v>0</v>
      </c>
      <c r="G235" s="63"/>
      <c r="H235" s="63"/>
      <c r="I235" s="63"/>
      <c r="J235" s="63"/>
      <c r="K235" s="63"/>
      <c r="L235" s="63"/>
      <c r="M235" s="63"/>
      <c r="N235" s="63"/>
      <c r="O235" s="63"/>
      <c r="P235" s="63"/>
      <c r="Q235" s="63"/>
      <c r="R235" s="63"/>
      <c r="S235" s="63"/>
      <c r="T235" s="63"/>
      <c r="U235" s="63"/>
      <c r="V235" s="63"/>
      <c r="W235" s="63"/>
      <c r="X235" s="63"/>
      <c r="Y235" s="63"/>
      <c r="Z235" s="63"/>
      <c r="AA235" s="63"/>
      <c r="AB235" s="63"/>
      <c r="AC235" s="63"/>
      <c r="AD235" s="63"/>
      <c r="AE235" s="63"/>
      <c r="AF235" s="63"/>
    </row>
    <row r="236" spans="1:32" ht="15.75" x14ac:dyDescent="0.25">
      <c r="A236" s="63" t="s">
        <v>451</v>
      </c>
      <c r="B236" s="63"/>
      <c r="C236" s="63"/>
      <c r="D236" s="63"/>
      <c r="E236" s="63"/>
      <c r="F236" s="63">
        <f>Orient!L176</f>
        <v>0</v>
      </c>
      <c r="G236" s="63"/>
      <c r="H236" s="63"/>
      <c r="I236" s="63"/>
      <c r="J236" s="63"/>
      <c r="K236" s="63"/>
      <c r="L236" s="63"/>
      <c r="M236" s="63"/>
      <c r="N236" s="63"/>
      <c r="O236" s="63"/>
      <c r="P236" s="63"/>
      <c r="Q236" s="63"/>
      <c r="R236" s="63"/>
      <c r="S236" s="63"/>
      <c r="T236" s="63"/>
      <c r="U236" s="63"/>
      <c r="V236" s="63"/>
      <c r="W236" s="63"/>
      <c r="X236" s="63"/>
      <c r="Y236" s="63"/>
      <c r="Z236" s="63"/>
      <c r="AA236" s="63"/>
      <c r="AB236" s="63"/>
      <c r="AC236" s="63"/>
      <c r="AD236" s="63"/>
      <c r="AE236" s="63"/>
      <c r="AF236" s="63"/>
    </row>
    <row r="237" spans="1:32" ht="15.75" x14ac:dyDescent="0.25">
      <c r="A237" s="63" t="s">
        <v>492</v>
      </c>
      <c r="B237" s="63"/>
      <c r="C237" s="63"/>
      <c r="D237" s="63"/>
      <c r="E237" s="63"/>
      <c r="F237" s="63">
        <f>Orient!L190</f>
        <v>0</v>
      </c>
      <c r="G237" s="63"/>
      <c r="H237" s="63"/>
      <c r="I237" s="63"/>
      <c r="J237" s="63"/>
      <c r="K237" s="63"/>
      <c r="L237" s="63"/>
      <c r="M237" s="63"/>
      <c r="N237" s="63"/>
      <c r="O237" s="63"/>
      <c r="P237" s="63"/>
      <c r="Q237" s="63"/>
      <c r="R237" s="63"/>
      <c r="S237" s="63"/>
      <c r="T237" s="63"/>
      <c r="U237" s="63"/>
      <c r="V237" s="63"/>
      <c r="W237" s="63"/>
      <c r="X237" s="63"/>
      <c r="Y237" s="63"/>
      <c r="Z237" s="63"/>
      <c r="AA237" s="63"/>
      <c r="AB237" s="63"/>
      <c r="AC237" s="63"/>
      <c r="AD237" s="63"/>
      <c r="AE237" s="63"/>
      <c r="AF237" s="63"/>
    </row>
    <row r="238" spans="1:32" ht="15.75" x14ac:dyDescent="0.25">
      <c r="A238" s="66" t="s">
        <v>481</v>
      </c>
      <c r="B238" s="63"/>
      <c r="C238" s="63"/>
      <c r="D238" s="63"/>
      <c r="E238" s="63"/>
      <c r="F238" s="63"/>
      <c r="G238" s="63"/>
      <c r="H238" s="63"/>
      <c r="I238" s="63"/>
      <c r="J238" s="63"/>
      <c r="K238" s="63"/>
      <c r="L238" s="63"/>
      <c r="M238" s="63"/>
      <c r="N238" s="63"/>
      <c r="O238" s="63"/>
      <c r="P238" s="63"/>
      <c r="Q238" s="63"/>
      <c r="R238" s="63"/>
      <c r="S238" s="63"/>
      <c r="T238" s="63"/>
      <c r="U238" s="63"/>
      <c r="V238" s="63"/>
      <c r="W238" s="63"/>
      <c r="X238" s="63"/>
      <c r="Y238" s="63"/>
      <c r="Z238" s="63"/>
      <c r="AA238" s="63"/>
      <c r="AB238" s="63"/>
      <c r="AC238" s="63"/>
      <c r="AD238" s="63"/>
      <c r="AE238" s="63"/>
      <c r="AF238" s="63"/>
    </row>
    <row r="239" spans="1:32" ht="15.75" x14ac:dyDescent="0.25">
      <c r="A239" s="63" t="s">
        <v>452</v>
      </c>
      <c r="B239" s="63"/>
      <c r="C239" s="63"/>
      <c r="D239" s="63"/>
      <c r="E239" s="63"/>
      <c r="F239" s="63">
        <f>PubTran!L126</f>
        <v>0</v>
      </c>
      <c r="G239" s="63" t="s">
        <v>489</v>
      </c>
      <c r="H239" s="63"/>
      <c r="I239" s="63"/>
      <c r="J239" s="63"/>
      <c r="K239" s="63"/>
      <c r="L239" s="63"/>
      <c r="M239" s="63"/>
      <c r="N239" s="70" t="str">
        <f>IF(F239&gt;3.99,A239,"")</f>
        <v/>
      </c>
      <c r="O239" s="70" t="str">
        <f>IF(F240&gt;3.99,A240,"")</f>
        <v/>
      </c>
      <c r="P239" s="70" t="str">
        <f>IF(F241&gt;3.99,A241,"")</f>
        <v/>
      </c>
      <c r="Q239" s="70" t="str">
        <f>IF(F242&gt;3.99,A242,"")</f>
        <v/>
      </c>
      <c r="R239" s="70" t="str">
        <f>IF(F243&gt;3.99,A243,"")</f>
        <v/>
      </c>
      <c r="S239" s="70" t="str">
        <f>IF(F244&gt;3.99,A244,"")</f>
        <v/>
      </c>
      <c r="T239" s="70" t="str">
        <f>IF(F245&gt;3.99,A245,"")</f>
        <v/>
      </c>
      <c r="U239" s="70" t="str">
        <f>IF(F246&gt;3.99,A246,"")</f>
        <v/>
      </c>
      <c r="V239" s="63"/>
      <c r="W239" s="63"/>
      <c r="X239" s="63"/>
      <c r="Y239" s="63"/>
      <c r="Z239" s="63"/>
      <c r="AA239" s="63"/>
      <c r="AB239" s="63"/>
      <c r="AC239" s="63"/>
      <c r="AD239" s="63"/>
      <c r="AE239" s="63"/>
      <c r="AF239" s="63"/>
    </row>
    <row r="240" spans="1:32" ht="15.75" x14ac:dyDescent="0.25">
      <c r="A240" s="63" t="s">
        <v>1031</v>
      </c>
      <c r="B240" s="63"/>
      <c r="C240" s="63"/>
      <c r="D240" s="63"/>
      <c r="E240" s="63"/>
      <c r="F240" s="63">
        <f>PubTran!L127</f>
        <v>0</v>
      </c>
      <c r="G240" s="63" t="s">
        <v>486</v>
      </c>
      <c r="H240" s="63"/>
      <c r="I240" s="63"/>
      <c r="J240" s="63"/>
      <c r="K240" s="63"/>
      <c r="L240" s="63"/>
      <c r="M240" s="63"/>
      <c r="N240" s="70" t="str">
        <f>IF(AND($F239&gt;1.01,$F239&lt;3.99),$A239,"")</f>
        <v/>
      </c>
      <c r="O240" s="70" t="str">
        <f>IF(AND($F240&gt;1.01,$F240&lt;3.99),$A240,"")</f>
        <v/>
      </c>
      <c r="P240" s="70" t="str">
        <f>IF(AND($F241&gt;1.01,$F241&lt;3.99),$A241,"")</f>
        <v/>
      </c>
      <c r="Q240" s="70" t="str">
        <f>IF(AND($F242&gt;1.01,$F242&lt;3.99),$A242,"")</f>
        <v/>
      </c>
      <c r="R240" s="70" t="str">
        <f>IF(AND($F243&gt;1.01,$F243&lt;3.99),$A243,"")</f>
        <v/>
      </c>
      <c r="S240" s="70" t="str">
        <f>IF(AND($F244&gt;1.01,$F244&lt;3.99),$A244,"")</f>
        <v/>
      </c>
      <c r="T240" s="70" t="str">
        <f>IF(AND($F245&gt;1.01,$F245&lt;3.99),$A245,"")</f>
        <v/>
      </c>
      <c r="U240" s="70" t="str">
        <f>IF(AND($F246&gt;1.01,$F246&lt;3.99),$A246,"")</f>
        <v/>
      </c>
      <c r="V240" s="63"/>
      <c r="W240" s="63"/>
      <c r="X240" s="63"/>
      <c r="Y240" s="63"/>
      <c r="Z240" s="63"/>
      <c r="AA240" s="63"/>
      <c r="AB240" s="63"/>
      <c r="AC240" s="63"/>
      <c r="AD240" s="63"/>
      <c r="AE240" s="63"/>
      <c r="AF240" s="63"/>
    </row>
    <row r="241" spans="1:32" ht="15.75" x14ac:dyDescent="0.25">
      <c r="A241" s="63" t="s">
        <v>453</v>
      </c>
      <c r="B241" s="63"/>
      <c r="C241" s="63"/>
      <c r="D241" s="63"/>
      <c r="E241" s="63"/>
      <c r="F241" s="63">
        <f>PubTran!L133</f>
        <v>0</v>
      </c>
      <c r="G241" s="63" t="s">
        <v>487</v>
      </c>
      <c r="H241" s="63"/>
      <c r="I241" s="63"/>
      <c r="J241" s="63"/>
      <c r="K241" s="63"/>
      <c r="L241" s="63"/>
      <c r="M241" s="63"/>
      <c r="N241" s="70" t="str">
        <f>IF(AND($F239&gt;0.99,$F239&lt;1.000001),$A239,"")</f>
        <v/>
      </c>
      <c r="O241" s="70" t="str">
        <f>IF(AND($F240&gt;0.99,$F240&lt;1.000001),$A240,"")</f>
        <v/>
      </c>
      <c r="P241" s="70" t="str">
        <f>IF(AND($F241&gt;0.99,$F241&lt;1.000001),$A241,"")</f>
        <v/>
      </c>
      <c r="Q241" s="70" t="str">
        <f>IF(AND($F242&gt;0.99,$F242&lt;1.000001),$A242,"")</f>
        <v/>
      </c>
      <c r="R241" s="70" t="str">
        <f>IF(AND($F243&gt;0.99,$F243&lt;1.000001),$A243,"")</f>
        <v/>
      </c>
      <c r="S241" s="70" t="str">
        <f>IF(AND($F244&gt;0.99,$F244&lt;1.000001),$A244,"")</f>
        <v/>
      </c>
      <c r="T241" s="70" t="str">
        <f>IF(AND($F245&gt;0.99,$F245&lt;1.000001),$A245,"")</f>
        <v/>
      </c>
      <c r="U241" s="70" t="str">
        <f>IF(AND($F246&gt;0.99,$F246&lt;1.000001),$A246,"")</f>
        <v/>
      </c>
      <c r="V241" s="63"/>
      <c r="W241" s="63"/>
      <c r="X241" s="63"/>
      <c r="Y241" s="63"/>
      <c r="Z241" s="63"/>
      <c r="AA241" s="63"/>
      <c r="AB241" s="63"/>
      <c r="AC241" s="63"/>
      <c r="AD241" s="63"/>
      <c r="AE241" s="63"/>
      <c r="AF241" s="63"/>
    </row>
    <row r="242" spans="1:32" ht="15.75" x14ac:dyDescent="0.25">
      <c r="A242" s="63" t="s">
        <v>454</v>
      </c>
      <c r="B242" s="63"/>
      <c r="C242" s="63"/>
      <c r="D242" s="63"/>
      <c r="E242" s="63"/>
      <c r="F242" s="63">
        <f>PubTran!L157</f>
        <v>0</v>
      </c>
      <c r="G242" s="63" t="s">
        <v>488</v>
      </c>
      <c r="H242" s="63"/>
      <c r="I242" s="63"/>
      <c r="J242" s="63"/>
      <c r="K242" s="63"/>
      <c r="L242" s="63"/>
      <c r="M242" s="63"/>
      <c r="N242" s="70" t="str">
        <f>IF($F239=0,$A239,"")</f>
        <v>Identifying Common Public Transportation Options</v>
      </c>
      <c r="O242" s="70" t="str">
        <f>IF($F240=0,$A240,"")</f>
        <v>Lifts (vehicle, stage/porch)</v>
      </c>
      <c r="P242" s="70" t="str">
        <f>IF($F241=0,$A241,"")</f>
        <v>Intra-City Bus Travel</v>
      </c>
      <c r="Q242" s="70" t="str">
        <f>IF($F242=0,$A242,"")</f>
        <v>Inter-City Bus Travel</v>
      </c>
      <c r="R242" s="70" t="str">
        <f>IF($F243=0,$A243,"")</f>
        <v>Taxi/Ride Service</v>
      </c>
      <c r="S242" s="71" t="str">
        <f>IF($F244=0,$A244,"")</f>
        <v>Para Transit</v>
      </c>
      <c r="T242" s="70" t="str">
        <f>IF($F245=0,$A245,"")</f>
        <v>Air Travel</v>
      </c>
      <c r="U242" s="70" t="str">
        <f>IF($F246=0,$A246,"")</f>
        <v>Subway/Light Rail</v>
      </c>
      <c r="V242" s="63"/>
      <c r="W242" s="63"/>
      <c r="X242" s="63"/>
      <c r="Y242" s="63"/>
      <c r="Z242" s="63"/>
      <c r="AA242" s="63"/>
      <c r="AB242" s="63"/>
      <c r="AC242" s="63"/>
      <c r="AD242" s="63"/>
      <c r="AE242" s="63"/>
      <c r="AF242" s="63"/>
    </row>
    <row r="243" spans="1:32" ht="15.75" x14ac:dyDescent="0.25">
      <c r="A243" s="63" t="s">
        <v>455</v>
      </c>
      <c r="B243" s="63"/>
      <c r="C243" s="63"/>
      <c r="D243" s="63"/>
      <c r="E243" s="63"/>
      <c r="F243" s="63">
        <f>PubTran!L183</f>
        <v>0</v>
      </c>
      <c r="G243" s="63"/>
      <c r="H243" s="63"/>
      <c r="I243" s="63"/>
      <c r="J243" s="63"/>
      <c r="K243" s="63"/>
      <c r="L243" s="63"/>
      <c r="M243" s="63"/>
      <c r="N243" s="63"/>
      <c r="O243" s="63"/>
      <c r="P243" s="63"/>
      <c r="Q243" s="63"/>
      <c r="R243" s="63"/>
      <c r="S243" s="63"/>
      <c r="T243" s="63"/>
      <c r="U243" s="63"/>
      <c r="V243" s="63"/>
      <c r="W243" s="63"/>
      <c r="X243" s="63"/>
      <c r="Y243" s="63"/>
      <c r="Z243" s="63"/>
      <c r="AA243" s="63"/>
      <c r="AB243" s="63"/>
      <c r="AC243" s="63"/>
      <c r="AD243" s="63"/>
      <c r="AE243" s="63"/>
      <c r="AF243" s="63"/>
    </row>
    <row r="244" spans="1:32" ht="15.75" x14ac:dyDescent="0.25">
      <c r="A244" s="63" t="s">
        <v>1030</v>
      </c>
      <c r="B244" s="63"/>
      <c r="C244" s="63"/>
      <c r="D244" s="63"/>
      <c r="E244" s="63"/>
      <c r="F244" s="63">
        <f>PubTran!L193</f>
        <v>0</v>
      </c>
      <c r="G244" s="63"/>
      <c r="H244" s="63"/>
      <c r="I244" s="63"/>
      <c r="J244" s="63"/>
      <c r="K244" s="63"/>
      <c r="L244" s="63"/>
      <c r="M244" s="63"/>
      <c r="N244" s="63"/>
      <c r="O244" s="63"/>
      <c r="P244" s="63"/>
      <c r="Q244" s="63"/>
      <c r="R244" s="63"/>
      <c r="S244" s="63"/>
      <c r="T244" s="63"/>
      <c r="U244" s="63"/>
      <c r="V244" s="63"/>
      <c r="W244" s="63"/>
      <c r="X244" s="63"/>
      <c r="Y244" s="63"/>
      <c r="Z244" s="63"/>
      <c r="AA244" s="63"/>
      <c r="AB244" s="63"/>
      <c r="AC244" s="63"/>
      <c r="AD244" s="63"/>
      <c r="AE244" s="63"/>
      <c r="AF244" s="63"/>
    </row>
    <row r="245" spans="1:32" ht="15.75" x14ac:dyDescent="0.25">
      <c r="A245" s="63" t="s">
        <v>456</v>
      </c>
      <c r="B245" s="63"/>
      <c r="C245" s="63"/>
      <c r="D245" s="63"/>
      <c r="E245" s="63"/>
      <c r="F245" s="63">
        <f>PubTran!L197</f>
        <v>0</v>
      </c>
      <c r="G245" s="63"/>
      <c r="H245" s="63"/>
      <c r="I245" s="63"/>
      <c r="J245" s="63"/>
      <c r="K245" s="63"/>
      <c r="L245" s="63"/>
      <c r="M245" s="63"/>
      <c r="N245" s="63"/>
      <c r="O245" s="63"/>
      <c r="P245" s="63"/>
      <c r="Q245" s="63"/>
      <c r="R245" s="63"/>
      <c r="S245" s="63"/>
      <c r="T245" s="63"/>
      <c r="U245" s="63"/>
      <c r="V245" s="63"/>
      <c r="W245" s="63"/>
      <c r="X245" s="63"/>
      <c r="Y245" s="63"/>
      <c r="Z245" s="63"/>
      <c r="AA245" s="63"/>
      <c r="AB245" s="63"/>
      <c r="AC245" s="63"/>
      <c r="AD245" s="63"/>
      <c r="AE245" s="63"/>
      <c r="AF245" s="63"/>
    </row>
    <row r="246" spans="1:32" ht="15.75" x14ac:dyDescent="0.25">
      <c r="A246" s="63" t="s">
        <v>457</v>
      </c>
      <c r="B246" s="63"/>
      <c r="C246" s="63"/>
      <c r="D246" s="63"/>
      <c r="E246" s="63"/>
      <c r="F246" s="63">
        <f>PubTran!L215</f>
        <v>0</v>
      </c>
      <c r="G246" s="63"/>
      <c r="H246" s="63"/>
      <c r="I246" s="63"/>
      <c r="J246" s="63"/>
      <c r="K246" s="63"/>
      <c r="L246" s="63"/>
      <c r="M246" s="63"/>
      <c r="N246" s="63"/>
      <c r="O246" s="63"/>
      <c r="P246" s="63"/>
      <c r="Q246" s="63"/>
      <c r="R246" s="63"/>
      <c r="S246" s="63"/>
      <c r="T246" s="63"/>
      <c r="U246" s="63"/>
      <c r="V246" s="63"/>
      <c r="W246" s="63"/>
      <c r="X246" s="63"/>
      <c r="Y246" s="63"/>
      <c r="Z246" s="63"/>
      <c r="AA246" s="63"/>
      <c r="AB246" s="63"/>
      <c r="AC246" s="63"/>
      <c r="AD246" s="63"/>
      <c r="AE246" s="63"/>
      <c r="AF246" s="63"/>
    </row>
    <row r="247" spans="1:32" ht="15.75" x14ac:dyDescent="0.25">
      <c r="A247" s="66" t="s">
        <v>482</v>
      </c>
      <c r="B247" s="63"/>
      <c r="C247" s="63"/>
      <c r="D247" s="63"/>
      <c r="E247" s="63"/>
      <c r="F247" s="63"/>
      <c r="G247" s="63"/>
      <c r="H247" s="63"/>
      <c r="I247" s="63"/>
      <c r="J247" s="63"/>
      <c r="K247" s="63"/>
      <c r="L247" s="63"/>
      <c r="M247" s="63"/>
      <c r="N247" s="63"/>
      <c r="O247" s="63"/>
      <c r="P247" s="63"/>
      <c r="Q247" s="63"/>
      <c r="R247" s="63"/>
      <c r="S247" s="63"/>
      <c r="T247" s="63"/>
      <c r="U247" s="63"/>
      <c r="V247" s="63"/>
      <c r="W247" s="63"/>
      <c r="X247" s="63"/>
      <c r="Y247" s="63"/>
      <c r="Z247" s="63"/>
      <c r="AA247" s="63"/>
      <c r="AB247" s="63"/>
      <c r="AC247" s="63"/>
      <c r="AD247" s="63"/>
      <c r="AE247" s="63"/>
      <c r="AF247" s="63"/>
    </row>
    <row r="248" spans="1:32" ht="15.75" x14ac:dyDescent="0.25">
      <c r="A248" s="63" t="s">
        <v>458</v>
      </c>
      <c r="B248" s="63"/>
      <c r="C248" s="63"/>
      <c r="D248" s="63"/>
      <c r="E248" s="63"/>
      <c r="F248" s="63">
        <f>Atyp!L64</f>
        <v>0</v>
      </c>
      <c r="G248" s="63" t="s">
        <v>489</v>
      </c>
      <c r="H248" s="63"/>
      <c r="I248" s="63"/>
      <c r="J248" s="63"/>
      <c r="K248" s="63"/>
      <c r="L248" s="63"/>
      <c r="M248" s="63"/>
      <c r="N248" s="70" t="str">
        <f>IF(F248&gt;3.99,A248,"")</f>
        <v/>
      </c>
      <c r="O248" s="70" t="str">
        <f>IF(F249&gt;3.99,A249,"")</f>
        <v/>
      </c>
      <c r="P248" s="70" t="str">
        <f>IF(F250&gt;3.99,A250,"")</f>
        <v/>
      </c>
      <c r="Q248" s="70" t="str">
        <f>IF(F251&gt;3.99,A251,"")</f>
        <v/>
      </c>
      <c r="R248" s="70" t="str">
        <f>IF(F252&gt;3.99,A252,"")</f>
        <v/>
      </c>
      <c r="S248" s="63"/>
      <c r="T248" s="63"/>
      <c r="U248" s="63"/>
      <c r="V248" s="63"/>
      <c r="W248" s="63"/>
      <c r="X248" s="63"/>
      <c r="Y248" s="63"/>
      <c r="Z248" s="63"/>
      <c r="AA248" s="63"/>
      <c r="AB248" s="63"/>
      <c r="AC248" s="63"/>
      <c r="AD248" s="63"/>
      <c r="AE248" s="63"/>
      <c r="AF248" s="63"/>
    </row>
    <row r="249" spans="1:32" ht="15.75" x14ac:dyDescent="0.25">
      <c r="A249" s="63" t="s">
        <v>459</v>
      </c>
      <c r="B249" s="63"/>
      <c r="C249" s="63"/>
      <c r="D249" s="63"/>
      <c r="E249" s="63"/>
      <c r="F249" s="63">
        <f>Atyp!L69</f>
        <v>0</v>
      </c>
      <c r="G249" s="63" t="s">
        <v>486</v>
      </c>
      <c r="H249" s="63"/>
      <c r="I249" s="63"/>
      <c r="J249" s="63"/>
      <c r="K249" s="63"/>
      <c r="L249" s="63"/>
      <c r="M249" s="63"/>
      <c r="N249" s="70" t="str">
        <f>IF(AND($F248&gt;1.01,$F248&lt;3.99),$A248,"")</f>
        <v/>
      </c>
      <c r="O249" s="70" t="str">
        <f>IF(AND($F249&gt;1.01,$F249&lt;3.99),$A249,"")</f>
        <v/>
      </c>
      <c r="P249" s="70" t="str">
        <f>IF(AND($F250&gt;1.01,$F250&lt;3.99),$A250,"")</f>
        <v/>
      </c>
      <c r="Q249" s="70" t="str">
        <f>IF(AND($F251&gt;1.01,$F251&lt;3.99),$A251,"")</f>
        <v/>
      </c>
      <c r="R249" s="70" t="str">
        <f>IF(AND($F252&gt;1.01,$F252&lt;3.99),$A252,"")</f>
        <v/>
      </c>
      <c r="S249" s="63"/>
      <c r="T249" s="63"/>
      <c r="U249" s="63"/>
      <c r="V249" s="63"/>
      <c r="W249" s="63"/>
      <c r="X249" s="63"/>
      <c r="Y249" s="63"/>
      <c r="Z249" s="63"/>
      <c r="AA249" s="63"/>
      <c r="AB249" s="63"/>
      <c r="AC249" s="63"/>
      <c r="AD249" s="63"/>
      <c r="AE249" s="63"/>
      <c r="AF249" s="63"/>
    </row>
    <row r="250" spans="1:32" ht="15.75" x14ac:dyDescent="0.25">
      <c r="A250" s="63" t="s">
        <v>460</v>
      </c>
      <c r="B250" s="63"/>
      <c r="C250" s="63"/>
      <c r="D250" s="63"/>
      <c r="E250" s="63"/>
      <c r="F250" s="63">
        <f>Atyp!L78</f>
        <v>0</v>
      </c>
      <c r="G250" s="63" t="s">
        <v>487</v>
      </c>
      <c r="H250" s="63"/>
      <c r="I250" s="63"/>
      <c r="J250" s="63"/>
      <c r="K250" s="63"/>
      <c r="L250" s="63"/>
      <c r="M250" s="63"/>
      <c r="N250" s="70" t="str">
        <f>IF(AND($F248&gt;0.99,$F248&lt;1.000001),$A248,"")</f>
        <v/>
      </c>
      <c r="O250" s="70" t="str">
        <f>IF(AND($F249&gt;0.99,$F249&lt;1.000001),$A249,"")</f>
        <v/>
      </c>
      <c r="P250" s="70" t="str">
        <f>IF(AND($F250&gt;0.99,$F250&lt;1.000001),$A250,"")</f>
        <v/>
      </c>
      <c r="Q250" s="70" t="str">
        <f>IF(AND($F251&gt;0.99,$F251&lt;1.000001),$A251,"")</f>
        <v/>
      </c>
      <c r="R250" s="70" t="str">
        <f>IF(AND($F252&gt;0.99,$F252&lt;1.000001),$A252,"")</f>
        <v/>
      </c>
      <c r="S250" s="63"/>
      <c r="T250" s="63"/>
      <c r="U250" s="63"/>
      <c r="V250" s="63"/>
      <c r="W250" s="63"/>
      <c r="X250" s="63"/>
      <c r="Y250" s="63"/>
      <c r="Z250" s="63"/>
      <c r="AA250" s="63"/>
      <c r="AB250" s="63"/>
      <c r="AC250" s="63"/>
      <c r="AD250" s="63"/>
      <c r="AE250" s="63"/>
      <c r="AF250" s="63"/>
    </row>
    <row r="251" spans="1:32" ht="15.75" x14ac:dyDescent="0.25">
      <c r="A251" s="63" t="s">
        <v>1032</v>
      </c>
      <c r="B251" s="63"/>
      <c r="C251" s="63"/>
      <c r="D251" s="63"/>
      <c r="E251" s="63"/>
      <c r="F251" s="63">
        <f>Atyp!L89</f>
        <v>0</v>
      </c>
      <c r="G251" s="63" t="s">
        <v>488</v>
      </c>
      <c r="H251" s="63"/>
      <c r="I251" s="63"/>
      <c r="J251" s="63"/>
      <c r="K251" s="63"/>
      <c r="L251" s="63"/>
      <c r="M251" s="63"/>
      <c r="N251" s="70" t="str">
        <f>IF($F248=0,$A248,"")</f>
        <v>Fences</v>
      </c>
      <c r="O251" s="70" t="str">
        <f>IF($F249=0,$A249,"")</f>
        <v>Fields (Urban)</v>
      </c>
      <c r="P251" s="70" t="str">
        <f>IF($F250=0,$A250,"")</f>
        <v>Parks/Playgrounds</v>
      </c>
      <c r="Q251" s="70" t="str">
        <f>IF($F251=0,$A251,"")</f>
        <v>Outdoor Recreation</v>
      </c>
      <c r="R251" s="70" t="str">
        <f>IF($F252=0,$A252,"")</f>
        <v>Inclement Weather</v>
      </c>
      <c r="S251" s="63"/>
      <c r="T251" s="63"/>
      <c r="U251" s="63"/>
      <c r="V251" s="63"/>
      <c r="W251" s="63"/>
      <c r="X251" s="63"/>
      <c r="Y251" s="63"/>
      <c r="Z251" s="63"/>
      <c r="AA251" s="63"/>
      <c r="AB251" s="63"/>
      <c r="AC251" s="63"/>
      <c r="AD251" s="63"/>
      <c r="AE251" s="63"/>
      <c r="AF251" s="63"/>
    </row>
    <row r="252" spans="1:32" ht="15.75" x14ac:dyDescent="0.25">
      <c r="A252" s="63" t="s">
        <v>461</v>
      </c>
      <c r="B252" s="63"/>
      <c r="C252" s="63"/>
      <c r="D252" s="63"/>
      <c r="E252" s="63"/>
      <c r="F252" s="63">
        <f>Atyp!DL95</f>
        <v>0</v>
      </c>
      <c r="G252" s="63"/>
      <c r="H252" s="63"/>
      <c r="I252" s="63"/>
      <c r="J252" s="63"/>
      <c r="K252" s="63"/>
      <c r="L252" s="63"/>
      <c r="M252" s="63"/>
      <c r="N252" s="70"/>
      <c r="O252" s="70"/>
      <c r="P252" s="70"/>
      <c r="Q252" s="70"/>
      <c r="R252" s="63"/>
      <c r="S252" s="63"/>
      <c r="T252" s="63"/>
      <c r="U252" s="63"/>
      <c r="V252" s="63"/>
      <c r="W252" s="63"/>
      <c r="X252" s="63"/>
      <c r="Y252" s="63"/>
      <c r="Z252" s="63"/>
      <c r="AA252" s="63"/>
      <c r="AB252" s="63"/>
      <c r="AC252" s="63"/>
      <c r="AD252" s="63"/>
      <c r="AE252" s="63"/>
      <c r="AF252" s="63"/>
    </row>
    <row r="253" spans="1:32" ht="15.75" x14ac:dyDescent="0.25">
      <c r="A253" s="66" t="s">
        <v>483</v>
      </c>
      <c r="B253" s="63"/>
      <c r="C253" s="63"/>
      <c r="D253" s="63"/>
      <c r="E253" s="63"/>
      <c r="F253" s="63"/>
      <c r="G253" s="63"/>
      <c r="H253" s="63"/>
      <c r="I253" s="63"/>
      <c r="J253" s="63"/>
      <c r="K253" s="63"/>
      <c r="L253" s="63"/>
      <c r="M253" s="63"/>
      <c r="N253" s="63"/>
      <c r="O253" s="63"/>
      <c r="P253" s="63"/>
      <c r="Q253" s="63"/>
      <c r="R253" s="63"/>
      <c r="S253" s="63"/>
      <c r="T253" s="63"/>
      <c r="U253" s="63"/>
      <c r="V253" s="63"/>
      <c r="W253" s="63"/>
      <c r="X253" s="63"/>
      <c r="Y253" s="63"/>
      <c r="Z253" s="63"/>
      <c r="AA253" s="63"/>
      <c r="AB253" s="63"/>
      <c r="AC253" s="63"/>
      <c r="AD253" s="63"/>
      <c r="AE253" s="63"/>
      <c r="AF253" s="63"/>
    </row>
    <row r="254" spans="1:32" ht="15.75" x14ac:dyDescent="0.25">
      <c r="A254" s="63" t="s">
        <v>462</v>
      </c>
      <c r="B254" s="63"/>
      <c r="C254" s="63"/>
      <c r="D254" s="63"/>
      <c r="E254" s="63"/>
      <c r="F254" s="63">
        <f>Rural!L55</f>
        <v>0</v>
      </c>
      <c r="G254" s="63" t="s">
        <v>489</v>
      </c>
      <c r="H254" s="63"/>
      <c r="I254" s="63"/>
      <c r="J254" s="63"/>
      <c r="K254" s="63"/>
      <c r="L254" s="63"/>
      <c r="M254" s="63"/>
      <c r="N254" s="70" t="str">
        <f>IF(F254&gt;3.99,A254,"")</f>
        <v/>
      </c>
      <c r="O254" s="70" t="str">
        <f>IF(F255&gt;3.99,A255,"")</f>
        <v/>
      </c>
      <c r="P254" s="70" t="str">
        <f>IF(F256&gt;3.99,A256,"")</f>
        <v/>
      </c>
      <c r="Q254" s="70" t="str">
        <f>IF(F257&gt;3.99,A257,"")</f>
        <v/>
      </c>
      <c r="R254" s="70" t="str">
        <f>IF(F258&gt;3.99,A258,"")</f>
        <v/>
      </c>
      <c r="S254" s="63"/>
      <c r="T254" s="63"/>
      <c r="U254" s="63"/>
      <c r="V254" s="63"/>
      <c r="W254" s="63"/>
      <c r="X254" s="63"/>
      <c r="Y254" s="63"/>
      <c r="Z254" s="63"/>
      <c r="AA254" s="63"/>
      <c r="AB254" s="63"/>
      <c r="AC254" s="63"/>
      <c r="AD254" s="63"/>
      <c r="AE254" s="63"/>
      <c r="AF254" s="63"/>
    </row>
    <row r="255" spans="1:32" ht="15.75" x14ac:dyDescent="0.25">
      <c r="A255" s="63" t="s">
        <v>1033</v>
      </c>
      <c r="B255" s="63"/>
      <c r="C255" s="63"/>
      <c r="D255" s="63"/>
      <c r="E255" s="63"/>
      <c r="F255" s="63">
        <f>Rural!L62</f>
        <v>0</v>
      </c>
      <c r="G255" s="63" t="s">
        <v>486</v>
      </c>
      <c r="H255" s="63"/>
      <c r="I255" s="63"/>
      <c r="J255" s="63"/>
      <c r="K255" s="63"/>
      <c r="L255" s="63"/>
      <c r="M255" s="63"/>
      <c r="N255" s="70" t="str">
        <f>IF(AND($F254&gt;1.01,$F254&lt;3.99),$A254,"")</f>
        <v/>
      </c>
      <c r="O255" s="70" t="str">
        <f>IF(AND($F255&gt;1.01,$F255&lt;3.99),$A255,"")</f>
        <v/>
      </c>
      <c r="P255" s="70" t="str">
        <f>IF(AND($F256&gt;1.01,$F256&lt;3.99),$A256,"")</f>
        <v/>
      </c>
      <c r="Q255" s="70" t="str">
        <f>IF(AND($F257&gt;1.01,$F257&lt;3.99),$A257,"")</f>
        <v/>
      </c>
      <c r="R255" s="70" t="str">
        <f>IF(AND($F258&gt;1.01,$F258&lt;3.99),$A258,"")</f>
        <v/>
      </c>
      <c r="S255" s="63"/>
      <c r="T255" s="63"/>
      <c r="U255" s="63"/>
      <c r="V255" s="63"/>
      <c r="W255" s="63"/>
      <c r="X255" s="63"/>
      <c r="Y255" s="63"/>
      <c r="Z255" s="63"/>
      <c r="AA255" s="63"/>
      <c r="AB255" s="63"/>
      <c r="AC255" s="63"/>
      <c r="AD255" s="63"/>
      <c r="AE255" s="63"/>
      <c r="AF255" s="63"/>
    </row>
    <row r="256" spans="1:32" ht="15.75" x14ac:dyDescent="0.25">
      <c r="A256" s="63" t="s">
        <v>1034</v>
      </c>
      <c r="B256" s="63"/>
      <c r="C256" s="63"/>
      <c r="D256" s="63"/>
      <c r="E256" s="63"/>
      <c r="F256" s="63">
        <f>Rural!L72</f>
        <v>0</v>
      </c>
      <c r="G256" s="63" t="s">
        <v>487</v>
      </c>
      <c r="H256" s="63"/>
      <c r="I256" s="63"/>
      <c r="J256" s="63"/>
      <c r="K256" s="63"/>
      <c r="L256" s="63"/>
      <c r="M256" s="63"/>
      <c r="N256" s="70" t="str">
        <f>IF(AND($F254&gt;0.99,$F254&lt;1.000001),$A254,"")</f>
        <v/>
      </c>
      <c r="O256" s="70" t="str">
        <f>IF(AND($F255&gt;0.99,$F255&lt;1.000001),$A255,"")</f>
        <v/>
      </c>
      <c r="P256" s="70" t="str">
        <f>IF(AND($F256&gt;0.99,$F256&lt;1.000001),$A256,"")</f>
        <v/>
      </c>
      <c r="Q256" s="70" t="str">
        <f>IF(AND($F257&gt;0.99,$F257&lt;1.000001),$A257,"")</f>
        <v/>
      </c>
      <c r="R256" s="70" t="str">
        <f>IF(AND($F258&gt;0.99,$F258&lt;1.000001),$A258,"")</f>
        <v/>
      </c>
      <c r="S256" s="63"/>
      <c r="T256" s="63"/>
      <c r="U256" s="63"/>
      <c r="V256" s="63"/>
      <c r="W256" s="63"/>
      <c r="X256" s="63"/>
      <c r="Y256" s="63"/>
      <c r="Z256" s="63"/>
      <c r="AA256" s="63"/>
      <c r="AB256" s="63"/>
      <c r="AC256" s="63"/>
      <c r="AD256" s="63"/>
      <c r="AE256" s="63"/>
      <c r="AF256" s="63"/>
    </row>
    <row r="257" spans="1:32" ht="15.75" x14ac:dyDescent="0.25">
      <c r="A257" s="63" t="s">
        <v>463</v>
      </c>
      <c r="B257" s="63"/>
      <c r="C257" s="63"/>
      <c r="D257" s="63"/>
      <c r="E257" s="63"/>
      <c r="F257" s="63">
        <f>Rural!L79</f>
        <v>0</v>
      </c>
      <c r="G257" s="63" t="s">
        <v>488</v>
      </c>
      <c r="H257" s="63"/>
      <c r="I257" s="63"/>
      <c r="J257" s="63"/>
      <c r="K257" s="63"/>
      <c r="L257" s="63"/>
      <c r="M257" s="63"/>
      <c r="N257" s="70" t="str">
        <f>IF($F254=0,$A254,"")</f>
        <v>Understanding Unique Dangers Related To Rural Travel</v>
      </c>
      <c r="O257" s="70" t="str">
        <f>IF($F255=0,$A255,"")</f>
        <v>Travel Along Rural Roads</v>
      </c>
      <c r="P257" s="70" t="str">
        <f>IF($F256=0,$A256,"")</f>
        <v>Environmental Factors</v>
      </c>
      <c r="Q257" s="70" t="str">
        <f>IF($F257=0,$A257,"")</f>
        <v>Identifying And Going Around Items In Rural Areas</v>
      </c>
      <c r="R257" s="70" t="str">
        <f>IF($F258=0,$A258,"")</f>
        <v>Rural Street Crossings</v>
      </c>
      <c r="S257" s="63"/>
      <c r="T257" s="63"/>
      <c r="U257" s="63"/>
      <c r="V257" s="63"/>
      <c r="W257" s="63"/>
      <c r="X257" s="63"/>
      <c r="Y257" s="63"/>
      <c r="Z257" s="63"/>
      <c r="AA257" s="63"/>
      <c r="AB257" s="63"/>
      <c r="AC257" s="63"/>
      <c r="AD257" s="63"/>
      <c r="AE257" s="63"/>
      <c r="AF257" s="63"/>
    </row>
    <row r="258" spans="1:32" ht="15.75" x14ac:dyDescent="0.25">
      <c r="A258" s="63" t="s">
        <v>464</v>
      </c>
      <c r="B258" s="63"/>
      <c r="C258" s="63"/>
      <c r="D258" s="63"/>
      <c r="E258" s="63"/>
      <c r="F258" s="63">
        <f>Rural!L86</f>
        <v>0</v>
      </c>
      <c r="G258" s="63"/>
      <c r="H258" s="63"/>
      <c r="I258" s="63"/>
      <c r="J258" s="63"/>
      <c r="K258" s="63"/>
      <c r="L258" s="63"/>
      <c r="M258" s="63"/>
      <c r="N258" s="63"/>
      <c r="O258" s="63"/>
      <c r="P258" s="63"/>
      <c r="Q258" s="63"/>
      <c r="R258" s="63"/>
      <c r="S258" s="63"/>
      <c r="T258" s="63"/>
      <c r="U258" s="63"/>
      <c r="V258" s="63"/>
      <c r="W258" s="63"/>
      <c r="X258" s="63"/>
      <c r="Y258" s="63"/>
      <c r="Z258" s="63"/>
      <c r="AA258" s="63"/>
      <c r="AB258" s="63"/>
      <c r="AC258" s="63"/>
      <c r="AD258" s="63"/>
      <c r="AE258" s="63"/>
      <c r="AF258" s="63"/>
    </row>
    <row r="259" spans="1:32" ht="15.75" x14ac:dyDescent="0.25">
      <c r="A259" s="66" t="s">
        <v>484</v>
      </c>
      <c r="B259" s="63"/>
      <c r="C259" s="63"/>
      <c r="D259" s="63"/>
      <c r="E259" s="63"/>
      <c r="F259" s="63"/>
      <c r="G259" s="63"/>
      <c r="H259" s="63"/>
      <c r="I259" s="63"/>
      <c r="J259" s="63"/>
      <c r="K259" s="63"/>
      <c r="L259" s="63"/>
      <c r="M259" s="63"/>
      <c r="N259" s="63"/>
      <c r="O259" s="63"/>
      <c r="P259" s="63"/>
      <c r="Q259" s="63"/>
      <c r="R259" s="63"/>
      <c r="S259" s="63"/>
      <c r="T259" s="63"/>
      <c r="U259" s="63"/>
      <c r="V259" s="63"/>
      <c r="W259" s="63"/>
      <c r="X259" s="63"/>
      <c r="Y259" s="63"/>
      <c r="Z259" s="63"/>
      <c r="AA259" s="63"/>
      <c r="AB259" s="63"/>
      <c r="AC259" s="63"/>
      <c r="AD259" s="63"/>
      <c r="AE259" s="63"/>
      <c r="AF259" s="63"/>
    </row>
    <row r="260" spans="1:32" ht="15.75" x14ac:dyDescent="0.25">
      <c r="A260" s="63" t="s">
        <v>465</v>
      </c>
      <c r="B260" s="63"/>
      <c r="C260" s="63"/>
      <c r="D260" s="63"/>
      <c r="E260" s="63"/>
      <c r="F260" s="63">
        <f>VisSpec!L52</f>
        <v>0</v>
      </c>
      <c r="G260" s="63" t="s">
        <v>489</v>
      </c>
      <c r="H260" s="63"/>
      <c r="I260" s="63"/>
      <c r="J260" s="63"/>
      <c r="K260" s="63"/>
      <c r="L260" s="63"/>
      <c r="M260" s="63"/>
      <c r="N260" s="70" t="str">
        <f>IF(F260&gt;3.99,A260,"")</f>
        <v/>
      </c>
      <c r="O260" s="70" t="str">
        <f>IF(F261&gt;3.99,A261,"")</f>
        <v/>
      </c>
      <c r="P260" s="70" t="str">
        <f>IF(F262&gt;3.99,A262,"")</f>
        <v/>
      </c>
      <c r="Q260" s="70" t="str">
        <f>IF(F263&gt;3.99,A263,"")</f>
        <v/>
      </c>
      <c r="R260" s="70" t="str">
        <f>IF(F264&gt;3.99,A264,"")</f>
        <v/>
      </c>
      <c r="S260" s="63"/>
      <c r="T260" s="63"/>
      <c r="U260" s="63"/>
      <c r="V260" s="63"/>
      <c r="W260" s="63"/>
      <c r="X260" s="63"/>
      <c r="Y260" s="63"/>
      <c r="Z260" s="63"/>
      <c r="AA260" s="63"/>
      <c r="AB260" s="63"/>
      <c r="AC260" s="63"/>
      <c r="AD260" s="63"/>
      <c r="AE260" s="63"/>
      <c r="AF260" s="63"/>
    </row>
    <row r="261" spans="1:32" ht="15.75" x14ac:dyDescent="0.25">
      <c r="A261" s="63" t="s">
        <v>466</v>
      </c>
      <c r="B261" s="63"/>
      <c r="C261" s="63"/>
      <c r="D261" s="63"/>
      <c r="E261" s="63"/>
      <c r="F261" s="63">
        <f>VisSpec!L58</f>
        <v>0</v>
      </c>
      <c r="G261" s="63" t="s">
        <v>486</v>
      </c>
      <c r="H261" s="63"/>
      <c r="I261" s="63"/>
      <c r="J261" s="63"/>
      <c r="K261" s="63"/>
      <c r="L261" s="63"/>
      <c r="M261" s="63"/>
      <c r="N261" s="70" t="str">
        <f>IF(AND($F260&gt;1.01,$F260&lt;3.99),$A260,"")</f>
        <v/>
      </c>
      <c r="O261" s="70" t="str">
        <f>IF(AND($F261&gt;1.01,$F261&lt;3.99),$A261,"")</f>
        <v/>
      </c>
      <c r="P261" s="70" t="str">
        <f>IF(AND($F262&gt;1.01,$F262&lt;3.99),$A262,"")</f>
        <v/>
      </c>
      <c r="Q261" s="70" t="str">
        <f>IF(AND($F263&gt;1.01,$F263&lt;3.99),$A263,"")</f>
        <v/>
      </c>
      <c r="R261" s="70" t="str">
        <f>IF(AND($F264&gt;1.01,$F264&lt;3.99),$A264,"")</f>
        <v/>
      </c>
      <c r="S261" s="63"/>
      <c r="T261" s="63"/>
      <c r="U261" s="63"/>
      <c r="V261" s="63"/>
      <c r="W261" s="63"/>
      <c r="X261" s="63"/>
      <c r="Y261" s="63"/>
      <c r="Z261" s="63"/>
      <c r="AA261" s="63"/>
      <c r="AB261" s="63"/>
      <c r="AC261" s="63"/>
      <c r="AD261" s="63"/>
      <c r="AE261" s="63"/>
      <c r="AF261" s="63"/>
    </row>
    <row r="262" spans="1:32" ht="15.75" x14ac:dyDescent="0.25">
      <c r="A262" s="63" t="s">
        <v>1036</v>
      </c>
      <c r="B262" s="63"/>
      <c r="C262" s="63"/>
      <c r="D262" s="63"/>
      <c r="E262" s="63"/>
      <c r="F262" s="63">
        <f>VisSpec!L67</f>
        <v>0</v>
      </c>
      <c r="G262" s="63" t="s">
        <v>487</v>
      </c>
      <c r="H262" s="63"/>
      <c r="I262" s="63"/>
      <c r="J262" s="63"/>
      <c r="K262" s="63"/>
      <c r="L262" s="63"/>
      <c r="M262" s="63"/>
      <c r="N262" s="70" t="str">
        <f>IF(AND($F260&gt;0.99,$F260&lt;1.000001),$A260,"")</f>
        <v/>
      </c>
      <c r="O262" s="70" t="str">
        <f>IF(AND($F261&gt;0.99,$F261&lt;1.000001),$A261,"")</f>
        <v/>
      </c>
      <c r="P262" s="70" t="str">
        <f>IF(AND($F262&gt;0.99,$F262&lt;1.000001),$A262,"")</f>
        <v/>
      </c>
      <c r="Q262" s="70" t="str">
        <f>IF(AND($F263&gt;0.99,$F263&lt;1.000001),$A263,"")</f>
        <v/>
      </c>
      <c r="R262" s="70" t="str">
        <f>IF(AND($F264&gt;0.99,$F264&lt;1.000001),$A264,"")</f>
        <v/>
      </c>
      <c r="S262" s="63"/>
      <c r="T262" s="63"/>
      <c r="U262" s="63"/>
      <c r="V262" s="63"/>
      <c r="W262" s="63"/>
      <c r="X262" s="63"/>
      <c r="Y262" s="63"/>
      <c r="Z262" s="63"/>
      <c r="AA262" s="63"/>
      <c r="AB262" s="63"/>
      <c r="AC262" s="63"/>
      <c r="AD262" s="63"/>
      <c r="AE262" s="63"/>
      <c r="AF262" s="63"/>
    </row>
    <row r="263" spans="1:32" ht="15.75" x14ac:dyDescent="0.25">
      <c r="A263" s="63" t="s">
        <v>1037</v>
      </c>
      <c r="B263" s="63"/>
      <c r="C263" s="63"/>
      <c r="D263" s="63"/>
      <c r="E263" s="63"/>
      <c r="F263" s="63">
        <f>VisSpec!L71</f>
        <v>0</v>
      </c>
      <c r="G263" s="63" t="s">
        <v>488</v>
      </c>
      <c r="H263" s="63"/>
      <c r="I263" s="63"/>
      <c r="J263" s="63"/>
      <c r="K263" s="63"/>
      <c r="L263" s="63"/>
      <c r="M263" s="63"/>
      <c r="N263" s="70" t="str">
        <f>IF($F260=0,$A260,"")</f>
        <v>Scanning Materials</v>
      </c>
      <c r="O263" s="70" t="str">
        <f>IF($F261=0,$A261,"")</f>
        <v>Scanning Environments</v>
      </c>
      <c r="P263" s="70" t="str">
        <f>IF($F262=0,$A262,"")</f>
        <v>Near Point Magnification</v>
      </c>
      <c r="Q263" s="70" t="str">
        <f>IF($F263=0,$A263,"")</f>
        <v>Distance Magnification</v>
      </c>
      <c r="R263" s="70" t="str">
        <f>IF($F264=0,$A264,"")</f>
        <v>Visual Traveling</v>
      </c>
      <c r="S263" s="63"/>
      <c r="T263" s="63"/>
      <c r="U263" s="63"/>
      <c r="V263" s="63"/>
      <c r="W263" s="63"/>
      <c r="X263" s="63"/>
      <c r="Y263" s="63"/>
      <c r="Z263" s="63"/>
      <c r="AA263" s="63"/>
      <c r="AB263" s="63"/>
      <c r="AC263" s="63"/>
      <c r="AD263" s="63"/>
      <c r="AE263" s="63"/>
      <c r="AF263" s="63"/>
    </row>
    <row r="264" spans="1:32" ht="15.75" x14ac:dyDescent="0.25">
      <c r="A264" s="63" t="s">
        <v>467</v>
      </c>
      <c r="B264" s="63"/>
      <c r="C264" s="63"/>
      <c r="D264" s="63"/>
      <c r="E264" s="63"/>
      <c r="F264" s="63">
        <f>VisSpec!L79</f>
        <v>0</v>
      </c>
      <c r="G264" s="63"/>
      <c r="H264" s="63"/>
      <c r="I264" s="63"/>
      <c r="J264" s="63"/>
      <c r="K264" s="63"/>
      <c r="L264" s="63"/>
      <c r="M264" s="63"/>
      <c r="N264" s="63"/>
      <c r="O264" s="63"/>
      <c r="P264" s="63"/>
      <c r="Q264" s="63"/>
      <c r="R264" s="63"/>
      <c r="S264" s="63"/>
      <c r="T264" s="63"/>
      <c r="U264" s="63"/>
      <c r="V264" s="63"/>
      <c r="W264" s="63"/>
      <c r="X264" s="63"/>
      <c r="Y264" s="63"/>
      <c r="Z264" s="63"/>
      <c r="AA264" s="63"/>
      <c r="AB264" s="63"/>
      <c r="AC264" s="63"/>
      <c r="AD264" s="63"/>
      <c r="AE264" s="63"/>
      <c r="AF264" s="63"/>
    </row>
    <row r="265" spans="1:32" ht="15.75" x14ac:dyDescent="0.25">
      <c r="A265" s="66" t="s">
        <v>485</v>
      </c>
      <c r="B265" s="63"/>
      <c r="C265" s="63"/>
      <c r="D265" s="63"/>
      <c r="E265" s="63"/>
      <c r="F265" s="63"/>
      <c r="G265" s="63"/>
      <c r="H265" s="63"/>
      <c r="I265" s="63"/>
      <c r="J265" s="63"/>
      <c r="K265" s="63"/>
      <c r="L265" s="63"/>
      <c r="M265" s="63"/>
      <c r="N265" s="63"/>
      <c r="O265" s="63"/>
      <c r="P265" s="63"/>
      <c r="Q265" s="63"/>
      <c r="R265" s="63"/>
      <c r="S265" s="63"/>
      <c r="T265" s="63"/>
      <c r="U265" s="63"/>
      <c r="V265" s="63"/>
      <c r="W265" s="63"/>
      <c r="X265" s="63"/>
      <c r="Y265" s="63"/>
      <c r="Z265" s="63"/>
      <c r="AA265" s="63"/>
      <c r="AB265" s="63"/>
      <c r="AC265" s="63"/>
      <c r="AD265" s="63"/>
      <c r="AE265" s="63"/>
      <c r="AF265" s="63"/>
    </row>
    <row r="266" spans="1:32" ht="15.75" x14ac:dyDescent="0.25">
      <c r="A266" s="63" t="s">
        <v>468</v>
      </c>
      <c r="B266" s="63"/>
      <c r="C266" s="63"/>
      <c r="D266" s="63"/>
      <c r="E266" s="63"/>
      <c r="F266" s="63">
        <f>Commun!L80</f>
        <v>0</v>
      </c>
      <c r="G266" s="63" t="s">
        <v>489</v>
      </c>
      <c r="H266" s="63"/>
      <c r="I266" s="63"/>
      <c r="J266" s="63"/>
      <c r="K266" s="63"/>
      <c r="L266" s="63"/>
      <c r="M266" s="63"/>
      <c r="N266" s="70" t="str">
        <f>IF(F266&gt;3.99,A266,"")</f>
        <v/>
      </c>
      <c r="O266" s="70" t="str">
        <f>IF(F267&gt;3.99,A267,"")</f>
        <v/>
      </c>
      <c r="P266" s="70" t="str">
        <f>IF(F268&gt;3.99,A268,"")</f>
        <v/>
      </c>
      <c r="Q266" s="70" t="str">
        <f>IF(F269&gt;3.99,A269,"")</f>
        <v/>
      </c>
      <c r="R266" s="70" t="str">
        <f>IF(F270&gt;3.99,A270,"")</f>
        <v/>
      </c>
      <c r="S266" s="70" t="str">
        <f>IF(F271&gt;3.99,A271,"")</f>
        <v/>
      </c>
      <c r="T266" s="63"/>
      <c r="U266" s="63"/>
      <c r="V266" s="63"/>
      <c r="W266" s="63"/>
      <c r="X266" s="63"/>
      <c r="Y266" s="63"/>
      <c r="Z266" s="63"/>
      <c r="AA266" s="63"/>
      <c r="AB266" s="63"/>
      <c r="AC266" s="63"/>
      <c r="AD266" s="63"/>
      <c r="AE266" s="63"/>
      <c r="AF266" s="63"/>
    </row>
    <row r="267" spans="1:32" ht="15.75" x14ac:dyDescent="0.25">
      <c r="A267" s="63" t="s">
        <v>469</v>
      </c>
      <c r="B267" s="63"/>
      <c r="C267" s="63"/>
      <c r="D267" s="63"/>
      <c r="E267" s="63"/>
      <c r="F267" s="63">
        <f>Commun!L84</f>
        <v>0</v>
      </c>
      <c r="G267" s="63" t="s">
        <v>486</v>
      </c>
      <c r="H267" s="63"/>
      <c r="I267" s="63"/>
      <c r="J267" s="63"/>
      <c r="K267" s="63"/>
      <c r="L267" s="63"/>
      <c r="M267" s="63"/>
      <c r="N267" s="70" t="str">
        <f>IF(AND($F266&gt;1.01,$F266&lt;3.99),$A266,"")</f>
        <v/>
      </c>
      <c r="O267" s="70" t="str">
        <f>IF(AND($F267&gt;1.01,$F267&lt;3.99),$A267,"")</f>
        <v/>
      </c>
      <c r="P267" s="70" t="str">
        <f>IF(AND($F268&gt;1.01,$F268&lt;3.99),$A268,"")</f>
        <v/>
      </c>
      <c r="Q267" s="70" t="str">
        <f>IF(AND($F269&gt;1.01,$F269&lt;3.99),$A269,"")</f>
        <v/>
      </c>
      <c r="R267" s="70" t="str">
        <f>IF(AND($F270&gt;1.01,$F270&lt;3.99),$A270,"")</f>
        <v/>
      </c>
      <c r="S267" s="70" t="str">
        <f>IF(AND($F271&gt;1.01,$F271&lt;3.99),$A271,"")</f>
        <v/>
      </c>
      <c r="T267" s="63"/>
      <c r="U267" s="63"/>
      <c r="V267" s="63"/>
      <c r="W267" s="63"/>
      <c r="X267" s="63"/>
      <c r="Y267" s="63"/>
      <c r="Z267" s="63"/>
      <c r="AA267" s="63"/>
      <c r="AB267" s="63"/>
      <c r="AC267" s="63"/>
      <c r="AD267" s="63"/>
      <c r="AE267" s="63"/>
      <c r="AF267" s="63"/>
    </row>
    <row r="268" spans="1:32" ht="15.75" x14ac:dyDescent="0.25">
      <c r="A268" s="63" t="s">
        <v>470</v>
      </c>
      <c r="B268" s="63"/>
      <c r="C268" s="63"/>
      <c r="D268" s="63"/>
      <c r="E268" s="63"/>
      <c r="F268" s="63">
        <f>Commun!L102</f>
        <v>0</v>
      </c>
      <c r="G268" s="63" t="s">
        <v>487</v>
      </c>
      <c r="H268" s="63"/>
      <c r="I268" s="63"/>
      <c r="J268" s="63"/>
      <c r="K268" s="63"/>
      <c r="L268" s="63"/>
      <c r="M268" s="63"/>
      <c r="N268" s="70" t="str">
        <f>IF(AND($F266&gt;0.99,$F266&lt;1.000001),$A266,"")</f>
        <v/>
      </c>
      <c r="O268" s="70" t="str">
        <f>IF(AND($F267&gt;0.99,$F267&lt;1.000001),$A267,"")</f>
        <v/>
      </c>
      <c r="P268" s="70" t="str">
        <f>IF(AND($F268&gt;0.99,$F268&lt;1.000001),$A268,"")</f>
        <v/>
      </c>
      <c r="Q268" s="70" t="str">
        <f>IF(AND($F269&gt;0.99,$F269&lt;1.000001),$A269,"")</f>
        <v/>
      </c>
      <c r="R268" s="70" t="str">
        <f>IF(AND($F270&gt;0.99,$F270&lt;1.000001),$A270,"")</f>
        <v/>
      </c>
      <c r="S268" s="70" t="str">
        <f>IF(AND($F271&gt;0.99,$F271&lt;1.000001),$A271,"")</f>
        <v/>
      </c>
      <c r="T268" s="63"/>
      <c r="U268" s="63"/>
      <c r="V268" s="63"/>
      <c r="W268" s="63"/>
      <c r="X268" s="63"/>
      <c r="Y268" s="63"/>
      <c r="Z268" s="63"/>
      <c r="AA268" s="63"/>
      <c r="AB268" s="63"/>
      <c r="AC268" s="63"/>
      <c r="AD268" s="63"/>
      <c r="AE268" s="63"/>
      <c r="AF268" s="63"/>
    </row>
    <row r="269" spans="1:32" ht="15.75" x14ac:dyDescent="0.25">
      <c r="A269" s="63" t="s">
        <v>471</v>
      </c>
      <c r="B269" s="63"/>
      <c r="C269" s="63"/>
      <c r="D269" s="63"/>
      <c r="E269" s="63"/>
      <c r="F269" s="63">
        <f>Commun!L114</f>
        <v>0</v>
      </c>
      <c r="G269" s="63" t="s">
        <v>488</v>
      </c>
      <c r="H269" s="63"/>
      <c r="I269" s="63"/>
      <c r="J269" s="63"/>
      <c r="K269" s="63"/>
      <c r="L269" s="63"/>
      <c r="M269" s="63"/>
      <c r="N269" s="70" t="str">
        <f>IF($F266=0,$A266,"")</f>
        <v>Comparison Shopping From Home</v>
      </c>
      <c r="O269" s="70" t="str">
        <f>IF($F267=0,$A267,"")</f>
        <v>Stores</v>
      </c>
      <c r="P269" s="70" t="str">
        <f>IF($F268=0,$A268,"")</f>
        <v>Fast Food Restaurants</v>
      </c>
      <c r="Q269" s="70" t="str">
        <f>IF($F269=0,$A269,"")</f>
        <v>Cafeteria Restaurants</v>
      </c>
      <c r="R269" s="70" t="str">
        <f>IF($F270=0,$A270,"")</f>
        <v>Sit Down Restaurants</v>
      </c>
      <c r="S269" s="71" t="str">
        <f>IF($F271=0,$A271,"")</f>
        <v>Public Toilets</v>
      </c>
      <c r="T269" s="63"/>
      <c r="U269" s="63"/>
      <c r="V269" s="63"/>
      <c r="W269" s="63"/>
      <c r="X269" s="63"/>
      <c r="Y269" s="63"/>
      <c r="Z269" s="63"/>
      <c r="AA269" s="63"/>
      <c r="AB269" s="63"/>
      <c r="AC269" s="63"/>
      <c r="AD269" s="63"/>
      <c r="AE269" s="63"/>
      <c r="AF269" s="63"/>
    </row>
    <row r="270" spans="1:32" ht="15.75" x14ac:dyDescent="0.25">
      <c r="A270" s="63" t="s">
        <v>472</v>
      </c>
      <c r="B270" s="63"/>
      <c r="C270" s="63"/>
      <c r="D270" s="63"/>
      <c r="E270" s="63"/>
      <c r="F270" s="63">
        <f>Commun!L128</f>
        <v>0</v>
      </c>
      <c r="G270" s="63"/>
      <c r="H270" s="63"/>
      <c r="I270" s="63"/>
      <c r="J270" s="63"/>
      <c r="K270" s="63"/>
      <c r="L270" s="63"/>
      <c r="M270" s="63"/>
      <c r="N270" s="63"/>
      <c r="O270" s="63"/>
      <c r="P270" s="63"/>
      <c r="Q270" s="63"/>
      <c r="R270" s="63"/>
      <c r="S270" s="63"/>
      <c r="T270" s="63"/>
      <c r="U270" s="63"/>
      <c r="V270" s="63"/>
      <c r="W270" s="63"/>
      <c r="X270" s="63"/>
      <c r="Y270" s="63"/>
      <c r="Z270" s="63"/>
      <c r="AA270" s="63"/>
      <c r="AB270" s="63"/>
      <c r="AC270" s="63"/>
      <c r="AD270" s="63"/>
      <c r="AE270" s="63"/>
      <c r="AF270" s="63"/>
    </row>
    <row r="271" spans="1:32" ht="15.75" x14ac:dyDescent="0.25">
      <c r="A271" s="63" t="s">
        <v>1035</v>
      </c>
      <c r="B271" s="63"/>
      <c r="C271" s="63"/>
      <c r="D271" s="63"/>
      <c r="E271" s="63"/>
      <c r="F271" s="63">
        <f>Commun!L135</f>
        <v>0</v>
      </c>
      <c r="G271" s="63"/>
      <c r="H271" s="63"/>
      <c r="I271" s="63"/>
      <c r="J271" s="63"/>
      <c r="K271" s="63"/>
      <c r="L271" s="63"/>
      <c r="M271" s="63"/>
      <c r="N271" s="63"/>
      <c r="O271" s="63"/>
      <c r="P271" s="63"/>
      <c r="Q271" s="63"/>
      <c r="R271" s="63"/>
      <c r="S271" s="63"/>
      <c r="T271" s="63"/>
      <c r="U271" s="63"/>
      <c r="V271" s="63"/>
      <c r="W271" s="63"/>
      <c r="X271" s="63"/>
      <c r="Y271" s="63"/>
      <c r="Z271" s="63"/>
      <c r="AA271" s="63"/>
      <c r="AB271" s="63"/>
      <c r="AC271" s="63"/>
      <c r="AD271" s="63"/>
      <c r="AE271" s="63"/>
      <c r="AF271" s="63"/>
    </row>
    <row r="272" spans="1:32" ht="15.75" x14ac:dyDescent="0.25">
      <c r="A272" s="63"/>
      <c r="B272" s="63"/>
      <c r="C272" s="63"/>
      <c r="D272" s="63"/>
      <c r="E272" s="63"/>
      <c r="F272" s="63"/>
      <c r="G272" s="63"/>
      <c r="H272" s="63"/>
      <c r="I272" s="63"/>
      <c r="J272" s="63"/>
      <c r="K272" s="63"/>
      <c r="L272" s="63"/>
      <c r="M272" s="63"/>
      <c r="N272" s="63"/>
      <c r="O272" s="63"/>
      <c r="P272" s="63"/>
      <c r="Q272" s="63"/>
      <c r="R272" s="63"/>
      <c r="S272" s="63"/>
      <c r="T272" s="63"/>
      <c r="U272" s="63"/>
      <c r="V272" s="63"/>
      <c r="W272" s="63"/>
      <c r="X272" s="63"/>
      <c r="Y272" s="63"/>
      <c r="Z272" s="63"/>
      <c r="AA272" s="63"/>
      <c r="AB272" s="63"/>
      <c r="AC272" s="63"/>
      <c r="AD272" s="63"/>
      <c r="AE272" s="63"/>
      <c r="AF272" s="63"/>
    </row>
    <row r="273" spans="1:32" ht="15.75" x14ac:dyDescent="0.25">
      <c r="A273" s="63"/>
      <c r="B273" s="63"/>
      <c r="C273" s="63"/>
      <c r="D273" s="63"/>
      <c r="E273" s="63"/>
      <c r="F273" s="63"/>
      <c r="G273" s="63"/>
      <c r="H273" s="63"/>
      <c r="I273" s="63"/>
      <c r="J273" s="63"/>
      <c r="K273" s="63"/>
      <c r="L273" s="63"/>
      <c r="M273" s="63"/>
      <c r="N273" s="63"/>
      <c r="O273" s="63"/>
      <c r="P273" s="63"/>
      <c r="Q273" s="63"/>
      <c r="R273" s="63"/>
      <c r="S273" s="63"/>
      <c r="T273" s="63"/>
      <c r="U273" s="63"/>
      <c r="V273" s="63"/>
      <c r="W273" s="63"/>
      <c r="X273" s="63"/>
      <c r="Y273" s="63"/>
      <c r="Z273" s="63"/>
      <c r="AA273" s="63"/>
      <c r="AB273" s="63"/>
      <c r="AC273" s="63"/>
      <c r="AD273" s="63"/>
      <c r="AE273" s="63"/>
      <c r="AF273" s="63"/>
    </row>
    <row r="274" spans="1:32" ht="15.75" x14ac:dyDescent="0.25">
      <c r="A274" s="63"/>
      <c r="B274" s="63"/>
      <c r="C274" s="63"/>
      <c r="D274" s="63"/>
      <c r="E274" s="63"/>
      <c r="F274" s="63"/>
      <c r="G274" s="63"/>
      <c r="H274" s="63"/>
      <c r="I274" s="63"/>
      <c r="J274" s="63"/>
      <c r="K274" s="63"/>
      <c r="L274" s="63"/>
      <c r="M274" s="63"/>
      <c r="N274" s="63"/>
      <c r="O274" s="63"/>
      <c r="P274" s="63"/>
      <c r="Q274" s="63"/>
      <c r="R274" s="63"/>
      <c r="S274" s="63"/>
      <c r="T274" s="63"/>
      <c r="U274" s="63"/>
      <c r="V274" s="63"/>
      <c r="W274" s="63"/>
      <c r="X274" s="63"/>
      <c r="Y274" s="63"/>
      <c r="Z274" s="63"/>
      <c r="AA274" s="63"/>
      <c r="AB274" s="63"/>
      <c r="AC274" s="63"/>
      <c r="AD274" s="63"/>
      <c r="AE274" s="63"/>
      <c r="AF274" s="63"/>
    </row>
    <row r="275" spans="1:32" ht="15.75" x14ac:dyDescent="0.25">
      <c r="A275" s="63"/>
      <c r="B275" s="63"/>
      <c r="C275" s="63"/>
      <c r="D275" s="63"/>
      <c r="E275" s="63"/>
      <c r="F275" s="63"/>
      <c r="G275" s="63"/>
      <c r="H275" s="63"/>
      <c r="I275" s="63"/>
      <c r="J275" s="63"/>
      <c r="K275" s="63"/>
      <c r="L275" s="63"/>
      <c r="M275" s="63"/>
      <c r="N275" s="63"/>
      <c r="O275" s="63"/>
      <c r="P275" s="63"/>
      <c r="Q275" s="63"/>
      <c r="R275" s="63"/>
      <c r="S275" s="63"/>
      <c r="T275" s="63"/>
      <c r="U275" s="63"/>
      <c r="V275" s="63"/>
      <c r="W275" s="63"/>
      <c r="X275" s="63"/>
      <c r="Y275" s="63"/>
      <c r="Z275" s="63"/>
      <c r="AA275" s="63"/>
      <c r="AB275" s="63"/>
      <c r="AC275" s="63"/>
      <c r="AD275" s="63"/>
      <c r="AE275" s="63"/>
      <c r="AF275" s="63"/>
    </row>
    <row r="276" spans="1:32" ht="15.75" x14ac:dyDescent="0.25">
      <c r="A276" s="63"/>
      <c r="B276" s="63"/>
      <c r="C276" s="63"/>
      <c r="D276" s="63"/>
      <c r="E276" s="63"/>
      <c r="F276" s="63"/>
      <c r="G276" s="63" t="s">
        <v>494</v>
      </c>
      <c r="H276" s="63" t="s">
        <v>495</v>
      </c>
      <c r="I276" s="63"/>
      <c r="J276" s="63"/>
      <c r="K276" s="63"/>
      <c r="L276" s="63"/>
      <c r="M276" s="63"/>
      <c r="N276" s="63"/>
      <c r="O276" s="63"/>
      <c r="P276" s="63"/>
      <c r="Q276" s="63"/>
      <c r="R276" s="63"/>
      <c r="S276" s="63"/>
      <c r="T276" s="63"/>
      <c r="U276" s="63"/>
      <c r="V276" s="63"/>
      <c r="W276" s="63"/>
      <c r="X276" s="63"/>
      <c r="Y276" s="63"/>
      <c r="Z276" s="63"/>
      <c r="AA276" s="63"/>
      <c r="AB276" s="63"/>
      <c r="AC276" s="63"/>
      <c r="AD276" s="63"/>
      <c r="AE276" s="63"/>
      <c r="AF276" s="63"/>
    </row>
    <row r="277" spans="1:32" ht="15.75" x14ac:dyDescent="0.25">
      <c r="A277" s="64">
        <f>G5</f>
        <v>0</v>
      </c>
      <c r="B277" s="61" t="s">
        <v>17</v>
      </c>
      <c r="C277" s="63"/>
      <c r="D277" s="63"/>
      <c r="E277" s="63"/>
      <c r="F277" s="63"/>
      <c r="G277" s="63" t="s">
        <v>524</v>
      </c>
      <c r="H277" s="63"/>
      <c r="I277" s="63"/>
      <c r="J277" s="63"/>
      <c r="K277" s="63"/>
      <c r="L277" s="63"/>
      <c r="M277" s="63"/>
      <c r="N277" s="70" t="str">
        <f>IF(A277&gt;79.999,B277,"")</f>
        <v/>
      </c>
      <c r="O277" s="70" t="str">
        <f>IF(A278&gt;79.999,B278,"")</f>
        <v/>
      </c>
      <c r="P277" s="70" t="str">
        <f>IF(A279&gt;79.999,B279,"")</f>
        <v/>
      </c>
      <c r="Q277" s="70" t="str">
        <f>IF(A280&gt;79.999,B280,"")</f>
        <v/>
      </c>
      <c r="R277" s="70" t="str">
        <f>IF(A281&gt;79.999,B281,"")</f>
        <v/>
      </c>
      <c r="S277" s="70" t="str">
        <f>IF(A282&gt;79.999,B282,"")</f>
        <v/>
      </c>
      <c r="T277" s="70" t="str">
        <f>IF(A283&gt;79.999,B283,"")</f>
        <v/>
      </c>
      <c r="U277" s="70" t="str">
        <f>IF(A284&gt;79.999,B284,"")</f>
        <v/>
      </c>
      <c r="V277" s="70" t="str">
        <f>IF(A285&gt;79.999,B285,"")</f>
        <v/>
      </c>
      <c r="W277" s="70" t="str">
        <f>IF(A286&gt;79.999,B286,"")</f>
        <v/>
      </c>
      <c r="X277" s="70" t="str">
        <f>IF(A287&gt;79.999,B287,"")</f>
        <v/>
      </c>
      <c r="Y277" s="70" t="str">
        <f>IF(A288&gt;79.999,B288,"")</f>
        <v/>
      </c>
      <c r="Z277" s="70" t="str">
        <f>IF(A289&gt;79.999,B289,"")</f>
        <v/>
      </c>
      <c r="AA277" s="70" t="str">
        <f>IF(A290&gt;79.999,B290,"")</f>
        <v/>
      </c>
      <c r="AB277" s="70" t="str">
        <f>IF(A291&gt;79.999,B291,"")</f>
        <v/>
      </c>
      <c r="AC277" s="63"/>
      <c r="AD277" s="63"/>
      <c r="AE277" s="63"/>
      <c r="AF277" s="63"/>
    </row>
    <row r="278" spans="1:32" ht="15.75" x14ac:dyDescent="0.25">
      <c r="A278" s="64">
        <f>G11</f>
        <v>0</v>
      </c>
      <c r="B278" s="61" t="s">
        <v>16</v>
      </c>
      <c r="C278" s="63"/>
      <c r="D278" s="63"/>
      <c r="E278" s="63"/>
      <c r="F278" s="63"/>
      <c r="G278" s="63" t="s">
        <v>525</v>
      </c>
      <c r="H278" s="63"/>
      <c r="I278" s="63"/>
      <c r="J278" s="63"/>
      <c r="K278" s="63"/>
      <c r="L278" s="63"/>
      <c r="M278" s="63"/>
      <c r="N278" s="70" t="str">
        <f>IF(AND(A277&gt;20.000001,A277&lt;79.999998),B277,"")</f>
        <v/>
      </c>
      <c r="O278" s="70" t="str">
        <f>IF(AND($A278&gt;20.000001,$A278&lt;79.999998),$B278,"")</f>
        <v/>
      </c>
      <c r="P278" s="70" t="str">
        <f>IF(AND($A279&gt;20.000001,$A279&lt;79.999998),$B279,"")</f>
        <v/>
      </c>
      <c r="Q278" s="70" t="str">
        <f>IF(AND($A280&gt;20.000001,$A280&lt;79.999998),$B280,"")</f>
        <v/>
      </c>
      <c r="R278" s="70" t="str">
        <f>IF(AND($A281&gt;20.000001,$A281&lt;79.999998),$B281,"")</f>
        <v/>
      </c>
      <c r="S278" s="70" t="str">
        <f>IF(AND($A282&gt;20.000001,$A282&lt;79.999998),$B282,"")</f>
        <v/>
      </c>
      <c r="T278" s="70" t="str">
        <f>IF(AND($A283&gt;20.000001,$A283&lt;79.999998),$B283,"")</f>
        <v/>
      </c>
      <c r="U278" s="70" t="str">
        <f>IF(AND($A284&gt;20.000001,$A284&lt;79.999998),$B284,"")</f>
        <v/>
      </c>
      <c r="V278" s="70" t="str">
        <f>IF(AND($A285&gt;20.000001,$A285&lt;79.999998),$B285,"")</f>
        <v/>
      </c>
      <c r="W278" s="70" t="str">
        <f>IF(AND($A286&gt;20.000001,$A286&lt;79.999998),$B286,"")</f>
        <v/>
      </c>
      <c r="X278" s="70" t="str">
        <f>IF(AND($A287&gt;20.000001,$A287&lt;79.999998),$B287,"")</f>
        <v/>
      </c>
      <c r="Y278" s="70" t="str">
        <f>IF(AND($A288&gt;20.000001,$A288&lt;79.999998),$B288,"")</f>
        <v/>
      </c>
      <c r="Z278" s="70" t="str">
        <f>IF(AND($A289&gt;20.000001,$A289&lt;79.999998),$B289,"")</f>
        <v/>
      </c>
      <c r="AA278" s="70" t="str">
        <f>IF(AND($A290&gt;20.000001,$A290&lt;79.999998),$B290,"")</f>
        <v/>
      </c>
      <c r="AB278" s="70" t="str">
        <f>IF(AND($A291&gt;20.000001,$A291&lt;79.999998),$B291,"")</f>
        <v/>
      </c>
      <c r="AC278" s="63"/>
      <c r="AD278" s="63"/>
      <c r="AE278" s="63"/>
      <c r="AF278" s="63"/>
    </row>
    <row r="279" spans="1:32" ht="15.75" x14ac:dyDescent="0.25">
      <c r="A279" s="64">
        <f>G17</f>
        <v>0</v>
      </c>
      <c r="B279" s="61" t="s">
        <v>15</v>
      </c>
      <c r="C279" s="63"/>
      <c r="D279" s="63"/>
      <c r="E279" s="63"/>
      <c r="F279" s="63"/>
      <c r="G279" s="63" t="s">
        <v>526</v>
      </c>
      <c r="H279" s="63"/>
      <c r="I279" s="63"/>
      <c r="J279" s="63"/>
      <c r="K279" s="63"/>
      <c r="L279" s="63"/>
      <c r="M279" s="63"/>
      <c r="N279" s="63" t="str">
        <f>IF(AND($A277&gt;19.9,$A277&lt;20.1),$B277,"")</f>
        <v/>
      </c>
      <c r="O279" s="63" t="str">
        <f>IF(AND($A278&gt;19.9,$A278&lt;20.1),$B278,"")</f>
        <v/>
      </c>
      <c r="P279" s="63" t="str">
        <f>IF(AND($A279&gt;19.9,$A279&lt;20.1),$B279,"")</f>
        <v/>
      </c>
      <c r="Q279" s="63" t="str">
        <f>IF(AND($A280&gt;19.9,$A280&lt;20.1),$B280,"")</f>
        <v/>
      </c>
      <c r="R279" s="63" t="str">
        <f>IF(AND($A281&gt;19.9,$A281&lt;20.1),$B281,"")</f>
        <v/>
      </c>
      <c r="S279" s="63" t="str">
        <f>IF(AND($A282&gt;19.9,$A282&lt;20.1),$B282,"")</f>
        <v/>
      </c>
      <c r="T279" s="63" t="str">
        <f>IF(AND($A283&gt;19.9,$A283&lt;20.1),$B283,"")</f>
        <v/>
      </c>
      <c r="U279" s="63" t="str">
        <f>IF(AND($A284&gt;19.9,$A284&lt;20.1),$B284,"")</f>
        <v/>
      </c>
      <c r="V279" s="63" t="str">
        <f>IF(AND($A285&gt;19.9,$A285&lt;20.1),$B285,"")</f>
        <v/>
      </c>
      <c r="W279" s="63" t="str">
        <f>IF(AND($A286&gt;19.9,$A286&lt;20.1),$B286,"")</f>
        <v/>
      </c>
      <c r="X279" s="63" t="str">
        <f>IF(AND($A287&gt;19.9,$A287&lt;20.1),$B287,"")</f>
        <v/>
      </c>
      <c r="Y279" s="63" t="str">
        <f>IF(AND($A288&gt;19.9,$A288&lt;20.1),$B288,"")</f>
        <v/>
      </c>
      <c r="Z279" s="63" t="str">
        <f>IF(AND($A289&gt;19.9,$A289&lt;20.1),$B289,"")</f>
        <v/>
      </c>
      <c r="AA279" s="63" t="str">
        <f>IF(AND($A290&gt;19.9,$A290&lt;20.1),$B290,"")</f>
        <v/>
      </c>
      <c r="AB279" s="63" t="str">
        <f>IF(AND($A291&gt;19.9,$A291&lt;20.1),$B291,"")</f>
        <v/>
      </c>
      <c r="AC279" s="63"/>
      <c r="AD279" s="63"/>
      <c r="AE279" s="63"/>
      <c r="AF279" s="63"/>
    </row>
    <row r="280" spans="1:32" ht="15.75" x14ac:dyDescent="0.25">
      <c r="A280" s="64">
        <f>G23</f>
        <v>0</v>
      </c>
      <c r="B280" s="61" t="s">
        <v>14</v>
      </c>
      <c r="C280" s="63"/>
      <c r="D280" s="63"/>
      <c r="E280" s="63"/>
      <c r="F280" s="63"/>
      <c r="G280" s="63" t="s">
        <v>527</v>
      </c>
      <c r="H280" s="63"/>
      <c r="I280" s="63"/>
      <c r="J280" s="63"/>
      <c r="K280" s="63"/>
      <c r="L280" s="63"/>
      <c r="M280" s="63"/>
      <c r="N280" s="70" t="str">
        <f>IF($A277=0,$B277,"")</f>
        <v>Concepts</v>
      </c>
      <c r="O280" s="70" t="str">
        <f>IF($A278=0,$B278,"")</f>
        <v>Movement</v>
      </c>
      <c r="P280" s="70" t="str">
        <f>IF($A279=0,$B279,"")</f>
        <v>Single Room O&amp;M</v>
      </c>
      <c r="Q280" s="70" t="str">
        <f>IF($A280=0,$B280,"")</f>
        <v>Indoor O&amp;M</v>
      </c>
      <c r="R280" s="70" t="str">
        <f>IF($A281=0,$B281,"")</f>
        <v>Self Protection</v>
      </c>
      <c r="S280" s="70" t="str">
        <f>IF($A282=0,$B282,"")</f>
        <v>Guided Travel</v>
      </c>
      <c r="T280" s="70" t="str">
        <f>IF($A283=0,$B283,"")</f>
        <v>Cane Skills</v>
      </c>
      <c r="U280" s="70" t="str">
        <f>IF($A284=0,$B284,"")</f>
        <v>Sidewalk Travel</v>
      </c>
      <c r="V280" s="70" t="str">
        <f>IF($A285=0,$B285,"")</f>
        <v>Street Crossings</v>
      </c>
      <c r="W280" s="70" t="str">
        <f>IF($A286=0,$B286,"")</f>
        <v>Orientation Skills &amp; GPS</v>
      </c>
      <c r="X280" s="70" t="str">
        <f>IF($A287=0,$B287,"")</f>
        <v>Public Transportation</v>
      </c>
      <c r="Y280" s="70" t="str">
        <f>IF($A288=0,$B288,"")</f>
        <v>Atypical O&amp;M</v>
      </c>
      <c r="Z280" s="70" t="str">
        <f>IF($A289=0,$B289,"")</f>
        <v>Rural Travel</v>
      </c>
      <c r="AA280" s="70" t="str">
        <f>IF($A290=0,$B290,"")</f>
        <v>Vision Specific O&amp;M Skills</v>
      </c>
      <c r="AB280" s="70" t="str">
        <f>IF($A291=0,$B291,"")</f>
        <v xml:space="preserve">Community </v>
      </c>
      <c r="AC280" s="63"/>
      <c r="AD280" s="63"/>
      <c r="AE280" s="63"/>
      <c r="AF280" s="63"/>
    </row>
    <row r="281" spans="1:32" ht="15.75" x14ac:dyDescent="0.25">
      <c r="A281" s="64">
        <f>G29</f>
        <v>0</v>
      </c>
      <c r="B281" s="61" t="s">
        <v>13</v>
      </c>
      <c r="C281" s="63"/>
      <c r="D281" s="63"/>
      <c r="E281" s="63"/>
      <c r="F281" s="63"/>
      <c r="G281" s="63"/>
      <c r="H281" s="63"/>
      <c r="I281" s="63"/>
      <c r="J281" s="63"/>
      <c r="K281" s="63"/>
      <c r="L281" s="63"/>
      <c r="M281" s="63"/>
      <c r="N281" s="63"/>
      <c r="O281" s="63"/>
      <c r="P281" s="63"/>
      <c r="Q281" s="63"/>
      <c r="R281" s="63"/>
      <c r="S281" s="63"/>
      <c r="T281" s="63"/>
      <c r="U281" s="63"/>
      <c r="V281" s="63"/>
      <c r="W281" s="63"/>
      <c r="X281" s="63"/>
      <c r="Y281" s="63"/>
      <c r="Z281" s="63"/>
      <c r="AA281" s="63"/>
      <c r="AB281" s="63"/>
      <c r="AC281" s="63"/>
      <c r="AD281" s="63"/>
      <c r="AE281" s="63"/>
      <c r="AF281" s="63"/>
    </row>
    <row r="282" spans="1:32" ht="15.75" x14ac:dyDescent="0.25">
      <c r="A282" s="64">
        <f>G35</f>
        <v>0</v>
      </c>
      <c r="B282" s="61" t="s">
        <v>12</v>
      </c>
      <c r="C282" s="63"/>
      <c r="D282" s="63"/>
      <c r="E282" s="63"/>
      <c r="F282" s="63"/>
      <c r="G282" s="63"/>
      <c r="H282" s="63"/>
      <c r="I282" s="63"/>
      <c r="J282" s="63"/>
      <c r="K282" s="63"/>
      <c r="L282" s="63"/>
      <c r="M282" s="63"/>
      <c r="N282" s="63"/>
      <c r="O282" s="63"/>
      <c r="P282" s="63"/>
      <c r="Q282" s="63"/>
      <c r="R282" s="63"/>
      <c r="S282" s="63"/>
      <c r="T282" s="63"/>
      <c r="U282" s="63"/>
      <c r="V282" s="63"/>
      <c r="W282" s="63"/>
      <c r="X282" s="63"/>
      <c r="Y282" s="63"/>
      <c r="Z282" s="63"/>
      <c r="AA282" s="63"/>
      <c r="AB282" s="63"/>
      <c r="AC282" s="63"/>
      <c r="AD282" s="63"/>
      <c r="AE282" s="63"/>
      <c r="AF282" s="63"/>
    </row>
    <row r="283" spans="1:32" ht="15.75" x14ac:dyDescent="0.25">
      <c r="A283" s="64">
        <f>G41</f>
        <v>0</v>
      </c>
      <c r="B283" s="61" t="s">
        <v>11</v>
      </c>
      <c r="C283" s="63"/>
      <c r="D283" s="63"/>
      <c r="E283" s="63"/>
      <c r="F283" s="63"/>
      <c r="G283" s="63"/>
      <c r="H283" s="63"/>
      <c r="I283" s="63"/>
      <c r="J283" s="63"/>
      <c r="K283" s="63"/>
      <c r="L283" s="63"/>
      <c r="M283" s="63"/>
      <c r="N283" s="63"/>
      <c r="O283" s="63"/>
      <c r="P283" s="63"/>
      <c r="Q283" s="63"/>
      <c r="R283" s="63"/>
      <c r="S283" s="63"/>
      <c r="T283" s="63"/>
      <c r="U283" s="63"/>
      <c r="V283" s="63"/>
      <c r="W283" s="63"/>
      <c r="X283" s="63"/>
      <c r="Y283" s="63"/>
      <c r="Z283" s="63"/>
      <c r="AA283" s="63"/>
      <c r="AB283" s="63"/>
      <c r="AC283" s="63"/>
      <c r="AD283" s="63"/>
      <c r="AE283" s="63"/>
      <c r="AF283" s="63"/>
    </row>
    <row r="284" spans="1:32" ht="15.75" x14ac:dyDescent="0.25">
      <c r="A284" s="64">
        <f>G47</f>
        <v>0</v>
      </c>
      <c r="B284" s="61" t="s">
        <v>523</v>
      </c>
      <c r="C284" s="63"/>
      <c r="D284" s="63"/>
      <c r="E284" s="63"/>
      <c r="F284" s="63"/>
      <c r="G284" s="63"/>
      <c r="H284" s="63"/>
      <c r="I284" s="63"/>
      <c r="J284" s="63"/>
      <c r="K284" s="63"/>
      <c r="L284" s="63"/>
      <c r="M284" s="63"/>
      <c r="N284" s="63"/>
      <c r="O284" s="63"/>
      <c r="P284" s="63"/>
      <c r="Q284" s="63"/>
      <c r="R284" s="63"/>
      <c r="S284" s="63"/>
      <c r="T284" s="63"/>
      <c r="U284" s="63"/>
      <c r="V284" s="63"/>
      <c r="W284" s="63"/>
      <c r="X284" s="63"/>
      <c r="Y284" s="63"/>
      <c r="Z284" s="63"/>
      <c r="AA284" s="63"/>
      <c r="AB284" s="63"/>
      <c r="AC284" s="63"/>
      <c r="AD284" s="63"/>
      <c r="AE284" s="63"/>
      <c r="AF284" s="63"/>
    </row>
    <row r="285" spans="1:32" ht="15.75" x14ac:dyDescent="0.25">
      <c r="A285" s="64">
        <f>G53</f>
        <v>0</v>
      </c>
      <c r="B285" s="61" t="s">
        <v>10</v>
      </c>
      <c r="C285" s="63"/>
      <c r="D285" s="63"/>
      <c r="E285" s="63"/>
      <c r="F285" s="63"/>
      <c r="G285" s="63"/>
      <c r="H285" s="63"/>
      <c r="I285" s="63"/>
      <c r="J285" s="63"/>
      <c r="K285" s="63"/>
      <c r="L285" s="63"/>
      <c r="M285" s="63"/>
      <c r="N285" s="63"/>
      <c r="O285" s="63"/>
      <c r="P285" s="63"/>
      <c r="Q285" s="63"/>
      <c r="R285" s="63"/>
      <c r="S285" s="63"/>
      <c r="T285" s="63"/>
      <c r="U285" s="63"/>
      <c r="V285" s="63"/>
      <c r="W285" s="63"/>
      <c r="X285" s="63"/>
      <c r="Y285" s="63"/>
      <c r="Z285" s="63"/>
      <c r="AA285" s="63"/>
      <c r="AB285" s="63"/>
      <c r="AC285" s="63"/>
      <c r="AD285" s="63"/>
      <c r="AE285" s="63"/>
      <c r="AF285" s="63"/>
    </row>
    <row r="286" spans="1:32" ht="15.75" x14ac:dyDescent="0.25">
      <c r="A286" s="64">
        <f>G59</f>
        <v>0</v>
      </c>
      <c r="B286" s="61" t="s">
        <v>4</v>
      </c>
      <c r="C286" s="63"/>
      <c r="D286" s="63"/>
      <c r="E286" s="63"/>
      <c r="F286" s="63"/>
      <c r="G286" s="63"/>
      <c r="H286" s="63"/>
      <c r="I286" s="63"/>
      <c r="J286" s="63"/>
      <c r="K286" s="63"/>
      <c r="L286" s="63"/>
      <c r="M286" s="63"/>
      <c r="N286" s="63"/>
      <c r="O286" s="63"/>
      <c r="P286" s="63"/>
      <c r="Q286" s="63"/>
      <c r="R286" s="63"/>
      <c r="S286" s="63"/>
      <c r="T286" s="63"/>
      <c r="U286" s="63"/>
      <c r="V286" s="63"/>
      <c r="W286" s="63"/>
      <c r="X286" s="63"/>
      <c r="Y286" s="63"/>
      <c r="Z286" s="63"/>
      <c r="AA286" s="63"/>
      <c r="AB286" s="63"/>
      <c r="AC286" s="63"/>
      <c r="AD286" s="63"/>
      <c r="AE286" s="63"/>
      <c r="AF286" s="63"/>
    </row>
    <row r="287" spans="1:32" ht="15.75" x14ac:dyDescent="0.25">
      <c r="A287" s="64">
        <f>G65</f>
        <v>0</v>
      </c>
      <c r="B287" s="61" t="s">
        <v>5</v>
      </c>
      <c r="C287" s="63"/>
      <c r="D287" s="63"/>
      <c r="E287" s="63"/>
      <c r="F287" s="63"/>
      <c r="G287" s="63"/>
      <c r="H287" s="63"/>
      <c r="I287" s="63"/>
      <c r="J287" s="63"/>
      <c r="K287" s="63"/>
      <c r="L287" s="63"/>
      <c r="M287" s="63"/>
      <c r="N287" s="63"/>
      <c r="O287" s="63"/>
      <c r="P287" s="63"/>
      <c r="Q287" s="63"/>
      <c r="R287" s="63"/>
      <c r="S287" s="63"/>
      <c r="T287" s="63"/>
      <c r="U287" s="63"/>
      <c r="V287" s="63"/>
      <c r="W287" s="63"/>
      <c r="X287" s="63"/>
      <c r="Y287" s="63"/>
      <c r="Z287" s="63"/>
      <c r="AA287" s="63"/>
      <c r="AB287" s="63"/>
      <c r="AC287" s="63"/>
      <c r="AD287" s="63"/>
      <c r="AE287" s="63"/>
      <c r="AF287" s="63"/>
    </row>
    <row r="288" spans="1:32" ht="15.75" x14ac:dyDescent="0.25">
      <c r="A288" s="64">
        <f>G71</f>
        <v>0</v>
      </c>
      <c r="B288" s="61" t="s">
        <v>6</v>
      </c>
      <c r="C288" s="63"/>
      <c r="D288" s="63"/>
      <c r="E288" s="63"/>
      <c r="F288" s="63"/>
      <c r="G288" s="63"/>
      <c r="H288" s="63"/>
      <c r="I288" s="63"/>
      <c r="J288" s="63"/>
      <c r="K288" s="63"/>
      <c r="L288" s="63"/>
      <c r="M288" s="63"/>
      <c r="N288" s="63"/>
      <c r="O288" s="63"/>
      <c r="P288" s="63"/>
      <c r="Q288" s="63"/>
      <c r="R288" s="63"/>
      <c r="S288" s="63"/>
      <c r="T288" s="63"/>
      <c r="U288" s="63"/>
      <c r="V288" s="63"/>
      <c r="W288" s="63"/>
      <c r="X288" s="63"/>
      <c r="Y288" s="63"/>
      <c r="Z288" s="63"/>
      <c r="AA288" s="63"/>
      <c r="AB288" s="63"/>
      <c r="AC288" s="63"/>
      <c r="AD288" s="63"/>
      <c r="AE288" s="63"/>
      <c r="AF288" s="63"/>
    </row>
    <row r="289" spans="1:32" ht="15.75" x14ac:dyDescent="0.25">
      <c r="A289" s="64">
        <f>G77</f>
        <v>0</v>
      </c>
      <c r="B289" s="61" t="s">
        <v>7</v>
      </c>
      <c r="C289" s="63"/>
      <c r="D289" s="63"/>
      <c r="E289" s="63"/>
      <c r="F289" s="63"/>
      <c r="G289" s="63"/>
      <c r="H289" s="63"/>
      <c r="I289" s="63"/>
      <c r="J289" s="63"/>
      <c r="K289" s="63"/>
      <c r="L289" s="63"/>
      <c r="M289" s="63"/>
      <c r="N289" s="63"/>
      <c r="O289" s="63"/>
      <c r="P289" s="63"/>
      <c r="Q289" s="63"/>
      <c r="R289" s="63"/>
      <c r="S289" s="63"/>
      <c r="T289" s="63"/>
      <c r="U289" s="63"/>
      <c r="V289" s="63"/>
      <c r="W289" s="63"/>
      <c r="X289" s="63"/>
      <c r="Y289" s="63"/>
      <c r="Z289" s="63"/>
      <c r="AA289" s="63"/>
      <c r="AB289" s="63"/>
      <c r="AC289" s="63"/>
      <c r="AD289" s="63"/>
      <c r="AE289" s="63"/>
      <c r="AF289" s="63"/>
    </row>
    <row r="290" spans="1:32" ht="15.75" x14ac:dyDescent="0.25">
      <c r="A290" s="64">
        <f>G83</f>
        <v>0</v>
      </c>
      <c r="B290" s="61" t="s">
        <v>8</v>
      </c>
      <c r="C290" s="63"/>
      <c r="D290" s="63"/>
      <c r="E290" s="63"/>
      <c r="F290" s="63"/>
      <c r="G290" s="63"/>
      <c r="H290" s="63"/>
      <c r="I290" s="63"/>
      <c r="J290" s="63"/>
      <c r="K290" s="63"/>
      <c r="L290" s="63"/>
      <c r="M290" s="63"/>
      <c r="N290" s="63"/>
      <c r="O290" s="63"/>
      <c r="P290" s="63"/>
      <c r="Q290" s="63"/>
      <c r="R290" s="63"/>
      <c r="S290" s="63"/>
      <c r="T290" s="63"/>
      <c r="U290" s="63"/>
      <c r="V290" s="63"/>
      <c r="W290" s="63"/>
      <c r="X290" s="63"/>
      <c r="Y290" s="63"/>
      <c r="Z290" s="63"/>
      <c r="AA290" s="63"/>
      <c r="AB290" s="63"/>
      <c r="AC290" s="63"/>
      <c r="AD290" s="63"/>
      <c r="AE290" s="63"/>
      <c r="AF290" s="63"/>
    </row>
    <row r="291" spans="1:32" ht="15.75" x14ac:dyDescent="0.25">
      <c r="A291" s="64">
        <f>G89</f>
        <v>0</v>
      </c>
      <c r="B291" s="61" t="s">
        <v>9</v>
      </c>
      <c r="C291" s="63"/>
      <c r="D291" s="63"/>
      <c r="E291" s="63"/>
      <c r="F291" s="63"/>
      <c r="G291" s="63"/>
      <c r="H291" s="63"/>
      <c r="I291" s="63"/>
      <c r="J291" s="63"/>
      <c r="K291" s="63"/>
      <c r="L291" s="63"/>
      <c r="M291" s="63"/>
      <c r="N291" s="63"/>
      <c r="O291" s="63"/>
      <c r="P291" s="63"/>
      <c r="Q291" s="63"/>
      <c r="R291" s="63"/>
      <c r="S291" s="63"/>
      <c r="T291" s="63"/>
      <c r="U291" s="63"/>
      <c r="V291" s="63"/>
      <c r="W291" s="63"/>
      <c r="X291" s="63"/>
      <c r="Y291" s="63"/>
      <c r="Z291" s="63"/>
      <c r="AA291" s="63"/>
      <c r="AB291" s="63"/>
      <c r="AC291" s="63"/>
      <c r="AD291" s="63"/>
      <c r="AE291" s="63"/>
      <c r="AF291" s="63"/>
    </row>
    <row r="292" spans="1:32" ht="15.75" x14ac:dyDescent="0.25">
      <c r="A292" s="63"/>
      <c r="B292" s="63"/>
      <c r="C292" s="63"/>
      <c r="D292" s="63"/>
      <c r="E292" s="63"/>
      <c r="F292" s="63"/>
      <c r="G292" s="63"/>
      <c r="H292" s="63"/>
      <c r="I292" s="63"/>
      <c r="J292" s="63"/>
      <c r="K292" s="63"/>
      <c r="L292" s="63"/>
      <c r="M292" s="63"/>
      <c r="N292" s="63"/>
      <c r="O292" s="63"/>
      <c r="P292" s="63"/>
      <c r="Q292" s="63"/>
      <c r="R292" s="63"/>
      <c r="S292" s="63"/>
      <c r="T292" s="63"/>
      <c r="U292" s="63"/>
      <c r="V292" s="63"/>
      <c r="W292" s="63"/>
      <c r="X292" s="63"/>
      <c r="Y292" s="63"/>
      <c r="Z292" s="63"/>
      <c r="AA292" s="63"/>
      <c r="AB292" s="63"/>
      <c r="AC292" s="63"/>
      <c r="AD292" s="63"/>
      <c r="AE292" s="63"/>
      <c r="AF292" s="63"/>
    </row>
    <row r="293" spans="1:32" ht="15.75" x14ac:dyDescent="0.25">
      <c r="A293" s="63" t="s">
        <v>499</v>
      </c>
      <c r="B293" s="63"/>
      <c r="C293" s="63"/>
      <c r="D293" s="63"/>
      <c r="E293" s="63"/>
      <c r="F293" s="63"/>
      <c r="G293" s="63"/>
      <c r="H293" s="63"/>
      <c r="I293" s="63"/>
      <c r="J293" s="63"/>
      <c r="K293" s="63"/>
      <c r="L293" s="63"/>
      <c r="M293" s="63"/>
      <c r="N293" s="63"/>
      <c r="O293" s="63"/>
      <c r="P293" s="63"/>
      <c r="Q293" s="63"/>
      <c r="R293" s="63"/>
      <c r="S293" s="63"/>
      <c r="T293" s="63"/>
      <c r="U293" s="63"/>
      <c r="V293" s="63"/>
      <c r="W293" s="63"/>
      <c r="X293" s="63"/>
      <c r="Y293" s="63"/>
      <c r="Z293" s="63"/>
      <c r="AA293" s="63"/>
      <c r="AB293" s="63"/>
      <c r="AC293" s="63"/>
      <c r="AD293" s="63"/>
      <c r="AE293" s="63"/>
      <c r="AF293" s="63"/>
    </row>
    <row r="294" spans="1:32" ht="15.75" x14ac:dyDescent="0.25">
      <c r="A294" s="63" t="s">
        <v>500</v>
      </c>
      <c r="B294" s="63"/>
      <c r="C294" s="63"/>
      <c r="D294" s="63"/>
      <c r="E294" s="63"/>
      <c r="F294" s="63"/>
      <c r="G294" s="63"/>
      <c r="H294" s="63"/>
      <c r="I294" s="63"/>
      <c r="J294" s="63"/>
      <c r="K294" s="63"/>
      <c r="L294" s="63"/>
      <c r="M294" s="63"/>
      <c r="N294" s="63"/>
      <c r="O294" s="63"/>
      <c r="P294" s="63"/>
      <c r="Q294" s="63"/>
      <c r="R294" s="63"/>
      <c r="S294" s="63"/>
      <c r="T294" s="63"/>
      <c r="U294" s="63"/>
      <c r="V294" s="63"/>
      <c r="W294" s="63"/>
      <c r="X294" s="63"/>
      <c r="Y294" s="63"/>
      <c r="Z294" s="63"/>
      <c r="AA294" s="63"/>
      <c r="AB294" s="63"/>
      <c r="AC294" s="63"/>
      <c r="AD294" s="63"/>
      <c r="AE294" s="63"/>
      <c r="AF294" s="63"/>
    </row>
    <row r="295" spans="1:32" ht="15.75" x14ac:dyDescent="0.25">
      <c r="A295" s="63" t="s">
        <v>501</v>
      </c>
      <c r="B295" s="63"/>
      <c r="C295" s="63"/>
      <c r="D295" s="63"/>
      <c r="E295" s="63"/>
      <c r="F295" s="63"/>
      <c r="G295" s="63"/>
      <c r="H295" s="63"/>
      <c r="I295" s="63"/>
      <c r="J295" s="63"/>
      <c r="K295" s="63"/>
      <c r="L295" s="63"/>
      <c r="M295" s="63"/>
      <c r="N295" s="63"/>
      <c r="O295" s="63"/>
      <c r="P295" s="63"/>
      <c r="Q295" s="63"/>
      <c r="R295" s="63"/>
      <c r="S295" s="63"/>
      <c r="T295" s="63"/>
      <c r="U295" s="63"/>
      <c r="V295" s="63"/>
      <c r="W295" s="63"/>
      <c r="X295" s="63"/>
      <c r="Y295" s="63"/>
      <c r="Z295" s="63"/>
      <c r="AA295" s="63"/>
      <c r="AB295" s="63"/>
      <c r="AC295" s="63"/>
      <c r="AD295" s="63"/>
      <c r="AE295" s="63"/>
      <c r="AF295" s="63"/>
    </row>
    <row r="296" spans="1:32" ht="15.75" x14ac:dyDescent="0.25">
      <c r="A296" s="63" t="s">
        <v>512</v>
      </c>
      <c r="B296" s="63"/>
      <c r="C296" s="63"/>
      <c r="D296" s="63"/>
      <c r="E296" s="63"/>
      <c r="F296" s="63"/>
      <c r="G296" s="63"/>
      <c r="H296" s="63"/>
      <c r="I296" s="63"/>
      <c r="J296" s="63"/>
      <c r="K296" s="63"/>
      <c r="L296" s="63"/>
      <c r="M296" s="63"/>
      <c r="N296" s="63"/>
      <c r="O296" s="63"/>
      <c r="P296" s="63"/>
      <c r="Q296" s="63"/>
      <c r="R296" s="63"/>
      <c r="S296" s="63"/>
      <c r="T296" s="63"/>
      <c r="U296" s="63"/>
      <c r="V296" s="63"/>
      <c r="W296" s="63"/>
      <c r="X296" s="63"/>
      <c r="Y296" s="63"/>
      <c r="Z296" s="63"/>
      <c r="AA296" s="63"/>
      <c r="AB296" s="63"/>
      <c r="AC296" s="63"/>
      <c r="AD296" s="63"/>
      <c r="AE296" s="63"/>
      <c r="AF296" s="63"/>
    </row>
    <row r="297" spans="1:32" ht="15.75" x14ac:dyDescent="0.25">
      <c r="A297" s="63" t="s">
        <v>503</v>
      </c>
      <c r="B297" s="63"/>
      <c r="C297" s="63"/>
      <c r="D297" s="63"/>
      <c r="E297" s="63"/>
      <c r="F297" s="63"/>
      <c r="G297" s="63"/>
      <c r="H297" s="63"/>
      <c r="I297" s="63"/>
      <c r="J297" s="63"/>
      <c r="K297" s="63"/>
      <c r="L297" s="63"/>
      <c r="M297" s="63"/>
      <c r="N297" s="63"/>
      <c r="O297" s="63"/>
      <c r="P297" s="63"/>
      <c r="Q297" s="63"/>
      <c r="R297" s="63"/>
      <c r="S297" s="63"/>
      <c r="T297" s="63"/>
      <c r="U297" s="63"/>
      <c r="V297" s="63"/>
      <c r="W297" s="63"/>
      <c r="X297" s="63"/>
      <c r="Y297" s="63"/>
      <c r="Z297" s="63"/>
      <c r="AA297" s="63"/>
      <c r="AB297" s="63"/>
      <c r="AC297" s="63"/>
      <c r="AD297" s="63"/>
      <c r="AE297" s="63"/>
      <c r="AF297" s="63"/>
    </row>
    <row r="298" spans="1:32" ht="15.75" x14ac:dyDescent="0.25">
      <c r="A298" s="63" t="s">
        <v>504</v>
      </c>
      <c r="B298" s="63"/>
      <c r="C298" s="63"/>
      <c r="D298" s="63"/>
      <c r="E298" s="63"/>
      <c r="F298" s="63"/>
      <c r="G298" s="63"/>
      <c r="H298" s="63"/>
      <c r="I298" s="63"/>
      <c r="J298" s="63"/>
      <c r="K298" s="63"/>
      <c r="L298" s="63"/>
      <c r="M298" s="63"/>
      <c r="N298" s="63"/>
      <c r="O298" s="63"/>
      <c r="P298" s="63"/>
      <c r="Q298" s="63"/>
      <c r="R298" s="63"/>
      <c r="S298" s="63"/>
      <c r="T298" s="63"/>
      <c r="U298" s="63"/>
      <c r="V298" s="63"/>
      <c r="W298" s="63"/>
      <c r="X298" s="63"/>
      <c r="Y298" s="63"/>
      <c r="Z298" s="63"/>
      <c r="AA298" s="63"/>
      <c r="AB298" s="63"/>
      <c r="AC298" s="63"/>
      <c r="AD298" s="63"/>
      <c r="AE298" s="63"/>
      <c r="AF298" s="63"/>
    </row>
    <row r="299" spans="1:32" ht="15.75" x14ac:dyDescent="0.25">
      <c r="A299" s="63" t="s">
        <v>505</v>
      </c>
      <c r="B299" s="63"/>
      <c r="C299" s="63"/>
      <c r="D299" s="63"/>
      <c r="E299" s="63"/>
      <c r="F299" s="63"/>
      <c r="G299" s="63"/>
      <c r="H299" s="63"/>
      <c r="I299" s="63"/>
      <c r="J299" s="63"/>
      <c r="K299" s="63"/>
      <c r="L299" s="63"/>
      <c r="M299" s="63"/>
      <c r="N299" s="63"/>
      <c r="O299" s="63"/>
      <c r="P299" s="63"/>
      <c r="Q299" s="63"/>
      <c r="R299" s="63"/>
      <c r="S299" s="63"/>
      <c r="T299" s="63"/>
      <c r="U299" s="63"/>
      <c r="V299" s="63"/>
      <c r="W299" s="63"/>
      <c r="X299" s="63"/>
      <c r="Y299" s="63"/>
      <c r="Z299" s="63"/>
      <c r="AA299" s="63"/>
      <c r="AB299" s="63"/>
      <c r="AC299" s="63"/>
      <c r="AD299" s="63"/>
      <c r="AE299" s="63"/>
      <c r="AF299" s="63"/>
    </row>
    <row r="300" spans="1:32" ht="15.75" x14ac:dyDescent="0.25">
      <c r="A300" s="63" t="s">
        <v>506</v>
      </c>
      <c r="B300" s="63"/>
      <c r="C300" s="63"/>
      <c r="D300" s="63"/>
      <c r="E300" s="63"/>
      <c r="F300" s="63"/>
      <c r="G300" s="63"/>
      <c r="H300" s="63"/>
      <c r="I300" s="63"/>
      <c r="J300" s="63"/>
      <c r="K300" s="63"/>
      <c r="L300" s="63"/>
      <c r="M300" s="63"/>
      <c r="N300" s="63"/>
      <c r="O300" s="63"/>
      <c r="P300" s="63"/>
      <c r="Q300" s="63"/>
      <c r="R300" s="63"/>
      <c r="S300" s="63"/>
      <c r="T300" s="63"/>
      <c r="U300" s="63"/>
      <c r="V300" s="63"/>
      <c r="W300" s="63"/>
      <c r="X300" s="63"/>
      <c r="Y300" s="63"/>
      <c r="Z300" s="63"/>
      <c r="AA300" s="63"/>
      <c r="AB300" s="63"/>
      <c r="AC300" s="63"/>
      <c r="AD300" s="63"/>
      <c r="AE300" s="63"/>
      <c r="AF300" s="63"/>
    </row>
    <row r="301" spans="1:32" ht="15.75" x14ac:dyDescent="0.25">
      <c r="A301" s="63" t="s">
        <v>507</v>
      </c>
      <c r="B301" s="63"/>
      <c r="C301" s="63"/>
      <c r="D301" s="63"/>
      <c r="E301" s="63"/>
      <c r="F301" s="63"/>
      <c r="G301" s="63"/>
      <c r="H301" s="63"/>
      <c r="I301" s="63"/>
      <c r="J301" s="63"/>
      <c r="K301" s="63"/>
      <c r="L301" s="63"/>
      <c r="M301" s="63"/>
      <c r="N301" s="63"/>
      <c r="O301" s="63"/>
      <c r="P301" s="63"/>
      <c r="Q301" s="63"/>
      <c r="R301" s="63"/>
      <c r="S301" s="63"/>
      <c r="T301" s="63"/>
      <c r="U301" s="63"/>
      <c r="V301" s="63"/>
      <c r="W301" s="63"/>
      <c r="X301" s="63"/>
      <c r="Y301" s="63"/>
      <c r="Z301" s="63"/>
      <c r="AA301" s="63"/>
      <c r="AB301" s="63"/>
      <c r="AC301" s="63"/>
      <c r="AD301" s="63"/>
      <c r="AE301" s="63"/>
    </row>
    <row r="302" spans="1:32" ht="15.75" x14ac:dyDescent="0.25">
      <c r="A302" s="63" t="s">
        <v>528</v>
      </c>
      <c r="B302" s="63"/>
      <c r="C302" s="63"/>
      <c r="D302" s="63"/>
      <c r="E302" s="63"/>
      <c r="F302" s="63"/>
      <c r="G302" s="63"/>
      <c r="H302" s="63"/>
      <c r="I302" s="63"/>
      <c r="J302" s="63"/>
      <c r="K302" s="63"/>
      <c r="L302" s="63"/>
      <c r="M302" s="63"/>
      <c r="N302" s="63"/>
      <c r="O302" s="63"/>
      <c r="P302" s="63"/>
      <c r="Q302" s="63"/>
      <c r="R302" s="63"/>
      <c r="S302" s="63"/>
      <c r="T302" s="63"/>
      <c r="U302" s="63"/>
      <c r="V302" s="63"/>
      <c r="W302" s="63"/>
      <c r="X302" s="63"/>
      <c r="Y302" s="63"/>
      <c r="Z302" s="63"/>
      <c r="AA302" s="63"/>
      <c r="AB302" s="63"/>
      <c r="AC302" s="63"/>
      <c r="AD302" s="63"/>
      <c r="AE302" s="63"/>
    </row>
    <row r="303" spans="1:32" ht="15.75" x14ac:dyDescent="0.25">
      <c r="A303" s="70" t="str">
        <f t="shared" ref="A303:A317" si="2">IF($L303&gt;$K303,$B277,"")</f>
        <v/>
      </c>
      <c r="B303" s="63">
        <f>Front!B3</f>
        <v>0</v>
      </c>
      <c r="C303" s="63">
        <f>Front!C3</f>
        <v>0</v>
      </c>
      <c r="D303" s="63">
        <f>Front!D3</f>
        <v>0</v>
      </c>
      <c r="E303" s="63">
        <f>Front!E3</f>
        <v>0</v>
      </c>
      <c r="F303" s="63">
        <f>Front!F3</f>
        <v>0</v>
      </c>
      <c r="G303" s="63">
        <f>Front!G3</f>
        <v>0</v>
      </c>
      <c r="H303" s="63">
        <f>Front!H3</f>
        <v>0</v>
      </c>
      <c r="I303" s="63">
        <f>Front!I3</f>
        <v>0</v>
      </c>
      <c r="J303" s="63">
        <f>Front!J3</f>
        <v>0</v>
      </c>
      <c r="K303" s="63">
        <f>Front!K3</f>
        <v>0</v>
      </c>
      <c r="L303" s="63">
        <f>Front!L3</f>
        <v>0</v>
      </c>
      <c r="M303" s="63">
        <f>Front!M3</f>
        <v>0</v>
      </c>
      <c r="N303" s="63"/>
      <c r="O303" s="63"/>
      <c r="P303" s="63"/>
      <c r="Q303" s="63"/>
      <c r="R303" s="63"/>
      <c r="S303" s="63"/>
      <c r="T303" s="63"/>
      <c r="U303" s="63"/>
      <c r="V303" s="63"/>
      <c r="W303" s="63"/>
      <c r="X303" s="63"/>
      <c r="Y303" s="63"/>
      <c r="Z303" s="63"/>
      <c r="AA303" s="63"/>
      <c r="AB303" s="63"/>
      <c r="AC303" s="63"/>
      <c r="AD303" s="63"/>
      <c r="AE303" s="63"/>
    </row>
    <row r="304" spans="1:32" ht="15.75" x14ac:dyDescent="0.25">
      <c r="A304" s="70" t="str">
        <f t="shared" si="2"/>
        <v/>
      </c>
      <c r="B304" s="63">
        <f>Front!B4</f>
        <v>0</v>
      </c>
      <c r="C304" s="63">
        <f>Front!C4</f>
        <v>0</v>
      </c>
      <c r="D304" s="63">
        <f>Front!D4</f>
        <v>0</v>
      </c>
      <c r="E304" s="63">
        <f>Front!E4</f>
        <v>0</v>
      </c>
      <c r="F304" s="63">
        <f>Front!F4</f>
        <v>0</v>
      </c>
      <c r="G304" s="63">
        <f>Front!G4</f>
        <v>0</v>
      </c>
      <c r="H304" s="63">
        <f>Front!H4</f>
        <v>0</v>
      </c>
      <c r="I304" s="63">
        <f>Front!I4</f>
        <v>0</v>
      </c>
      <c r="J304" s="63">
        <f>Front!J4</f>
        <v>0</v>
      </c>
      <c r="K304" s="63">
        <f>Front!K4</f>
        <v>0</v>
      </c>
      <c r="L304" s="63">
        <f>Front!L4</f>
        <v>0</v>
      </c>
      <c r="M304" s="63">
        <f>Front!M4</f>
        <v>0</v>
      </c>
      <c r="N304" s="63"/>
      <c r="O304" s="63"/>
      <c r="P304" s="63"/>
      <c r="Q304" s="63"/>
      <c r="R304" s="63"/>
      <c r="S304" s="63"/>
      <c r="T304" s="63"/>
      <c r="U304" s="63"/>
      <c r="V304" s="63"/>
      <c r="W304" s="63"/>
      <c r="X304" s="63"/>
      <c r="Y304" s="63"/>
      <c r="Z304" s="63"/>
      <c r="AA304" s="63"/>
      <c r="AB304" s="63"/>
      <c r="AC304" s="63"/>
      <c r="AD304" s="63"/>
      <c r="AE304" s="63"/>
    </row>
    <row r="305" spans="1:31" ht="15.75" x14ac:dyDescent="0.25">
      <c r="A305" s="70" t="str">
        <f t="shared" si="2"/>
        <v/>
      </c>
      <c r="B305" s="63">
        <f>Front!B5</f>
        <v>0</v>
      </c>
      <c r="C305" s="63">
        <f>Front!C5</f>
        <v>0</v>
      </c>
      <c r="D305" s="63">
        <f>Front!D5</f>
        <v>0</v>
      </c>
      <c r="E305" s="63">
        <f>Front!E5</f>
        <v>0</v>
      </c>
      <c r="F305" s="63">
        <f>Front!F5</f>
        <v>0</v>
      </c>
      <c r="G305" s="63">
        <f>Front!G5</f>
        <v>0</v>
      </c>
      <c r="H305" s="63">
        <f>Front!H5</f>
        <v>0</v>
      </c>
      <c r="I305" s="63">
        <f>Front!I5</f>
        <v>0</v>
      </c>
      <c r="J305" s="63">
        <f>Front!J5</f>
        <v>0</v>
      </c>
      <c r="K305" s="63">
        <f>Front!K5</f>
        <v>0</v>
      </c>
      <c r="L305" s="63">
        <f>Front!L5</f>
        <v>0</v>
      </c>
      <c r="M305" s="63">
        <f>Front!M5</f>
        <v>0</v>
      </c>
      <c r="N305" s="63"/>
      <c r="O305" s="63"/>
      <c r="P305" s="63"/>
      <c r="Q305" s="63"/>
      <c r="R305" s="63"/>
      <c r="S305" s="63"/>
      <c r="T305" s="63"/>
      <c r="U305" s="63"/>
      <c r="V305" s="63"/>
      <c r="W305" s="63"/>
      <c r="X305" s="63"/>
      <c r="Y305" s="63"/>
      <c r="Z305" s="63"/>
      <c r="AA305" s="63"/>
      <c r="AB305" s="63"/>
      <c r="AC305" s="63"/>
      <c r="AD305" s="63"/>
      <c r="AE305" s="63"/>
    </row>
    <row r="306" spans="1:31" ht="15.75" x14ac:dyDescent="0.25">
      <c r="A306" s="70" t="str">
        <f t="shared" si="2"/>
        <v/>
      </c>
      <c r="B306" s="63">
        <f>Front!B6</f>
        <v>0</v>
      </c>
      <c r="C306" s="63">
        <f>Front!C6</f>
        <v>0</v>
      </c>
      <c r="D306" s="63">
        <f>Front!D6</f>
        <v>0</v>
      </c>
      <c r="E306" s="63">
        <f>Front!E6</f>
        <v>0</v>
      </c>
      <c r="F306" s="63">
        <f>Front!F6</f>
        <v>0</v>
      </c>
      <c r="G306" s="63">
        <f>Front!G6</f>
        <v>0</v>
      </c>
      <c r="H306" s="63">
        <f>Front!H6</f>
        <v>0</v>
      </c>
      <c r="I306" s="63">
        <f>Front!I6</f>
        <v>0</v>
      </c>
      <c r="J306" s="63">
        <f>Front!J6</f>
        <v>0</v>
      </c>
      <c r="K306" s="63">
        <f>Front!K6</f>
        <v>0</v>
      </c>
      <c r="L306" s="63">
        <f>Front!L6</f>
        <v>0</v>
      </c>
      <c r="M306" s="63">
        <f>Front!M6</f>
        <v>0</v>
      </c>
      <c r="N306" s="63"/>
      <c r="O306" s="63"/>
      <c r="P306" s="63"/>
      <c r="Q306" s="63"/>
      <c r="R306" s="63"/>
      <c r="S306" s="63"/>
      <c r="T306" s="63"/>
      <c r="U306" s="63"/>
      <c r="V306" s="63"/>
      <c r="W306" s="63"/>
      <c r="X306" s="63"/>
      <c r="Y306" s="63"/>
      <c r="Z306" s="63"/>
      <c r="AA306" s="63"/>
      <c r="AB306" s="63"/>
      <c r="AC306" s="63"/>
      <c r="AD306" s="63"/>
      <c r="AE306" s="63"/>
    </row>
    <row r="307" spans="1:31" ht="15.75" x14ac:dyDescent="0.25">
      <c r="A307" s="70" t="str">
        <f t="shared" si="2"/>
        <v/>
      </c>
      <c r="B307" s="63">
        <f>Front!B7</f>
        <v>0</v>
      </c>
      <c r="C307" s="63">
        <f>Front!C7</f>
        <v>0</v>
      </c>
      <c r="D307" s="63">
        <f>Front!D7</f>
        <v>0</v>
      </c>
      <c r="E307" s="63">
        <f>Front!E7</f>
        <v>0</v>
      </c>
      <c r="F307" s="63">
        <f>Front!F7</f>
        <v>0</v>
      </c>
      <c r="G307" s="63">
        <f>Front!G7</f>
        <v>0</v>
      </c>
      <c r="H307" s="63">
        <f>Front!H7</f>
        <v>0</v>
      </c>
      <c r="I307" s="63">
        <f>Front!I7</f>
        <v>0</v>
      </c>
      <c r="J307" s="63">
        <f>Front!J7</f>
        <v>0</v>
      </c>
      <c r="K307" s="63">
        <f>Front!K7</f>
        <v>0</v>
      </c>
      <c r="L307" s="63">
        <f>Front!L7</f>
        <v>0</v>
      </c>
      <c r="M307" s="63">
        <f>Front!M7</f>
        <v>0</v>
      </c>
      <c r="N307" s="63"/>
      <c r="O307" s="63"/>
      <c r="P307" s="63"/>
      <c r="Q307" s="63"/>
      <c r="R307" s="63"/>
      <c r="S307" s="63"/>
      <c r="T307" s="63"/>
      <c r="U307" s="63"/>
      <c r="V307" s="63"/>
      <c r="W307" s="63"/>
      <c r="X307" s="63"/>
      <c r="Y307" s="63"/>
      <c r="Z307" s="63"/>
      <c r="AA307" s="63"/>
      <c r="AB307" s="63"/>
      <c r="AC307" s="63"/>
      <c r="AD307" s="63"/>
      <c r="AE307" s="63"/>
    </row>
    <row r="308" spans="1:31" ht="15.75" x14ac:dyDescent="0.25">
      <c r="A308" s="70" t="str">
        <f t="shared" si="2"/>
        <v/>
      </c>
      <c r="B308" s="63">
        <f>Front!B8</f>
        <v>0</v>
      </c>
      <c r="C308" s="63">
        <f>Front!C8</f>
        <v>0</v>
      </c>
      <c r="D308" s="63">
        <f>Front!D8</f>
        <v>0</v>
      </c>
      <c r="E308" s="63">
        <f>Front!E8</f>
        <v>0</v>
      </c>
      <c r="F308" s="63">
        <f>Front!F8</f>
        <v>0</v>
      </c>
      <c r="G308" s="63">
        <f>Front!G8</f>
        <v>0</v>
      </c>
      <c r="H308" s="63">
        <f>Front!H8</f>
        <v>0</v>
      </c>
      <c r="I308" s="63">
        <f>Front!I8</f>
        <v>0</v>
      </c>
      <c r="J308" s="63">
        <f>Front!J8</f>
        <v>0</v>
      </c>
      <c r="K308" s="63">
        <f>Front!K8</f>
        <v>0</v>
      </c>
      <c r="L308" s="63">
        <f>Front!L8</f>
        <v>0</v>
      </c>
      <c r="M308" s="63">
        <f>Front!M8</f>
        <v>0</v>
      </c>
      <c r="N308" s="63"/>
      <c r="O308" s="63"/>
      <c r="P308" s="63"/>
      <c r="Q308" s="63"/>
      <c r="R308" s="63"/>
      <c r="S308" s="63"/>
      <c r="T308" s="63"/>
      <c r="U308" s="63"/>
      <c r="V308" s="63"/>
      <c r="W308" s="63"/>
      <c r="X308" s="63"/>
      <c r="Y308" s="63"/>
      <c r="Z308" s="63"/>
      <c r="AA308" s="63"/>
      <c r="AB308" s="63"/>
      <c r="AC308" s="63"/>
      <c r="AD308" s="63"/>
      <c r="AE308" s="63"/>
    </row>
    <row r="309" spans="1:31" ht="15.75" x14ac:dyDescent="0.25">
      <c r="A309" s="70" t="str">
        <f t="shared" si="2"/>
        <v/>
      </c>
      <c r="B309" s="63">
        <f>Front!B9</f>
        <v>0</v>
      </c>
      <c r="C309" s="63">
        <f>Front!C9</f>
        <v>0</v>
      </c>
      <c r="D309" s="63">
        <f>Front!D9</f>
        <v>0</v>
      </c>
      <c r="E309" s="63">
        <f>Front!E9</f>
        <v>0</v>
      </c>
      <c r="F309" s="63">
        <f>Front!F9</f>
        <v>0</v>
      </c>
      <c r="G309" s="63">
        <f>Front!G9</f>
        <v>0</v>
      </c>
      <c r="H309" s="63">
        <f>Front!H9</f>
        <v>0</v>
      </c>
      <c r="I309" s="63">
        <f>Front!I9</f>
        <v>0</v>
      </c>
      <c r="J309" s="63">
        <f>Front!J9</f>
        <v>0</v>
      </c>
      <c r="K309" s="63">
        <f>Front!K9</f>
        <v>0</v>
      </c>
      <c r="L309" s="63">
        <f>Front!L9</f>
        <v>0</v>
      </c>
      <c r="M309" s="63">
        <f>Front!M9</f>
        <v>0</v>
      </c>
      <c r="N309" s="63"/>
      <c r="O309" s="63"/>
      <c r="P309" s="63"/>
      <c r="Q309" s="63"/>
      <c r="R309" s="63"/>
      <c r="S309" s="63"/>
      <c r="T309" s="63"/>
      <c r="U309" s="63"/>
      <c r="V309" s="63"/>
      <c r="W309" s="63"/>
      <c r="X309" s="63"/>
      <c r="Y309" s="63"/>
      <c r="Z309" s="63"/>
      <c r="AA309" s="63"/>
      <c r="AB309" s="63"/>
      <c r="AC309" s="63"/>
      <c r="AD309" s="63"/>
      <c r="AE309" s="63"/>
    </row>
    <row r="310" spans="1:31" ht="15.75" x14ac:dyDescent="0.25">
      <c r="A310" s="70" t="str">
        <f t="shared" si="2"/>
        <v/>
      </c>
      <c r="B310" s="63">
        <f>Front!B10</f>
        <v>0</v>
      </c>
      <c r="C310" s="63">
        <f>Front!C10</f>
        <v>0</v>
      </c>
      <c r="D310" s="63">
        <f>Front!D10</f>
        <v>0</v>
      </c>
      <c r="E310" s="63">
        <f>Front!E10</f>
        <v>0</v>
      </c>
      <c r="F310" s="63">
        <f>Front!F10</f>
        <v>0</v>
      </c>
      <c r="G310" s="63">
        <f>Front!G10</f>
        <v>0</v>
      </c>
      <c r="H310" s="63">
        <f>Front!H10</f>
        <v>0</v>
      </c>
      <c r="I310" s="63">
        <f>Front!I10</f>
        <v>0</v>
      </c>
      <c r="J310" s="63">
        <f>Front!J10</f>
        <v>0</v>
      </c>
      <c r="K310" s="63">
        <f>Front!K10</f>
        <v>0</v>
      </c>
      <c r="L310" s="63">
        <f>Front!L10</f>
        <v>0</v>
      </c>
      <c r="M310" s="63">
        <f>Front!M10</f>
        <v>0</v>
      </c>
      <c r="N310" s="63"/>
      <c r="O310" s="63"/>
      <c r="P310" s="63"/>
      <c r="Q310" s="63"/>
      <c r="R310" s="63"/>
      <c r="S310" s="63"/>
      <c r="T310" s="63"/>
      <c r="U310" s="63"/>
      <c r="V310" s="63"/>
      <c r="W310" s="63"/>
      <c r="X310" s="63"/>
      <c r="Y310" s="63"/>
      <c r="Z310" s="63"/>
      <c r="AA310" s="63"/>
      <c r="AB310" s="63"/>
      <c r="AC310" s="63"/>
      <c r="AD310" s="63"/>
      <c r="AE310" s="63"/>
    </row>
    <row r="311" spans="1:31" ht="15.75" x14ac:dyDescent="0.25">
      <c r="A311" s="70" t="str">
        <f t="shared" si="2"/>
        <v/>
      </c>
      <c r="B311" s="63">
        <f>Front!B11</f>
        <v>0</v>
      </c>
      <c r="C311" s="63">
        <f>Front!C11</f>
        <v>0</v>
      </c>
      <c r="D311" s="63">
        <f>Front!D11</f>
        <v>0</v>
      </c>
      <c r="E311" s="63">
        <f>Front!E11</f>
        <v>0</v>
      </c>
      <c r="F311" s="63">
        <f>Front!F11</f>
        <v>0</v>
      </c>
      <c r="G311" s="63">
        <f>Front!G11</f>
        <v>0</v>
      </c>
      <c r="H311" s="63">
        <f>Front!H11</f>
        <v>0</v>
      </c>
      <c r="I311" s="63">
        <f>Front!I11</f>
        <v>0</v>
      </c>
      <c r="J311" s="63">
        <f>Front!J11</f>
        <v>0</v>
      </c>
      <c r="K311" s="63">
        <f>Front!K11</f>
        <v>0</v>
      </c>
      <c r="L311" s="63">
        <f>Front!L11</f>
        <v>0</v>
      </c>
      <c r="M311" s="63">
        <f>Front!M11</f>
        <v>0</v>
      </c>
      <c r="N311" s="63"/>
      <c r="O311" s="63"/>
      <c r="P311" s="63"/>
      <c r="Q311" s="63"/>
      <c r="R311" s="63"/>
      <c r="S311" s="63"/>
      <c r="T311" s="63"/>
      <c r="U311" s="63"/>
      <c r="V311" s="63"/>
      <c r="W311" s="63"/>
      <c r="X311" s="63"/>
      <c r="Y311" s="63"/>
      <c r="Z311" s="63"/>
      <c r="AA311" s="63"/>
      <c r="AB311" s="63"/>
      <c r="AC311" s="63"/>
      <c r="AD311" s="63"/>
      <c r="AE311" s="63"/>
    </row>
    <row r="312" spans="1:31" ht="15.75" x14ac:dyDescent="0.25">
      <c r="A312" s="70" t="str">
        <f t="shared" si="2"/>
        <v/>
      </c>
      <c r="B312" s="63">
        <f>Front!B12</f>
        <v>0</v>
      </c>
      <c r="C312" s="63">
        <f>Front!C12</f>
        <v>0</v>
      </c>
      <c r="D312" s="63">
        <f>Front!D12</f>
        <v>0</v>
      </c>
      <c r="E312" s="63">
        <f>Front!E12</f>
        <v>0</v>
      </c>
      <c r="F312" s="63">
        <f>Front!F12</f>
        <v>0</v>
      </c>
      <c r="G312" s="63">
        <f>Front!G12</f>
        <v>0</v>
      </c>
      <c r="H312" s="63">
        <f>Front!H12</f>
        <v>0</v>
      </c>
      <c r="I312" s="63">
        <f>Front!I12</f>
        <v>0</v>
      </c>
      <c r="J312" s="63">
        <f>Front!J12</f>
        <v>0</v>
      </c>
      <c r="K312" s="63">
        <f>Front!K12</f>
        <v>0</v>
      </c>
      <c r="L312" s="63">
        <f>Front!L12</f>
        <v>0</v>
      </c>
      <c r="M312" s="63">
        <f>Front!M12</f>
        <v>0</v>
      </c>
      <c r="N312" s="63"/>
      <c r="O312" s="63"/>
      <c r="P312" s="63"/>
      <c r="Q312" s="63"/>
      <c r="R312" s="63"/>
      <c r="S312" s="63"/>
      <c r="T312" s="63"/>
      <c r="U312" s="63"/>
      <c r="V312" s="63"/>
      <c r="W312" s="63"/>
      <c r="X312" s="63"/>
      <c r="Y312" s="63"/>
      <c r="Z312" s="63"/>
      <c r="AA312" s="63"/>
      <c r="AB312" s="63"/>
      <c r="AC312" s="63"/>
      <c r="AD312" s="63"/>
      <c r="AE312" s="63"/>
    </row>
    <row r="313" spans="1:31" ht="15.75" x14ac:dyDescent="0.25">
      <c r="A313" s="70" t="str">
        <f t="shared" si="2"/>
        <v/>
      </c>
      <c r="B313" s="63">
        <f>Front!B13</f>
        <v>0</v>
      </c>
      <c r="C313" s="63">
        <f>Front!C13</f>
        <v>0</v>
      </c>
      <c r="D313" s="63">
        <f>Front!D13</f>
        <v>0</v>
      </c>
      <c r="E313" s="63">
        <f>Front!E13</f>
        <v>0</v>
      </c>
      <c r="F313" s="63">
        <f>Front!F13</f>
        <v>0</v>
      </c>
      <c r="G313" s="63">
        <f>Front!G13</f>
        <v>0</v>
      </c>
      <c r="H313" s="63">
        <f>Front!H13</f>
        <v>0</v>
      </c>
      <c r="I313" s="63">
        <f>Front!I13</f>
        <v>0</v>
      </c>
      <c r="J313" s="63">
        <f>Front!J13</f>
        <v>0</v>
      </c>
      <c r="K313" s="63">
        <f>Front!K13</f>
        <v>0</v>
      </c>
      <c r="L313" s="63">
        <f>Front!L13</f>
        <v>0</v>
      </c>
      <c r="M313" s="63">
        <f>Front!M13</f>
        <v>0</v>
      </c>
      <c r="N313" s="63"/>
      <c r="O313" s="63"/>
      <c r="P313" s="63"/>
      <c r="Q313" s="63"/>
      <c r="R313" s="63"/>
      <c r="S313" s="63"/>
      <c r="T313" s="63"/>
      <c r="U313" s="63"/>
      <c r="V313" s="63"/>
      <c r="W313" s="63"/>
      <c r="X313" s="63"/>
      <c r="Y313" s="63"/>
      <c r="Z313" s="63"/>
      <c r="AA313" s="63"/>
      <c r="AB313" s="63"/>
      <c r="AC313" s="63"/>
      <c r="AD313" s="63"/>
      <c r="AE313" s="63"/>
    </row>
    <row r="314" spans="1:31" ht="15.75" x14ac:dyDescent="0.25">
      <c r="A314" s="70" t="str">
        <f t="shared" si="2"/>
        <v/>
      </c>
      <c r="B314" s="63">
        <f>Front!B14</f>
        <v>0</v>
      </c>
      <c r="C314" s="63">
        <f>Front!C14</f>
        <v>0</v>
      </c>
      <c r="D314" s="63">
        <f>Front!D14</f>
        <v>0</v>
      </c>
      <c r="E314" s="63">
        <f>Front!E14</f>
        <v>0</v>
      </c>
      <c r="F314" s="63">
        <f>Front!F14</f>
        <v>0</v>
      </c>
      <c r="G314" s="63">
        <f>Front!G14</f>
        <v>0</v>
      </c>
      <c r="H314" s="63">
        <f>Front!H14</f>
        <v>0</v>
      </c>
      <c r="I314" s="63">
        <f>Front!I14</f>
        <v>0</v>
      </c>
      <c r="J314" s="63">
        <f>Front!J14</f>
        <v>0</v>
      </c>
      <c r="K314" s="63">
        <f>Front!K14</f>
        <v>0</v>
      </c>
      <c r="L314" s="63">
        <f>Front!L14</f>
        <v>0</v>
      </c>
      <c r="M314" s="63">
        <f>Front!M14</f>
        <v>0</v>
      </c>
      <c r="N314" s="63"/>
      <c r="O314" s="63"/>
      <c r="P314" s="63"/>
      <c r="Q314" s="63"/>
      <c r="R314" s="63"/>
      <c r="S314" s="63"/>
      <c r="T314" s="63"/>
      <c r="U314" s="63"/>
      <c r="V314" s="63"/>
      <c r="W314" s="63"/>
      <c r="X314" s="63"/>
      <c r="Y314" s="63"/>
      <c r="Z314" s="63"/>
      <c r="AA314" s="63"/>
      <c r="AB314" s="63"/>
      <c r="AC314" s="63"/>
      <c r="AD314" s="63"/>
      <c r="AE314" s="63"/>
    </row>
    <row r="315" spans="1:31" ht="15.75" x14ac:dyDescent="0.25">
      <c r="A315" s="70" t="str">
        <f t="shared" si="2"/>
        <v/>
      </c>
      <c r="B315" s="63">
        <f>Front!B15</f>
        <v>0</v>
      </c>
      <c r="C315" s="63">
        <f>Front!C15</f>
        <v>0</v>
      </c>
      <c r="D315" s="63">
        <f>Front!D15</f>
        <v>0</v>
      </c>
      <c r="E315" s="63">
        <f>Front!E15</f>
        <v>0</v>
      </c>
      <c r="F315" s="63">
        <f>Front!F15</f>
        <v>0</v>
      </c>
      <c r="G315" s="63">
        <f>Front!G15</f>
        <v>0</v>
      </c>
      <c r="H315" s="63">
        <f>Front!H15</f>
        <v>0</v>
      </c>
      <c r="I315" s="63">
        <f>Front!I15</f>
        <v>0</v>
      </c>
      <c r="J315" s="63">
        <f>Front!J15</f>
        <v>0</v>
      </c>
      <c r="K315" s="63">
        <f>Front!K15</f>
        <v>0</v>
      </c>
      <c r="L315" s="63">
        <f>Front!L15</f>
        <v>0</v>
      </c>
      <c r="M315" s="63">
        <f>Front!M15</f>
        <v>0</v>
      </c>
      <c r="N315" s="63"/>
      <c r="O315" s="63"/>
      <c r="P315" s="63"/>
      <c r="Q315" s="63"/>
      <c r="R315" s="63"/>
      <c r="S315" s="63"/>
      <c r="T315" s="63"/>
      <c r="U315" s="63"/>
      <c r="V315" s="63"/>
      <c r="W315" s="63"/>
      <c r="X315" s="63"/>
      <c r="Y315" s="63"/>
      <c r="Z315" s="63"/>
      <c r="AA315" s="63"/>
      <c r="AB315" s="63"/>
      <c r="AC315" s="63"/>
      <c r="AD315" s="63"/>
      <c r="AE315" s="63"/>
    </row>
    <row r="316" spans="1:31" ht="15.75" x14ac:dyDescent="0.25">
      <c r="A316" s="70" t="str">
        <f t="shared" si="2"/>
        <v/>
      </c>
      <c r="B316" s="63">
        <f>Front!B16</f>
        <v>0</v>
      </c>
      <c r="C316" s="63">
        <f>Front!C16</f>
        <v>0</v>
      </c>
      <c r="D316" s="63">
        <f>Front!D16</f>
        <v>0</v>
      </c>
      <c r="E316" s="63">
        <f>Front!E16</f>
        <v>0</v>
      </c>
      <c r="F316" s="63">
        <f>Front!F16</f>
        <v>0</v>
      </c>
      <c r="G316" s="63">
        <f>Front!G16</f>
        <v>0</v>
      </c>
      <c r="H316" s="63">
        <f>Front!H16</f>
        <v>0</v>
      </c>
      <c r="I316" s="63">
        <f>Front!I16</f>
        <v>0</v>
      </c>
      <c r="J316" s="63">
        <f>Front!J16</f>
        <v>0</v>
      </c>
      <c r="K316" s="63">
        <f>Front!K16</f>
        <v>0</v>
      </c>
      <c r="L316" s="63">
        <f>Front!L16</f>
        <v>0</v>
      </c>
      <c r="M316" s="63">
        <f>Front!M16</f>
        <v>0</v>
      </c>
      <c r="N316" s="63"/>
      <c r="O316" s="63"/>
      <c r="P316" s="63"/>
      <c r="Q316" s="63"/>
      <c r="R316" s="63"/>
      <c r="S316" s="63"/>
      <c r="T316" s="63"/>
      <c r="U316" s="63"/>
      <c r="V316" s="63"/>
      <c r="W316" s="63"/>
      <c r="X316" s="63"/>
      <c r="Y316" s="63"/>
      <c r="Z316" s="63"/>
      <c r="AA316" s="63"/>
      <c r="AB316" s="63"/>
      <c r="AC316" s="63"/>
      <c r="AD316" s="63"/>
      <c r="AE316" s="63"/>
    </row>
    <row r="317" spans="1:31" ht="15.75" x14ac:dyDescent="0.25">
      <c r="A317" s="70" t="str">
        <f t="shared" si="2"/>
        <v/>
      </c>
      <c r="B317" s="63">
        <f>Front!B17</f>
        <v>0</v>
      </c>
      <c r="C317" s="63">
        <f>Front!C17</f>
        <v>0</v>
      </c>
      <c r="D317" s="63">
        <f>Front!D17</f>
        <v>0</v>
      </c>
      <c r="E317" s="63">
        <f>Front!E17</f>
        <v>0</v>
      </c>
      <c r="F317" s="63">
        <f>Front!F17</f>
        <v>0</v>
      </c>
      <c r="G317" s="63">
        <f>Front!G17</f>
        <v>0</v>
      </c>
      <c r="H317" s="63">
        <f>Front!H17</f>
        <v>0</v>
      </c>
      <c r="I317" s="63">
        <f>Front!I17</f>
        <v>0</v>
      </c>
      <c r="J317" s="63">
        <f>Front!J17</f>
        <v>0</v>
      </c>
      <c r="K317" s="63">
        <f>Front!K17</f>
        <v>0</v>
      </c>
      <c r="L317" s="63">
        <f>Front!L17</f>
        <v>0</v>
      </c>
      <c r="M317" s="63">
        <f>Front!M17</f>
        <v>0</v>
      </c>
      <c r="N317" s="63"/>
      <c r="O317" s="63"/>
      <c r="P317" s="63"/>
      <c r="Q317" s="63"/>
      <c r="R317" s="63"/>
      <c r="S317" s="63"/>
      <c r="T317" s="63"/>
      <c r="U317" s="63"/>
      <c r="V317" s="63"/>
      <c r="W317" s="63"/>
      <c r="X317" s="63"/>
      <c r="Y317" s="63"/>
      <c r="Z317" s="63"/>
      <c r="AA317" s="63"/>
      <c r="AB317" s="63"/>
      <c r="AC317" s="63"/>
      <c r="AD317" s="63"/>
      <c r="AE317" s="63"/>
    </row>
    <row r="318" spans="1:31" ht="15.75" x14ac:dyDescent="0.25">
      <c r="A318" s="63"/>
      <c r="B318" s="63"/>
      <c r="C318" s="63"/>
      <c r="D318" s="63"/>
      <c r="E318" s="63"/>
      <c r="F318" s="63"/>
      <c r="G318" s="63"/>
      <c r="H318" s="63"/>
      <c r="I318" s="63"/>
      <c r="J318" s="63"/>
      <c r="K318" s="63"/>
      <c r="L318" s="63"/>
      <c r="M318" s="63"/>
      <c r="N318" s="63"/>
      <c r="O318" s="63"/>
      <c r="P318" s="63"/>
      <c r="Q318" s="63"/>
      <c r="R318" s="63"/>
      <c r="S318" s="63"/>
      <c r="T318" s="63"/>
      <c r="U318" s="63"/>
      <c r="V318" s="63"/>
      <c r="W318" s="63"/>
      <c r="X318" s="63"/>
      <c r="Y318" s="63"/>
      <c r="Z318" s="63"/>
      <c r="AA318" s="63"/>
      <c r="AB318" s="63"/>
      <c r="AC318" s="63"/>
      <c r="AD318" s="63"/>
      <c r="AE318" s="63"/>
    </row>
  </sheetData>
  <sheetProtection password="DD16" sheet="1" objects="1" scenarios="1"/>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AF350"/>
  <sheetViews>
    <sheetView workbookViewId="0"/>
  </sheetViews>
  <sheetFormatPr defaultRowHeight="15" x14ac:dyDescent="0.25"/>
  <sheetData>
    <row r="1" spans="1:32" ht="15.75" x14ac:dyDescent="0.25">
      <c r="A1" s="62">
        <f>'R1'!A1</f>
        <v>0</v>
      </c>
      <c r="B1" s="75" t="s">
        <v>515</v>
      </c>
      <c r="C1" s="75"/>
      <c r="D1" s="74"/>
      <c r="E1" s="74"/>
      <c r="F1" s="74"/>
      <c r="G1" s="63"/>
      <c r="H1" s="63"/>
      <c r="I1" s="63"/>
      <c r="J1" s="63"/>
      <c r="K1" s="63"/>
      <c r="L1" s="63"/>
      <c r="M1" s="63"/>
      <c r="N1" s="63"/>
      <c r="O1" s="72" t="s">
        <v>509</v>
      </c>
      <c r="P1" s="72" t="s">
        <v>511</v>
      </c>
      <c r="Q1" s="72" t="s">
        <v>510</v>
      </c>
      <c r="R1" s="72" t="s">
        <v>513</v>
      </c>
      <c r="S1" s="72" t="s">
        <v>508</v>
      </c>
      <c r="T1" s="63"/>
      <c r="U1" s="63"/>
      <c r="V1" s="63"/>
      <c r="W1" s="63"/>
      <c r="X1" s="63"/>
      <c r="Y1" s="63"/>
      <c r="Z1" s="63"/>
      <c r="AA1" s="63"/>
      <c r="AB1" s="63"/>
      <c r="AC1" s="63"/>
      <c r="AD1" s="63"/>
      <c r="AE1" s="63"/>
      <c r="AF1" s="63"/>
    </row>
    <row r="2" spans="1:32" ht="15.75" x14ac:dyDescent="0.25">
      <c r="A2" s="75" t="s">
        <v>519</v>
      </c>
      <c r="B2" s="75"/>
      <c r="C2" s="74"/>
      <c r="D2" s="74"/>
      <c r="E2" s="74"/>
      <c r="F2" s="74"/>
      <c r="G2" s="74"/>
      <c r="H2" s="74"/>
      <c r="I2" s="74"/>
      <c r="J2" s="74"/>
      <c r="K2" s="74"/>
      <c r="L2" s="74"/>
      <c r="M2" s="74"/>
      <c r="N2" s="74"/>
      <c r="O2" s="73">
        <f>Front!B20</f>
        <v>0</v>
      </c>
      <c r="P2" s="72">
        <f>Front!B18</f>
        <v>0</v>
      </c>
      <c r="Q2" s="72">
        <f t="shared" ref="Q2:Q13" si="0">ROUND(P2,2)</f>
        <v>0</v>
      </c>
      <c r="R2" s="73">
        <f t="shared" ref="R2:R13" si="1">ROUND(O2,2)</f>
        <v>0</v>
      </c>
      <c r="S2" s="72">
        <f>Front!B19</f>
        <v>1</v>
      </c>
      <c r="T2" s="63"/>
      <c r="U2" s="63"/>
      <c r="V2" s="63"/>
      <c r="W2" s="63"/>
      <c r="X2" s="63"/>
      <c r="Y2" s="63"/>
      <c r="Z2" s="63"/>
      <c r="AA2" s="63"/>
      <c r="AB2" s="63"/>
      <c r="AC2" s="63"/>
      <c r="AD2" s="63"/>
      <c r="AE2" s="63"/>
      <c r="AF2" s="63"/>
    </row>
    <row r="3" spans="1:32" ht="15.75" x14ac:dyDescent="0.25">
      <c r="A3" s="65" t="str">
        <f>CONCATENATE(A150," ",K3,"%")</f>
        <v>O&amp;M WHEELCHAIR INVENTORY TOTAL SCORE:  0%</v>
      </c>
      <c r="B3" s="63"/>
      <c r="C3" s="63"/>
      <c r="D3" s="63"/>
      <c r="E3" s="63"/>
      <c r="F3" s="63"/>
      <c r="G3" s="63"/>
      <c r="H3" s="63"/>
      <c r="I3" s="63"/>
      <c r="J3" s="66">
        <f>Front!M18</f>
        <v>0</v>
      </c>
      <c r="K3" s="66">
        <f>ROUND(J3,2)</f>
        <v>0</v>
      </c>
      <c r="L3" s="63"/>
      <c r="M3" s="63"/>
      <c r="N3" s="63"/>
      <c r="O3" s="73">
        <f>Front!C20</f>
        <v>0</v>
      </c>
      <c r="P3" s="72">
        <f>Front!C18</f>
        <v>0</v>
      </c>
      <c r="Q3" s="72">
        <f t="shared" si="0"/>
        <v>0</v>
      </c>
      <c r="R3" s="73">
        <f t="shared" si="1"/>
        <v>0</v>
      </c>
      <c r="S3" s="72">
        <f>Front!C19</f>
        <v>1</v>
      </c>
      <c r="T3" s="63"/>
      <c r="U3" s="63"/>
      <c r="V3" s="63"/>
      <c r="W3" s="63"/>
      <c r="X3" s="63"/>
      <c r="Y3" s="63"/>
      <c r="Z3" s="63"/>
      <c r="AA3" s="63"/>
      <c r="AB3" s="63"/>
      <c r="AC3" s="63"/>
      <c r="AD3" s="63"/>
      <c r="AE3" s="63"/>
      <c r="AF3" s="63"/>
    </row>
    <row r="4" spans="1:32" ht="15.75" x14ac:dyDescent="0.25">
      <c r="A4" s="67"/>
      <c r="B4" s="63"/>
      <c r="C4" s="63"/>
      <c r="D4" s="63"/>
      <c r="E4" s="63"/>
      <c r="F4" s="63"/>
      <c r="G4" s="63"/>
      <c r="H4" s="63"/>
      <c r="I4" s="63"/>
      <c r="J4" s="63"/>
      <c r="K4" s="63"/>
      <c r="L4" s="63"/>
      <c r="M4" s="63"/>
      <c r="N4" s="63"/>
      <c r="O4" s="73">
        <f>Front!D20</f>
        <v>0</v>
      </c>
      <c r="P4" s="72">
        <f>Front!D18</f>
        <v>0</v>
      </c>
      <c r="Q4" s="72">
        <f t="shared" si="0"/>
        <v>0</v>
      </c>
      <c r="R4" s="73">
        <f t="shared" si="1"/>
        <v>0</v>
      </c>
      <c r="S4" s="72">
        <f>Front!D19</f>
        <v>1</v>
      </c>
      <c r="T4" s="63"/>
      <c r="U4" s="63"/>
      <c r="V4" s="63"/>
      <c r="W4" s="63"/>
      <c r="X4" s="63"/>
      <c r="Y4" s="63"/>
      <c r="Z4" s="63"/>
      <c r="AA4" s="63"/>
      <c r="AB4" s="63"/>
      <c r="AC4" s="63"/>
      <c r="AD4" s="63"/>
      <c r="AE4" s="63"/>
      <c r="AF4" s="63"/>
    </row>
    <row r="5" spans="1:32" ht="15.75" x14ac:dyDescent="0.25">
      <c r="A5" s="65" t="str">
        <f>CONCATENATE(A151," ",H5,"%")</f>
        <v>Concepts Score: 0%</v>
      </c>
      <c r="B5" s="63"/>
      <c r="C5" s="63"/>
      <c r="D5" s="63"/>
      <c r="E5" s="63"/>
      <c r="F5" s="63"/>
      <c r="G5" s="68">
        <f>Front!M3</f>
        <v>0</v>
      </c>
      <c r="H5" s="69">
        <f>ROUND(G5,1)</f>
        <v>0</v>
      </c>
      <c r="I5" s="63" t="s">
        <v>517</v>
      </c>
      <c r="J5" s="63"/>
      <c r="K5" s="63"/>
      <c r="L5" s="63"/>
      <c r="M5" s="63"/>
      <c r="N5" s="63"/>
      <c r="O5" s="73">
        <f>Front!E20</f>
        <v>0</v>
      </c>
      <c r="P5" s="72">
        <f>Front!E18</f>
        <v>0</v>
      </c>
      <c r="Q5" s="72">
        <f t="shared" si="0"/>
        <v>0</v>
      </c>
      <c r="R5" s="73">
        <f t="shared" si="1"/>
        <v>0</v>
      </c>
      <c r="S5" s="72">
        <f>Front!E19</f>
        <v>1</v>
      </c>
      <c r="T5" s="63"/>
      <c r="U5" s="63"/>
      <c r="V5" s="63"/>
      <c r="W5" s="63"/>
      <c r="X5" s="63"/>
      <c r="Y5" s="63"/>
      <c r="Z5" s="63"/>
      <c r="AA5" s="63"/>
      <c r="AB5" s="63"/>
      <c r="AC5" s="63"/>
      <c r="AD5" s="63"/>
      <c r="AE5" s="63"/>
      <c r="AF5" s="63"/>
    </row>
    <row r="6" spans="1:32" ht="15.75" x14ac:dyDescent="0.25">
      <c r="A6" s="67" t="str">
        <f>CONCATENATE($A1," ",G152," ",N152,", ",O152,", ",P152,", ",Q152)</f>
        <v xml:space="preserve">0 did well with the skills that made up the area(s) of , , , </v>
      </c>
      <c r="B6" s="63"/>
      <c r="C6" s="63"/>
      <c r="D6" s="63"/>
      <c r="E6" s="63"/>
      <c r="F6" s="63"/>
      <c r="G6" s="63"/>
      <c r="H6" s="63"/>
      <c r="I6" s="63"/>
      <c r="J6" s="63"/>
      <c r="K6" s="63"/>
      <c r="L6" s="63"/>
      <c r="M6" s="63"/>
      <c r="N6" s="63"/>
      <c r="O6" s="73">
        <f>Front!F20</f>
        <v>0</v>
      </c>
      <c r="P6" s="73">
        <f>Front!F18</f>
        <v>0</v>
      </c>
      <c r="Q6" s="72">
        <f t="shared" si="0"/>
        <v>0</v>
      </c>
      <c r="R6" s="73">
        <f t="shared" si="1"/>
        <v>0</v>
      </c>
      <c r="S6" s="72">
        <f>Front!F19</f>
        <v>1</v>
      </c>
      <c r="T6" s="63"/>
      <c r="U6" s="63"/>
      <c r="V6" s="63"/>
      <c r="W6" s="63"/>
      <c r="X6" s="63"/>
      <c r="Y6" s="63"/>
      <c r="Z6" s="63"/>
      <c r="AA6" s="63"/>
      <c r="AB6" s="63"/>
      <c r="AC6" s="63"/>
      <c r="AD6" s="63"/>
      <c r="AE6" s="63"/>
      <c r="AF6" s="63"/>
    </row>
    <row r="7" spans="1:32" ht="15.75" x14ac:dyDescent="0.25">
      <c r="A7" s="67" t="str">
        <f>CONCATENATE($A1," ",G153," ",N153,", ",O153,", ",P153,", ",Q153)</f>
        <v xml:space="preserve">0 had room for improvement with the skills that made up the area(s) of , , , </v>
      </c>
      <c r="B7" s="63"/>
      <c r="C7" s="63"/>
      <c r="D7" s="63"/>
      <c r="E7" s="63"/>
      <c r="F7" s="63"/>
      <c r="G7" s="63"/>
      <c r="H7" s="63"/>
      <c r="I7" s="63"/>
      <c r="J7" s="63"/>
      <c r="K7" s="63"/>
      <c r="L7" s="63"/>
      <c r="M7" s="63"/>
      <c r="N7" s="63"/>
      <c r="O7" s="73">
        <f>Front!G20</f>
        <v>0</v>
      </c>
      <c r="P7" s="72">
        <f>Front!G18</f>
        <v>0</v>
      </c>
      <c r="Q7" s="72">
        <f t="shared" si="0"/>
        <v>0</v>
      </c>
      <c r="R7" s="73">
        <f t="shared" si="1"/>
        <v>0</v>
      </c>
      <c r="S7" s="72">
        <f>Front!G19</f>
        <v>1</v>
      </c>
      <c r="T7" s="63"/>
      <c r="U7" s="63"/>
      <c r="V7" s="63"/>
      <c r="W7" s="63"/>
      <c r="X7" s="63"/>
      <c r="Y7" s="63"/>
      <c r="Z7" s="63"/>
      <c r="AA7" s="63"/>
      <c r="AB7" s="63"/>
      <c r="AC7" s="63"/>
      <c r="AD7" s="63"/>
      <c r="AE7" s="63"/>
      <c r="AF7" s="63"/>
    </row>
    <row r="8" spans="1:32" ht="15.75" x14ac:dyDescent="0.25">
      <c r="A8" s="67" t="str">
        <f>CONCATENATE($A1," ",G154," ",N154,", ",O154,", ",P154,", ",Q154)</f>
        <v xml:space="preserve">0 hadn't had the opportunity to work on the skills in the area(s) of , , , </v>
      </c>
      <c r="B8" s="63"/>
      <c r="C8" s="63"/>
      <c r="D8" s="63"/>
      <c r="E8" s="63"/>
      <c r="F8" s="63"/>
      <c r="G8" s="63"/>
      <c r="H8" s="63"/>
      <c r="I8" s="63"/>
      <c r="J8" s="63"/>
      <c r="K8" s="63"/>
      <c r="L8" s="63"/>
      <c r="M8" s="63"/>
      <c r="N8" s="63"/>
      <c r="O8" s="73">
        <f>Front!H20</f>
        <v>0</v>
      </c>
      <c r="P8" s="72">
        <f>Front!H18</f>
        <v>0</v>
      </c>
      <c r="Q8" s="72">
        <f t="shared" si="0"/>
        <v>0</v>
      </c>
      <c r="R8" s="73">
        <f t="shared" si="1"/>
        <v>0</v>
      </c>
      <c r="S8" s="72">
        <f>Front!H19</f>
        <v>1</v>
      </c>
      <c r="T8" s="63"/>
      <c r="U8" s="63"/>
      <c r="V8" s="63"/>
      <c r="W8" s="63"/>
      <c r="X8" s="63"/>
      <c r="Y8" s="63"/>
      <c r="Z8" s="63"/>
      <c r="AA8" s="63"/>
      <c r="AB8" s="63"/>
      <c r="AC8" s="63"/>
      <c r="AD8" s="63"/>
      <c r="AE8" s="63"/>
      <c r="AF8" s="63"/>
    </row>
    <row r="9" spans="1:32" ht="15.75" x14ac:dyDescent="0.25">
      <c r="A9" s="67" t="str">
        <f>CONCATENATE($A1," ",G155," ",N155,", ",O155,", ",P155,", ",Q155)</f>
        <v>0 didn't need the skills in the area(s) of Vocabulary, Laterality, Parallel/Perpendicular, Time And Distance</v>
      </c>
      <c r="B9" s="63"/>
      <c r="C9" s="63"/>
      <c r="D9" s="63"/>
      <c r="E9" s="63"/>
      <c r="F9" s="63"/>
      <c r="G9" s="63"/>
      <c r="H9" s="63"/>
      <c r="I9" s="63"/>
      <c r="J9" s="63"/>
      <c r="K9" s="63"/>
      <c r="L9" s="63"/>
      <c r="M9" s="63"/>
      <c r="N9" s="63"/>
      <c r="O9" s="73">
        <f>Front!I20</f>
        <v>0</v>
      </c>
      <c r="P9" s="72">
        <f>Front!I18</f>
        <v>0</v>
      </c>
      <c r="Q9" s="72">
        <f t="shared" si="0"/>
        <v>0</v>
      </c>
      <c r="R9" s="73">
        <f t="shared" si="1"/>
        <v>0</v>
      </c>
      <c r="S9" s="72">
        <f>Front!I19</f>
        <v>1</v>
      </c>
      <c r="T9" s="63"/>
      <c r="U9" s="63"/>
      <c r="V9" s="63"/>
      <c r="W9" s="63"/>
      <c r="X9" s="63"/>
      <c r="Y9" s="63"/>
      <c r="Z9" s="63"/>
      <c r="AA9" s="63"/>
      <c r="AB9" s="63"/>
      <c r="AC9" s="63"/>
      <c r="AD9" s="63"/>
      <c r="AE9" s="63"/>
      <c r="AF9" s="63"/>
    </row>
    <row r="10" spans="1:32" ht="15.75" x14ac:dyDescent="0.25">
      <c r="A10" s="67"/>
      <c r="B10" s="63"/>
      <c r="C10" s="63"/>
      <c r="D10" s="63"/>
      <c r="E10" s="63"/>
      <c r="F10" s="63"/>
      <c r="G10" s="63"/>
      <c r="H10" s="63"/>
      <c r="I10" s="63"/>
      <c r="J10" s="63"/>
      <c r="K10" s="63"/>
      <c r="L10" s="63"/>
      <c r="M10" s="63"/>
      <c r="N10" s="63"/>
      <c r="O10" s="73">
        <f>Front!J20</f>
        <v>0</v>
      </c>
      <c r="P10" s="72">
        <f>Front!J18</f>
        <v>0</v>
      </c>
      <c r="Q10" s="72">
        <f t="shared" si="0"/>
        <v>0</v>
      </c>
      <c r="R10" s="73">
        <f t="shared" si="1"/>
        <v>0</v>
      </c>
      <c r="S10" s="72">
        <f>Front!J19</f>
        <v>1</v>
      </c>
      <c r="T10" s="63"/>
      <c r="U10" s="63"/>
      <c r="V10" s="63"/>
      <c r="W10" s="63"/>
      <c r="X10" s="63"/>
      <c r="Y10" s="63"/>
      <c r="Z10" s="63"/>
      <c r="AA10" s="63"/>
      <c r="AB10" s="63"/>
      <c r="AC10" s="63"/>
      <c r="AD10" s="63"/>
      <c r="AE10" s="63"/>
      <c r="AF10" s="63"/>
    </row>
    <row r="11" spans="1:32" ht="15.75" x14ac:dyDescent="0.25">
      <c r="A11" s="65" t="str">
        <f>CONCATENATE(A156," ",H11,"%")</f>
        <v>Movement Score: 0%</v>
      </c>
      <c r="B11" s="63"/>
      <c r="C11" s="63"/>
      <c r="D11" s="63"/>
      <c r="E11" s="63"/>
      <c r="F11" s="63"/>
      <c r="G11" s="68">
        <f>Front!M4</f>
        <v>0</v>
      </c>
      <c r="H11" s="69">
        <f>ROUND(G11,1)</f>
        <v>0</v>
      </c>
      <c r="I11" s="63"/>
      <c r="J11" s="63"/>
      <c r="K11" s="63"/>
      <c r="L11" s="63"/>
      <c r="M11" s="63"/>
      <c r="N11" s="63"/>
      <c r="O11" s="73">
        <f>Front!K20</f>
        <v>0</v>
      </c>
      <c r="P11" s="72">
        <f>Front!K18</f>
        <v>0</v>
      </c>
      <c r="Q11" s="72">
        <f t="shared" si="0"/>
        <v>0</v>
      </c>
      <c r="R11" s="73">
        <f t="shared" si="1"/>
        <v>0</v>
      </c>
      <c r="S11" s="72">
        <f>Front!K19</f>
        <v>1</v>
      </c>
      <c r="T11" s="63"/>
      <c r="U11" s="63"/>
      <c r="V11" s="63"/>
      <c r="W11" s="63"/>
      <c r="X11" s="63"/>
      <c r="Y11" s="63"/>
      <c r="Z11" s="63"/>
      <c r="AA11" s="63"/>
      <c r="AB11" s="63"/>
      <c r="AC11" s="63"/>
      <c r="AD11" s="63"/>
      <c r="AE11" s="63"/>
      <c r="AF11" s="63"/>
    </row>
    <row r="12" spans="1:32" ht="15.75" x14ac:dyDescent="0.25">
      <c r="A12" s="67" t="str">
        <f>CONCATENATE($A1," ",G157," ",N157,", ",O157,", ",P157,", ",Q157,", ",R157,", ",S157,", ",T157,", ",U157,", ",V157,", ",W157,", ",X157)</f>
        <v xml:space="preserve">0 did well with the skills that made up the area(s) of , , , , , , , , , , </v>
      </c>
      <c r="B12" s="63"/>
      <c r="C12" s="63"/>
      <c r="D12" s="63"/>
      <c r="E12" s="63"/>
      <c r="F12" s="63"/>
      <c r="G12" s="63"/>
      <c r="H12" s="63"/>
      <c r="I12" s="63"/>
      <c r="J12" s="63"/>
      <c r="K12" s="63"/>
      <c r="L12" s="63"/>
      <c r="M12" s="63"/>
      <c r="N12" s="63"/>
      <c r="O12" s="73">
        <f>Front!L20</f>
        <v>0</v>
      </c>
      <c r="P12" s="72">
        <f>Front!L18</f>
        <v>0</v>
      </c>
      <c r="Q12" s="72">
        <f t="shared" si="0"/>
        <v>0</v>
      </c>
      <c r="R12" s="73">
        <f t="shared" si="1"/>
        <v>0</v>
      </c>
      <c r="S12" s="72">
        <f>Front!L19</f>
        <v>1</v>
      </c>
      <c r="T12" s="63"/>
      <c r="U12" s="63"/>
      <c r="V12" s="63"/>
      <c r="W12" s="63"/>
      <c r="X12" s="63"/>
      <c r="Y12" s="63"/>
      <c r="Z12" s="63"/>
      <c r="AA12" s="63"/>
      <c r="AB12" s="63"/>
      <c r="AC12" s="63"/>
      <c r="AD12" s="63"/>
      <c r="AE12" s="63"/>
      <c r="AF12" s="63"/>
    </row>
    <row r="13" spans="1:32" ht="15.75" x14ac:dyDescent="0.25">
      <c r="A13" s="67" t="str">
        <f>CONCATENATE($A1," ",G158," ",N158,", ",O158,", ",P158,", ",Q158,", ",R158,", ",S158,", ",T158,", ",U158,", ",V158,", ",W158,", ",X158)</f>
        <v xml:space="preserve">0 had room for improvement with the skills that made up the area(s) of , , , , , , , , , , </v>
      </c>
      <c r="B13" s="63"/>
      <c r="C13" s="63"/>
      <c r="D13" s="63"/>
      <c r="E13" s="63"/>
      <c r="F13" s="63"/>
      <c r="G13" s="63"/>
      <c r="H13" s="63"/>
      <c r="I13" s="63"/>
      <c r="J13" s="63"/>
      <c r="K13" s="63"/>
      <c r="L13" s="63"/>
      <c r="M13" s="63"/>
      <c r="N13" s="63"/>
      <c r="O13" s="73">
        <f>Front!M20</f>
        <v>0</v>
      </c>
      <c r="P13" s="72">
        <f>Front!M18</f>
        <v>0</v>
      </c>
      <c r="Q13" s="72">
        <f t="shared" si="0"/>
        <v>0</v>
      </c>
      <c r="R13" s="73">
        <f t="shared" si="1"/>
        <v>0</v>
      </c>
      <c r="S13" s="72">
        <f>Front!M19</f>
        <v>1</v>
      </c>
      <c r="T13" s="63"/>
      <c r="U13" s="63"/>
      <c r="V13" s="63"/>
      <c r="W13" s="63"/>
      <c r="X13" s="63"/>
      <c r="Y13" s="63"/>
      <c r="Z13" s="63"/>
      <c r="AA13" s="63"/>
      <c r="AB13" s="63"/>
      <c r="AC13" s="63"/>
      <c r="AD13" s="63"/>
      <c r="AE13" s="63"/>
      <c r="AF13" s="63"/>
    </row>
    <row r="14" spans="1:32" ht="15.75" x14ac:dyDescent="0.25">
      <c r="A14" s="67" t="str">
        <f>CONCATENATE($A1," ",G159," ",N159,", ",O159,", ",P159,", ",Q159,", ",R159,", ",S159,", ",T159,", ",U159,", ",V159,", ",W159,", ",X159)</f>
        <v xml:space="preserve">0 hadn't had the opportunity to work on the skills in the area(s) of , , , , , , , , , , </v>
      </c>
      <c r="B14" s="63"/>
      <c r="C14" s="63"/>
      <c r="D14" s="63"/>
      <c r="E14" s="63"/>
      <c r="F14" s="63"/>
      <c r="G14" s="63"/>
      <c r="H14" s="63"/>
      <c r="I14" s="63"/>
      <c r="J14" s="63"/>
      <c r="K14" s="63"/>
      <c r="L14" s="63"/>
      <c r="M14" s="63"/>
      <c r="N14" s="63"/>
      <c r="O14" s="63" t="s">
        <v>516</v>
      </c>
      <c r="P14" s="63"/>
      <c r="Q14" s="63"/>
      <c r="R14" s="63"/>
      <c r="S14" s="63"/>
      <c r="T14" s="63"/>
      <c r="U14" s="63"/>
      <c r="V14" s="63"/>
      <c r="W14" s="63"/>
      <c r="X14" s="63"/>
      <c r="Y14" s="63"/>
      <c r="Z14" s="63"/>
      <c r="AA14" s="63"/>
      <c r="AB14" s="63"/>
      <c r="AC14" s="63"/>
      <c r="AD14" s="63"/>
      <c r="AE14" s="63"/>
      <c r="AF14" s="63"/>
    </row>
    <row r="15" spans="1:32" ht="15.75" x14ac:dyDescent="0.25">
      <c r="A15" s="67" t="str">
        <f>CONCATENATE($A1," ",G160," ",N160,", ",O160,", ",P160,", ",Q160,", ",R160,", ",S160,", ",T160,", ",U160,", ",V160,", ",W160,", ",X160)</f>
        <v>0 didn't need the skills in the area(s) of Wheelchair Basics, Maintaining Body Alignment While Propelling The Chair, Wheelchair Movement, Balance, Turns, Navigating Tight Spaces, Object Skills, Manual Chair Specific Skills, Scooter Specific Skills, Power Chair Specific Skills, Transferring</v>
      </c>
      <c r="B15" s="63"/>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row>
    <row r="16" spans="1:32" ht="15.75" x14ac:dyDescent="0.25">
      <c r="A16" s="67"/>
      <c r="B16" s="63"/>
      <c r="C16" s="63"/>
      <c r="D16" s="63"/>
      <c r="E16" s="63"/>
      <c r="F16" s="63"/>
      <c r="G16" s="75" t="s">
        <v>520</v>
      </c>
      <c r="H16" s="74"/>
      <c r="I16" s="74"/>
      <c r="J16" s="74"/>
      <c r="K16" s="74"/>
      <c r="L16" s="74"/>
      <c r="M16" s="74"/>
      <c r="N16" s="74"/>
      <c r="O16" s="74"/>
      <c r="P16" s="74"/>
      <c r="Q16" s="74"/>
      <c r="R16" s="74"/>
      <c r="S16" s="74"/>
      <c r="T16" s="63"/>
      <c r="U16" s="63"/>
      <c r="V16" s="63"/>
      <c r="W16" s="63"/>
      <c r="X16" s="63"/>
      <c r="Y16" s="63"/>
      <c r="Z16" s="63"/>
      <c r="AA16" s="63"/>
      <c r="AB16" s="63"/>
      <c r="AC16" s="63"/>
      <c r="AD16" s="63"/>
      <c r="AE16" s="63"/>
      <c r="AF16" s="63"/>
    </row>
    <row r="17" spans="1:32" ht="15.75" x14ac:dyDescent="0.25">
      <c r="A17" s="65" t="str">
        <f>CONCATENATE(A168," ",H17,"%")</f>
        <v>Single Room O&amp;M Score: 0%</v>
      </c>
      <c r="B17" s="63"/>
      <c r="C17" s="63"/>
      <c r="D17" s="63"/>
      <c r="E17" s="63"/>
      <c r="F17" s="63"/>
      <c r="G17" s="68">
        <f>Front!M5</f>
        <v>0</v>
      </c>
      <c r="H17" s="69">
        <f>ROUND(G17,1)</f>
        <v>0</v>
      </c>
      <c r="I17" s="63"/>
      <c r="J17" s="63"/>
      <c r="K17" s="63"/>
      <c r="L17" s="63"/>
      <c r="M17" s="63"/>
      <c r="N17" s="63"/>
      <c r="O17" s="63"/>
      <c r="P17" s="63"/>
      <c r="Q17" s="63"/>
      <c r="R17" s="63"/>
      <c r="S17" s="63"/>
      <c r="T17" s="63"/>
      <c r="U17" s="63"/>
      <c r="V17" s="63"/>
      <c r="W17" s="63"/>
      <c r="X17" s="63"/>
      <c r="Y17" s="63"/>
      <c r="Z17" s="63"/>
      <c r="AA17" s="63"/>
      <c r="AB17" s="63"/>
      <c r="AC17" s="63"/>
      <c r="AD17" s="63"/>
      <c r="AE17" s="63"/>
      <c r="AF17" s="63"/>
    </row>
    <row r="18" spans="1:32" ht="15.75" x14ac:dyDescent="0.25">
      <c r="A18" s="67" t="str">
        <f>CONCATENATE($A1," ",G169," ",N169,", ",O169,", ",P169,", ",Q169,", ",R169)</f>
        <v xml:space="preserve">0 did well with the skills that made up the area(s) of , , , , </v>
      </c>
      <c r="B18" s="63"/>
      <c r="C18" s="63"/>
      <c r="D18" s="63"/>
      <c r="E18" s="63"/>
      <c r="F18" s="63"/>
      <c r="G18" s="63"/>
      <c r="H18" s="63"/>
      <c r="I18" s="63"/>
      <c r="J18" s="63"/>
      <c r="K18" s="63"/>
      <c r="L18" s="63"/>
      <c r="M18" s="63"/>
      <c r="N18" s="63"/>
      <c r="O18" s="63"/>
      <c r="P18" s="63"/>
      <c r="Q18" s="63"/>
      <c r="R18" s="63"/>
      <c r="S18" s="63"/>
      <c r="T18" s="63"/>
      <c r="U18" s="63"/>
      <c r="V18" s="63"/>
      <c r="W18" s="63"/>
      <c r="X18" s="63"/>
      <c r="Y18" s="63"/>
      <c r="Z18" s="63"/>
      <c r="AA18" s="63"/>
      <c r="AB18" s="63"/>
      <c r="AC18" s="63"/>
      <c r="AD18" s="63"/>
      <c r="AE18" s="63"/>
      <c r="AF18" s="63"/>
    </row>
    <row r="19" spans="1:32" ht="15.75" x14ac:dyDescent="0.25">
      <c r="A19" s="67" t="str">
        <f>CONCATENATE($A1," ",G170," ",N170,", ",O170,", ",P170,", ",Q170,", ",R170)</f>
        <v xml:space="preserve">0 had room for improvement with the skills that made up the area(s) of , , , , </v>
      </c>
      <c r="B19" s="63"/>
      <c r="C19" s="63"/>
      <c r="D19" s="63"/>
      <c r="E19" s="63"/>
      <c r="F19" s="63"/>
      <c r="G19" s="63"/>
      <c r="H19" s="63"/>
      <c r="I19" s="63"/>
      <c r="J19" s="63"/>
      <c r="K19" s="63"/>
      <c r="L19" s="63"/>
      <c r="M19" s="63"/>
      <c r="N19" s="63"/>
      <c r="O19" s="63"/>
      <c r="P19" s="63"/>
      <c r="Q19" s="63"/>
      <c r="R19" s="63"/>
      <c r="S19" s="63"/>
      <c r="T19" s="63"/>
      <c r="U19" s="63"/>
      <c r="V19" s="63"/>
      <c r="W19" s="63"/>
      <c r="X19" s="63"/>
      <c r="Y19" s="63"/>
      <c r="Z19" s="63"/>
      <c r="AA19" s="63"/>
      <c r="AB19" s="63"/>
      <c r="AC19" s="63"/>
      <c r="AD19" s="63"/>
      <c r="AE19" s="63"/>
      <c r="AF19" s="63"/>
    </row>
    <row r="20" spans="1:32" ht="15.75" x14ac:dyDescent="0.25">
      <c r="A20" s="67" t="str">
        <f>CONCATENATE($A1," ",G171," ",N171,", ",O171,", ",P171,", ",Q171,", ",R171)</f>
        <v xml:space="preserve">0 hadn't had the opportunity to work on the skills in the area(s) of , , , , </v>
      </c>
      <c r="B20" s="63"/>
      <c r="C20" s="63"/>
      <c r="D20" s="63"/>
      <c r="E20" s="63"/>
      <c r="F20" s="63"/>
      <c r="G20" s="63"/>
      <c r="H20" s="63"/>
      <c r="I20" s="63"/>
      <c r="J20" s="63"/>
      <c r="K20" s="63"/>
      <c r="L20" s="63"/>
      <c r="M20" s="63"/>
      <c r="N20" s="63"/>
      <c r="O20" s="63"/>
      <c r="P20" s="63"/>
      <c r="Q20" s="63"/>
      <c r="R20" s="63"/>
      <c r="S20" s="63"/>
      <c r="T20" s="63"/>
      <c r="U20" s="63"/>
      <c r="V20" s="63"/>
      <c r="W20" s="63"/>
      <c r="X20" s="63"/>
      <c r="Y20" s="63"/>
      <c r="Z20" s="63"/>
      <c r="AA20" s="63"/>
      <c r="AB20" s="63"/>
      <c r="AC20" s="63"/>
      <c r="AD20" s="63"/>
      <c r="AE20" s="63"/>
      <c r="AF20" s="63"/>
    </row>
    <row r="21" spans="1:32" ht="15.75" x14ac:dyDescent="0.25">
      <c r="A21" s="67" t="str">
        <f>CONCATENATE($A1," ",G172," ",N172,", ",O172,", ",P172,", ",Q172,", ",R172)</f>
        <v>0 didn't need the skills in the area(s) of Familiar Rooms, Unfamiliar Rooms, Seating (Rows), Seating (Tables), Locating Dropped Objects</v>
      </c>
      <c r="B21" s="63"/>
      <c r="C21" s="63"/>
      <c r="D21" s="63"/>
      <c r="E21" s="63"/>
      <c r="F21" s="63"/>
      <c r="G21" s="63"/>
      <c r="H21" s="63"/>
      <c r="I21" s="63"/>
      <c r="J21" s="63"/>
      <c r="K21" s="63"/>
      <c r="L21" s="63"/>
      <c r="M21" s="63"/>
      <c r="N21" s="63"/>
      <c r="O21" s="63"/>
      <c r="P21" s="63"/>
      <c r="Q21" s="63"/>
      <c r="R21" s="63"/>
      <c r="S21" s="63"/>
      <c r="T21" s="63"/>
      <c r="U21" s="63"/>
      <c r="V21" s="63"/>
      <c r="W21" s="63"/>
      <c r="X21" s="63"/>
      <c r="Y21" s="63"/>
      <c r="Z21" s="63"/>
      <c r="AA21" s="63"/>
      <c r="AB21" s="63"/>
      <c r="AC21" s="63"/>
      <c r="AD21" s="63"/>
      <c r="AE21" s="63"/>
      <c r="AF21" s="63"/>
    </row>
    <row r="22" spans="1:32" ht="15.75" x14ac:dyDescent="0.25">
      <c r="A22" s="67"/>
      <c r="B22" s="63"/>
      <c r="C22" s="63"/>
      <c r="D22" s="63"/>
      <c r="E22" s="63"/>
      <c r="F22" s="63"/>
      <c r="G22" s="75" t="s">
        <v>521</v>
      </c>
      <c r="H22" s="74"/>
      <c r="I22" s="74"/>
      <c r="J22" s="74"/>
      <c r="K22" s="74"/>
      <c r="L22" s="74"/>
      <c r="M22" s="74"/>
      <c r="N22" s="74"/>
      <c r="O22" s="74"/>
      <c r="P22" s="74"/>
      <c r="Q22" s="74"/>
      <c r="R22" s="74"/>
      <c r="S22" s="74"/>
      <c r="T22" s="63"/>
      <c r="U22" s="63"/>
      <c r="V22" s="63"/>
      <c r="W22" s="63"/>
      <c r="X22" s="63"/>
      <c r="Y22" s="63"/>
      <c r="Z22" s="63"/>
      <c r="AA22" s="63"/>
      <c r="AB22" s="63"/>
      <c r="AC22" s="63"/>
      <c r="AD22" s="63"/>
      <c r="AE22" s="63"/>
      <c r="AF22" s="63"/>
    </row>
    <row r="23" spans="1:32" ht="15.75" x14ac:dyDescent="0.25">
      <c r="A23" s="65" t="str">
        <f>CONCATENATE(A174," ",H23,"%")</f>
        <v>Indoor O&amp;M Score: 0%</v>
      </c>
      <c r="B23" s="63"/>
      <c r="C23" s="63"/>
      <c r="D23" s="63"/>
      <c r="E23" s="63"/>
      <c r="F23" s="63"/>
      <c r="G23" s="68">
        <f>Front!M6</f>
        <v>0</v>
      </c>
      <c r="H23" s="69">
        <f>ROUND(G23,1)</f>
        <v>0</v>
      </c>
      <c r="I23" s="63"/>
      <c r="J23" s="63"/>
      <c r="K23" s="63"/>
      <c r="L23" s="63"/>
      <c r="M23" s="63"/>
      <c r="N23" s="63"/>
      <c r="O23" s="63"/>
      <c r="P23" s="63"/>
      <c r="Q23" s="63"/>
      <c r="R23" s="63"/>
      <c r="S23" s="63"/>
      <c r="T23" s="63"/>
      <c r="U23" s="63"/>
      <c r="V23" s="63"/>
      <c r="W23" s="63"/>
      <c r="X23" s="63"/>
      <c r="Y23" s="63"/>
      <c r="Z23" s="63"/>
      <c r="AA23" s="63"/>
      <c r="AB23" s="63"/>
      <c r="AC23" s="63"/>
      <c r="AD23" s="63"/>
      <c r="AE23" s="63"/>
      <c r="AF23" s="63"/>
    </row>
    <row r="24" spans="1:32" ht="15.75" x14ac:dyDescent="0.25">
      <c r="A24" s="67" t="str">
        <f>CONCATENATE($A1," ",G175," ",N175,", ",O175,", ",P175,", ",Q175,", ",R175,", ",S175,", ",T175,", ",U175)</f>
        <v xml:space="preserve">0 did well with the skills that made up the area(s) of , , , , , , , </v>
      </c>
      <c r="B24" s="63"/>
      <c r="C24" s="63"/>
      <c r="D24" s="63"/>
      <c r="E24" s="63"/>
      <c r="F24" s="63"/>
      <c r="G24" s="63"/>
      <c r="H24" s="63"/>
      <c r="I24" s="63"/>
      <c r="J24" s="63"/>
      <c r="K24" s="63"/>
      <c r="L24" s="63"/>
      <c r="M24" s="63"/>
      <c r="N24" s="63"/>
      <c r="O24" s="63"/>
      <c r="P24" s="63"/>
      <c r="Q24" s="63"/>
      <c r="R24" s="63"/>
      <c r="S24" s="63"/>
      <c r="T24" s="63"/>
      <c r="U24" s="63"/>
      <c r="V24" s="63"/>
      <c r="W24" s="63"/>
      <c r="X24" s="63"/>
      <c r="Y24" s="63"/>
      <c r="Z24" s="63"/>
      <c r="AA24" s="63"/>
      <c r="AB24" s="63"/>
      <c r="AC24" s="63"/>
      <c r="AD24" s="63"/>
      <c r="AE24" s="63"/>
      <c r="AF24" s="63"/>
    </row>
    <row r="25" spans="1:32" ht="15.75" x14ac:dyDescent="0.25">
      <c r="A25" s="67" t="str">
        <f>CONCATENATE($A1," ",G176," ",N176,", ",O176,", ",P176,", ",Q176,", ",R176,", ",S176,", ",T176,", ",U176)</f>
        <v xml:space="preserve">0 had room for improvement with the skills that made up the area(s) of , , , , , , , </v>
      </c>
      <c r="B25" s="63"/>
      <c r="C25" s="63"/>
      <c r="D25" s="63"/>
      <c r="E25" s="63"/>
      <c r="F25" s="63"/>
      <c r="G25" s="63"/>
      <c r="H25" s="63"/>
      <c r="I25" s="63"/>
      <c r="J25" s="63"/>
      <c r="K25" s="63"/>
      <c r="L25" s="63"/>
      <c r="M25" s="63"/>
      <c r="N25" s="63"/>
      <c r="O25" s="63"/>
      <c r="P25" s="63"/>
      <c r="Q25" s="63"/>
      <c r="R25" s="63"/>
      <c r="S25" s="63"/>
      <c r="T25" s="63"/>
      <c r="U25" s="63"/>
      <c r="V25" s="63"/>
      <c r="W25" s="63"/>
      <c r="X25" s="63"/>
      <c r="Y25" s="63"/>
      <c r="Z25" s="63"/>
      <c r="AA25" s="63"/>
      <c r="AB25" s="63"/>
      <c r="AC25" s="63"/>
      <c r="AD25" s="63"/>
      <c r="AE25" s="63"/>
      <c r="AF25" s="63"/>
    </row>
    <row r="26" spans="1:32" ht="15.75" x14ac:dyDescent="0.25">
      <c r="A26" s="67" t="str">
        <f>CONCATENATE($A1," ",G177," ",N177,", ",O177,", ",P177,", ",Q177,", ",R177,", ",S177,", ",T177,", ",U177)</f>
        <v xml:space="preserve">0 hadn't had the opportunity to work on the skills in the area(s) of , , , , , , , </v>
      </c>
      <c r="B26" s="63"/>
      <c r="C26" s="63"/>
      <c r="D26" s="63"/>
      <c r="E26" s="63"/>
      <c r="F26" s="63"/>
      <c r="G26" s="63"/>
      <c r="H26" s="63"/>
      <c r="I26" s="63"/>
      <c r="J26" s="63"/>
      <c r="K26" s="63"/>
      <c r="L26" s="63"/>
      <c r="M26" s="63"/>
      <c r="N26" s="63"/>
      <c r="O26" s="63"/>
      <c r="P26" s="63"/>
      <c r="Q26" s="63"/>
      <c r="R26" s="63"/>
      <c r="S26" s="63"/>
      <c r="T26" s="63"/>
      <c r="U26" s="63"/>
      <c r="V26" s="63"/>
      <c r="W26" s="63"/>
      <c r="X26" s="63"/>
      <c r="Y26" s="63"/>
      <c r="Z26" s="63"/>
      <c r="AA26" s="63"/>
      <c r="AB26" s="63"/>
      <c r="AC26" s="63"/>
      <c r="AD26" s="63"/>
      <c r="AE26" s="63"/>
      <c r="AF26" s="63"/>
    </row>
    <row r="27" spans="1:32" ht="15.75" x14ac:dyDescent="0.25">
      <c r="A27" s="67" t="str">
        <f>CONCATENATE($A1," ",G178," ",N178,", ",O178,", ",P178,", ",Q178,", ",R178,", ",S178,", ",T178,", ",U178)</f>
        <v>0 didn't need the skills in the area(s) of Hand Trailing, Navigating Open Spaces, Doors, Stairs (Emergency Use Only), Elevators, Moving Sidewalks, Turnstiles, Emergency Drills/Situations</v>
      </c>
      <c r="B27" s="63"/>
      <c r="C27" s="63"/>
      <c r="D27" s="63"/>
      <c r="E27" s="63"/>
      <c r="F27" s="63"/>
      <c r="G27" s="63"/>
      <c r="H27" s="63"/>
      <c r="I27" s="63"/>
      <c r="J27" s="63"/>
      <c r="K27" s="63"/>
      <c r="L27" s="63"/>
      <c r="M27" s="63"/>
      <c r="N27" s="63"/>
      <c r="O27" s="63"/>
      <c r="P27" s="63"/>
      <c r="Q27" s="63"/>
      <c r="R27" s="63"/>
      <c r="S27" s="63"/>
      <c r="T27" s="63"/>
      <c r="U27" s="63"/>
      <c r="V27" s="63"/>
      <c r="W27" s="63"/>
      <c r="X27" s="63"/>
      <c r="Y27" s="63"/>
      <c r="Z27" s="63"/>
      <c r="AA27" s="63"/>
      <c r="AB27" s="63"/>
      <c r="AC27" s="63"/>
      <c r="AD27" s="63"/>
      <c r="AE27" s="63"/>
      <c r="AF27" s="63"/>
    </row>
    <row r="28" spans="1:32" ht="15.75" x14ac:dyDescent="0.25">
      <c r="A28" s="67"/>
      <c r="B28" s="63"/>
      <c r="C28" s="63"/>
      <c r="D28" s="63"/>
      <c r="E28" s="63"/>
      <c r="F28" s="63"/>
      <c r="G28" s="75" t="s">
        <v>522</v>
      </c>
      <c r="H28" s="74"/>
      <c r="I28" s="74"/>
      <c r="J28" s="74"/>
      <c r="K28" s="74"/>
      <c r="L28" s="74"/>
      <c r="M28" s="74"/>
      <c r="N28" s="74"/>
      <c r="O28" s="74"/>
      <c r="P28" s="74"/>
      <c r="Q28" s="74"/>
      <c r="R28" s="74"/>
      <c r="S28" s="74"/>
      <c r="T28" s="63"/>
      <c r="U28" s="63"/>
      <c r="V28" s="63"/>
      <c r="W28" s="63"/>
      <c r="X28" s="63"/>
      <c r="Y28" s="63"/>
      <c r="Z28" s="63"/>
      <c r="AA28" s="63"/>
      <c r="AB28" s="63"/>
      <c r="AC28" s="63"/>
      <c r="AD28" s="63"/>
      <c r="AE28" s="63"/>
      <c r="AF28" s="63"/>
    </row>
    <row r="29" spans="1:32" ht="15.75" x14ac:dyDescent="0.25">
      <c r="A29" s="65" t="str">
        <f>CONCATENATE(A183," ",H29,"%")</f>
        <v>Self Protection Score: 0%</v>
      </c>
      <c r="B29" s="63"/>
      <c r="C29" s="63"/>
      <c r="D29" s="63"/>
      <c r="E29" s="63"/>
      <c r="F29" s="63"/>
      <c r="G29" s="68">
        <f>Front!M7</f>
        <v>0</v>
      </c>
      <c r="H29" s="69">
        <f>ROUND(G29,1)</f>
        <v>0</v>
      </c>
      <c r="I29" s="63"/>
      <c r="J29" s="63"/>
      <c r="K29" s="63"/>
      <c r="L29" s="63"/>
      <c r="M29" s="63"/>
      <c r="N29" s="63"/>
      <c r="O29" s="63"/>
      <c r="P29" s="63"/>
      <c r="Q29" s="63"/>
      <c r="R29" s="63"/>
      <c r="S29" s="63"/>
      <c r="T29" s="63"/>
      <c r="U29" s="63"/>
      <c r="V29" s="63"/>
      <c r="W29" s="63"/>
      <c r="X29" s="63"/>
      <c r="Y29" s="63"/>
      <c r="Z29" s="63"/>
      <c r="AA29" s="63"/>
      <c r="AB29" s="63"/>
      <c r="AC29" s="63"/>
      <c r="AD29" s="63"/>
      <c r="AE29" s="63"/>
      <c r="AF29" s="63"/>
    </row>
    <row r="30" spans="1:32" ht="15.75" x14ac:dyDescent="0.25">
      <c r="A30" s="67" t="str">
        <f>CONCATENATE($A1," ",G183," ",N183,", ",O183,", ",P183)</f>
        <v xml:space="preserve">0 did well with the skills that made up the area(s) of , , </v>
      </c>
      <c r="B30" s="63"/>
      <c r="C30" s="63"/>
      <c r="D30" s="63"/>
      <c r="E30" s="63"/>
      <c r="F30" s="63"/>
      <c r="G30" s="63"/>
      <c r="H30" s="63"/>
      <c r="I30" s="63"/>
      <c r="J30" s="63"/>
      <c r="K30" s="63"/>
      <c r="L30" s="63"/>
      <c r="M30" s="63"/>
      <c r="N30" s="63"/>
      <c r="O30" s="63"/>
      <c r="P30" s="63"/>
      <c r="Q30" s="63"/>
      <c r="R30" s="63"/>
      <c r="S30" s="63"/>
      <c r="T30" s="63"/>
      <c r="U30" s="63"/>
      <c r="V30" s="63"/>
      <c r="W30" s="63"/>
      <c r="X30" s="63"/>
      <c r="Y30" s="63"/>
      <c r="Z30" s="63"/>
      <c r="AA30" s="63"/>
      <c r="AB30" s="63"/>
      <c r="AC30" s="63"/>
      <c r="AD30" s="63"/>
      <c r="AE30" s="63"/>
      <c r="AF30" s="63"/>
    </row>
    <row r="31" spans="1:32" ht="15.75" x14ac:dyDescent="0.25">
      <c r="A31" s="67" t="str">
        <f>CONCATENATE($A1," ",G184," ",N184,", ",O184,", ",P184)</f>
        <v xml:space="preserve">0 had room for improvement with the skills that made up the area(s) of , , </v>
      </c>
      <c r="B31" s="63"/>
      <c r="C31" s="63"/>
      <c r="D31" s="63"/>
      <c r="E31" s="63"/>
      <c r="F31" s="63"/>
      <c r="G31" s="63"/>
      <c r="H31" s="63"/>
      <c r="I31" s="63"/>
      <c r="J31" s="63"/>
      <c r="K31" s="63"/>
      <c r="L31" s="63"/>
      <c r="M31" s="63"/>
      <c r="N31" s="63"/>
      <c r="O31" s="63"/>
      <c r="P31" s="63"/>
      <c r="Q31" s="63"/>
      <c r="R31" s="63"/>
      <c r="S31" s="63"/>
      <c r="T31" s="63"/>
      <c r="U31" s="63"/>
      <c r="V31" s="63"/>
      <c r="W31" s="63"/>
      <c r="X31" s="63"/>
      <c r="Y31" s="63"/>
      <c r="Z31" s="63"/>
      <c r="AA31" s="63"/>
      <c r="AB31" s="63"/>
      <c r="AC31" s="63"/>
      <c r="AD31" s="63"/>
      <c r="AE31" s="63"/>
      <c r="AF31" s="63"/>
    </row>
    <row r="32" spans="1:32" ht="15.75" x14ac:dyDescent="0.25">
      <c r="A32" s="67" t="str">
        <f>CONCATENATE($A1," ",G185," ",N185,", ",O185,", ",P185)</f>
        <v xml:space="preserve">0 hadn't had the opportunity to work on the skills in the area(s) of , , </v>
      </c>
      <c r="B32" s="63"/>
      <c r="C32" s="63"/>
      <c r="D32" s="63"/>
      <c r="E32" s="63"/>
      <c r="F32" s="63"/>
      <c r="G32" s="63"/>
      <c r="H32" s="63"/>
      <c r="I32" s="63"/>
      <c r="J32" s="63"/>
      <c r="K32" s="63"/>
      <c r="L32" s="63"/>
      <c r="M32" s="63"/>
      <c r="N32" s="63"/>
      <c r="O32" s="63"/>
      <c r="P32" s="63"/>
      <c r="Q32" s="63"/>
      <c r="R32" s="63"/>
      <c r="S32" s="63"/>
      <c r="T32" s="63"/>
      <c r="U32" s="63"/>
      <c r="V32" s="63"/>
      <c r="W32" s="63"/>
      <c r="X32" s="63"/>
      <c r="Y32" s="63"/>
      <c r="Z32" s="63"/>
      <c r="AA32" s="63"/>
      <c r="AB32" s="63"/>
      <c r="AC32" s="63"/>
      <c r="AD32" s="63"/>
      <c r="AE32" s="63"/>
      <c r="AF32" s="63"/>
    </row>
    <row r="33" spans="1:32" ht="15.75" x14ac:dyDescent="0.25">
      <c r="A33" s="67" t="str">
        <f>CONCATENATE($A1," ",G186," ",N186,", ",O186,", ",P186)</f>
        <v>0 didn't need the skills in the area(s) of Upper Hand Protective Technique, Lower Forearm Protective Technique, Protective Clothing</v>
      </c>
      <c r="B33" s="63"/>
      <c r="C33" s="63"/>
      <c r="D33" s="63"/>
      <c r="E33" s="63"/>
      <c r="F33" s="63"/>
      <c r="G33" s="63"/>
      <c r="H33" s="63"/>
      <c r="I33" s="63"/>
      <c r="J33" s="63"/>
      <c r="K33" s="63"/>
      <c r="L33" s="63"/>
      <c r="M33" s="63"/>
      <c r="N33" s="63"/>
      <c r="O33" s="63"/>
      <c r="P33" s="63"/>
      <c r="Q33" s="63"/>
      <c r="R33" s="63"/>
      <c r="S33" s="63"/>
      <c r="T33" s="63"/>
      <c r="U33" s="63"/>
      <c r="V33" s="63"/>
      <c r="W33" s="63"/>
      <c r="X33" s="63"/>
      <c r="Y33" s="63"/>
      <c r="Z33" s="63"/>
      <c r="AA33" s="63"/>
      <c r="AB33" s="63"/>
      <c r="AC33" s="63"/>
      <c r="AD33" s="63"/>
      <c r="AE33" s="63"/>
      <c r="AF33" s="63"/>
    </row>
    <row r="34" spans="1:32" ht="15.75" x14ac:dyDescent="0.25">
      <c r="A34" s="67"/>
      <c r="B34" s="63"/>
      <c r="C34" s="63"/>
      <c r="D34" s="63"/>
      <c r="E34" s="63"/>
      <c r="F34" s="63"/>
      <c r="G34" s="63"/>
      <c r="H34" s="63"/>
      <c r="I34" s="63"/>
      <c r="J34" s="63"/>
      <c r="K34" s="63"/>
      <c r="L34" s="63"/>
      <c r="M34" s="63"/>
      <c r="N34" s="63"/>
      <c r="O34" s="63"/>
      <c r="P34" s="63"/>
      <c r="Q34" s="63"/>
      <c r="R34" s="63"/>
      <c r="S34" s="63"/>
      <c r="T34" s="63"/>
      <c r="U34" s="63"/>
      <c r="V34" s="63"/>
      <c r="W34" s="63"/>
      <c r="X34" s="63"/>
      <c r="Y34" s="63"/>
      <c r="Z34" s="63"/>
      <c r="AA34" s="63"/>
      <c r="AB34" s="63"/>
      <c r="AC34" s="63"/>
      <c r="AD34" s="63"/>
      <c r="AE34" s="63"/>
      <c r="AF34" s="63"/>
    </row>
    <row r="35" spans="1:32" ht="15.75" x14ac:dyDescent="0.25">
      <c r="A35" s="65" t="str">
        <f>CONCATENATE(A187," ",H35,"%")</f>
        <v>Guided Travel Score: 0%</v>
      </c>
      <c r="B35" s="63"/>
      <c r="C35" s="63"/>
      <c r="D35" s="63"/>
      <c r="E35" s="63"/>
      <c r="F35" s="63"/>
      <c r="G35" s="68">
        <f>Front!M8</f>
        <v>0</v>
      </c>
      <c r="H35" s="69">
        <f>ROUND(G35,1)</f>
        <v>0</v>
      </c>
      <c r="I35" s="63"/>
      <c r="J35" s="63"/>
      <c r="K35" s="63"/>
      <c r="L35" s="63"/>
      <c r="M35" s="63"/>
      <c r="N35" s="63"/>
      <c r="O35" s="63"/>
      <c r="P35" s="63"/>
      <c r="Q35" s="63"/>
      <c r="R35" s="63"/>
      <c r="S35" s="63"/>
      <c r="T35" s="63"/>
      <c r="U35" s="63"/>
      <c r="V35" s="63"/>
      <c r="W35" s="63"/>
      <c r="X35" s="63"/>
      <c r="Y35" s="63"/>
      <c r="Z35" s="63"/>
      <c r="AA35" s="63"/>
      <c r="AB35" s="63"/>
      <c r="AC35" s="63"/>
      <c r="AD35" s="63"/>
      <c r="AE35" s="63"/>
      <c r="AF35" s="63"/>
    </row>
    <row r="36" spans="1:32" ht="15.75" x14ac:dyDescent="0.25">
      <c r="A36" s="67" t="str">
        <f>CONCATENATE($A1," ",G188," ",N188,", ",O188,", ",P188,", ",Q188)</f>
        <v xml:space="preserve">0 did well with the skills that made up the area(s) of , , , </v>
      </c>
      <c r="B36" s="63"/>
      <c r="C36" s="63"/>
      <c r="D36" s="63"/>
      <c r="E36" s="63"/>
      <c r="F36" s="63"/>
      <c r="G36" s="63"/>
      <c r="H36" s="63"/>
      <c r="I36" s="63"/>
      <c r="J36" s="63"/>
      <c r="K36" s="63"/>
      <c r="L36" s="63"/>
      <c r="M36" s="63"/>
      <c r="N36" s="63"/>
      <c r="O36" s="63"/>
      <c r="P36" s="63"/>
      <c r="Q36" s="63"/>
      <c r="R36" s="63"/>
      <c r="S36" s="63"/>
      <c r="T36" s="63"/>
      <c r="U36" s="63"/>
      <c r="V36" s="63"/>
      <c r="W36" s="63"/>
      <c r="X36" s="63"/>
      <c r="Y36" s="63"/>
      <c r="Z36" s="63"/>
      <c r="AA36" s="63"/>
      <c r="AB36" s="63"/>
      <c r="AC36" s="63"/>
      <c r="AD36" s="63"/>
      <c r="AE36" s="63"/>
      <c r="AF36" s="63"/>
    </row>
    <row r="37" spans="1:32" ht="15.75" x14ac:dyDescent="0.25">
      <c r="A37" s="67" t="str">
        <f>CONCATENATE($A1," ",G189," ",N189,", ",O189,", ",P189,", ",Q189)</f>
        <v xml:space="preserve">0 had room for improvement with the skills that made up the area(s) of , , , </v>
      </c>
      <c r="B37" s="63"/>
      <c r="C37" s="63"/>
      <c r="D37" s="63"/>
      <c r="E37" s="63"/>
      <c r="F37" s="63"/>
      <c r="G37" s="63"/>
      <c r="H37" s="63"/>
      <c r="I37" s="63"/>
      <c r="J37" s="63"/>
      <c r="K37" s="63"/>
      <c r="L37" s="63"/>
      <c r="M37" s="63"/>
      <c r="N37" s="63"/>
      <c r="O37" s="63"/>
      <c r="P37" s="63"/>
      <c r="Q37" s="63"/>
      <c r="R37" s="63"/>
      <c r="S37" s="63"/>
      <c r="T37" s="63"/>
      <c r="U37" s="63"/>
      <c r="V37" s="63"/>
      <c r="W37" s="63"/>
      <c r="X37" s="63"/>
      <c r="Y37" s="63"/>
      <c r="Z37" s="63"/>
      <c r="AA37" s="63"/>
      <c r="AB37" s="63"/>
      <c r="AC37" s="63"/>
      <c r="AD37" s="63"/>
      <c r="AE37" s="63"/>
      <c r="AF37" s="63"/>
    </row>
    <row r="38" spans="1:32" ht="15.75" x14ac:dyDescent="0.25">
      <c r="A38" s="67" t="str">
        <f>CONCATENATE($A1," ",G190," ",N190,", ",O190,", ",P190,", ",Q190)</f>
        <v xml:space="preserve">0 hadn't had the opportunity to work on the skills in the area(s) of , , , </v>
      </c>
      <c r="B38" s="63"/>
      <c r="C38" s="63"/>
      <c r="D38" s="63"/>
      <c r="E38" s="63"/>
      <c r="F38" s="63"/>
      <c r="G38" s="63"/>
      <c r="H38" s="63"/>
      <c r="I38" s="63"/>
      <c r="J38" s="63"/>
      <c r="K38" s="63"/>
      <c r="L38" s="63"/>
      <c r="M38" s="63"/>
      <c r="N38" s="63"/>
      <c r="O38" s="63"/>
      <c r="P38" s="63"/>
      <c r="Q38" s="63"/>
      <c r="R38" s="63"/>
      <c r="S38" s="63"/>
      <c r="T38" s="63"/>
      <c r="U38" s="63"/>
      <c r="V38" s="63"/>
      <c r="W38" s="63"/>
      <c r="X38" s="63"/>
      <c r="Y38" s="63"/>
      <c r="Z38" s="63"/>
      <c r="AA38" s="63"/>
      <c r="AB38" s="63"/>
      <c r="AC38" s="63"/>
      <c r="AD38" s="63"/>
      <c r="AE38" s="63"/>
      <c r="AF38" s="63"/>
    </row>
    <row r="39" spans="1:32" ht="15.75" x14ac:dyDescent="0.25">
      <c r="A39" s="67" t="str">
        <f>CONCATENATE($A1," ",G191," ",N191,", ",O191,", ",P191,", ",Q191)</f>
        <v>0 didn't need the skills in the area(s) of Human Guide, Staying With Another (No Direct Contact), Menus, Getting Rides</v>
      </c>
      <c r="B39" s="63"/>
      <c r="C39" s="63"/>
      <c r="D39" s="63"/>
      <c r="E39" s="63"/>
      <c r="F39" s="63"/>
      <c r="G39" s="63"/>
      <c r="H39" s="63"/>
      <c r="I39" s="63"/>
      <c r="J39" s="63"/>
      <c r="K39" s="63"/>
      <c r="L39" s="63"/>
      <c r="M39" s="63"/>
      <c r="N39" s="63"/>
      <c r="O39" s="63"/>
      <c r="P39" s="63"/>
      <c r="Q39" s="63"/>
      <c r="R39" s="63"/>
      <c r="S39" s="63"/>
      <c r="T39" s="63"/>
      <c r="U39" s="63"/>
      <c r="V39" s="63"/>
      <c r="W39" s="63"/>
      <c r="X39" s="63"/>
      <c r="Y39" s="63"/>
      <c r="Z39" s="63"/>
      <c r="AA39" s="63"/>
      <c r="AB39" s="63"/>
      <c r="AC39" s="63"/>
      <c r="AD39" s="63"/>
      <c r="AE39" s="63"/>
      <c r="AF39" s="63"/>
    </row>
    <row r="40" spans="1:32" ht="15.75" x14ac:dyDescent="0.25">
      <c r="A40" s="67"/>
      <c r="B40" s="63"/>
      <c r="C40" s="63"/>
      <c r="D40" s="63"/>
      <c r="E40" s="63"/>
      <c r="F40" s="63"/>
      <c r="G40" s="63"/>
      <c r="H40" s="63"/>
      <c r="I40" s="63"/>
      <c r="J40" s="63"/>
      <c r="K40" s="63"/>
      <c r="L40" s="63"/>
      <c r="M40" s="63"/>
      <c r="N40" s="63"/>
      <c r="O40" s="63"/>
      <c r="P40" s="63"/>
      <c r="Q40" s="63"/>
      <c r="R40" s="63"/>
      <c r="S40" s="63"/>
      <c r="T40" s="63"/>
      <c r="U40" s="63"/>
      <c r="V40" s="63"/>
      <c r="W40" s="63"/>
      <c r="X40" s="63"/>
      <c r="Y40" s="63"/>
      <c r="Z40" s="63"/>
      <c r="AA40" s="63"/>
      <c r="AB40" s="63"/>
      <c r="AC40" s="63"/>
      <c r="AD40" s="63"/>
      <c r="AE40" s="63"/>
      <c r="AF40" s="63"/>
    </row>
    <row r="41" spans="1:32" ht="15.75" x14ac:dyDescent="0.25">
      <c r="A41" s="65" t="str">
        <f>CONCATENATE(A192," ",H41,"%")</f>
        <v>Cane Skills Score: 0%</v>
      </c>
      <c r="B41" s="63"/>
      <c r="C41" s="63"/>
      <c r="D41" s="63"/>
      <c r="E41" s="63"/>
      <c r="F41" s="63"/>
      <c r="G41" s="68">
        <f>Front!M9</f>
        <v>0</v>
      </c>
      <c r="H41" s="69">
        <f>ROUND(G41,1)</f>
        <v>0</v>
      </c>
      <c r="I41" s="63"/>
      <c r="J41" s="63"/>
      <c r="K41" s="63"/>
      <c r="L41" s="63"/>
      <c r="M41" s="63"/>
      <c r="N41" s="63"/>
      <c r="O41" s="63"/>
      <c r="P41" s="63"/>
      <c r="Q41" s="63"/>
      <c r="R41" s="63"/>
      <c r="S41" s="63"/>
      <c r="T41" s="63"/>
      <c r="U41" s="63"/>
      <c r="V41" s="63"/>
      <c r="W41" s="63"/>
      <c r="X41" s="63"/>
      <c r="Y41" s="63"/>
      <c r="Z41" s="63"/>
      <c r="AA41" s="63"/>
      <c r="AB41" s="63"/>
      <c r="AC41" s="63"/>
      <c r="AD41" s="63"/>
      <c r="AE41" s="63"/>
      <c r="AF41" s="63"/>
    </row>
    <row r="42" spans="1:32" ht="15.75" x14ac:dyDescent="0.25">
      <c r="A42" s="67" t="str">
        <f>CONCATENATE($A1," ",G193," ",N193,", ",O193,", ",P193,", ",Q193,", ",R193,", ",S193,", ",T193,", ",U193,", ",V193)</f>
        <v xml:space="preserve">0 did well with the skills that made up the area(s) of , , , , , , , , </v>
      </c>
      <c r="B42" s="63"/>
      <c r="C42" s="63"/>
      <c r="D42" s="63"/>
      <c r="E42" s="63"/>
      <c r="F42" s="63"/>
      <c r="G42" s="63"/>
      <c r="H42" s="63"/>
      <c r="I42" s="63"/>
      <c r="J42" s="63"/>
      <c r="K42" s="63"/>
      <c r="L42" s="63"/>
      <c r="M42" s="63"/>
      <c r="N42" s="63"/>
      <c r="O42" s="63"/>
      <c r="P42" s="63"/>
      <c r="Q42" s="63"/>
      <c r="R42" s="63"/>
      <c r="S42" s="63"/>
      <c r="T42" s="63"/>
      <c r="U42" s="63"/>
      <c r="V42" s="63"/>
      <c r="W42" s="63"/>
      <c r="X42" s="63"/>
      <c r="Y42" s="63"/>
      <c r="Z42" s="63"/>
      <c r="AA42" s="63"/>
      <c r="AB42" s="63"/>
      <c r="AC42" s="63"/>
      <c r="AD42" s="63"/>
      <c r="AE42" s="63"/>
      <c r="AF42" s="63"/>
    </row>
    <row r="43" spans="1:32" ht="15.75" x14ac:dyDescent="0.25">
      <c r="A43" s="67" t="str">
        <f>CONCATENATE($A1," ",G194," ",N194,", ",O194,", ",P194,", ",Q194,", ",R194,", ",S194,", ",T194,", ",U194,", ",V194)</f>
        <v xml:space="preserve">0 had room for improvement with the skills that made up the area(s) of , , , , , , , , </v>
      </c>
      <c r="B43" s="63"/>
      <c r="C43" s="63"/>
      <c r="D43" s="63"/>
      <c r="E43" s="63"/>
      <c r="F43" s="63"/>
      <c r="G43" s="63"/>
      <c r="H43" s="63"/>
      <c r="I43" s="63"/>
      <c r="J43" s="63"/>
      <c r="K43" s="63"/>
      <c r="L43" s="63"/>
      <c r="M43" s="63"/>
      <c r="N43" s="63"/>
      <c r="O43" s="63"/>
      <c r="P43" s="63"/>
      <c r="Q43" s="63"/>
      <c r="R43" s="63"/>
      <c r="S43" s="63"/>
      <c r="T43" s="63"/>
      <c r="U43" s="63"/>
      <c r="V43" s="63"/>
      <c r="W43" s="63"/>
      <c r="X43" s="63"/>
      <c r="Y43" s="63"/>
      <c r="Z43" s="63"/>
      <c r="AA43" s="63"/>
      <c r="AB43" s="63"/>
      <c r="AC43" s="63"/>
      <c r="AD43" s="63"/>
      <c r="AE43" s="63"/>
      <c r="AF43" s="63"/>
    </row>
    <row r="44" spans="1:32" ht="15.75" x14ac:dyDescent="0.25">
      <c r="A44" s="67" t="str">
        <f>CONCATENATE($A1," ",G195," ",N195,", ",O195,", ",P195,", ",Q195,", ",R195,", ",S195,", ",T195,", ",U195,", ",V195)</f>
        <v xml:space="preserve">0 hadn't had the opportunity to work on the skills in the area(s) of , , , , , , , , </v>
      </c>
      <c r="B44" s="63"/>
      <c r="C44" s="63"/>
      <c r="D44" s="63"/>
      <c r="E44" s="63"/>
      <c r="F44" s="63"/>
      <c r="G44" s="63"/>
      <c r="H44" s="63"/>
      <c r="I44" s="63"/>
      <c r="J44" s="63"/>
      <c r="K44" s="63"/>
      <c r="L44" s="63"/>
      <c r="M44" s="63"/>
      <c r="N44" s="63"/>
      <c r="O44" s="63"/>
      <c r="P44" s="63"/>
      <c r="Q44" s="63"/>
      <c r="R44" s="63"/>
      <c r="S44" s="63"/>
      <c r="T44" s="63"/>
      <c r="U44" s="63"/>
      <c r="V44" s="63"/>
      <c r="W44" s="63"/>
      <c r="X44" s="63"/>
      <c r="Y44" s="63"/>
      <c r="Z44" s="63"/>
      <c r="AA44" s="63"/>
      <c r="AB44" s="63"/>
      <c r="AC44" s="63"/>
      <c r="AD44" s="63"/>
      <c r="AE44" s="63"/>
      <c r="AF44" s="63"/>
    </row>
    <row r="45" spans="1:32" ht="15.75" x14ac:dyDescent="0.25">
      <c r="A45" s="67" t="str">
        <f>CONCATENATE($A1," ",G196," ",N196,", ",O196,", ",P196,", ",Q196,", ",R196,", ",S196,", ",T196,", ",U196,", ",V196)</f>
        <v>0 didn't need the skills in the area(s) of Basic Skills, Types Of Grips, Wheelchair Specific Cane Skills, Constant Contact, Diagonal/Diagonal Trail, Two Point Touch/Touch Trail, Touch And Drag, Three Point Touch, Verification Technique</v>
      </c>
      <c r="B45" s="63"/>
      <c r="C45" s="63"/>
      <c r="D45" s="63"/>
      <c r="E45" s="63"/>
      <c r="F45" s="63"/>
      <c r="G45" s="63"/>
      <c r="H45" s="63"/>
      <c r="I45" s="63"/>
      <c r="J45" s="63"/>
      <c r="K45" s="63"/>
      <c r="L45" s="63"/>
      <c r="M45" s="63"/>
      <c r="N45" s="63"/>
      <c r="O45" s="63"/>
      <c r="P45" s="63"/>
      <c r="Q45" s="63"/>
      <c r="R45" s="63"/>
      <c r="S45" s="63"/>
      <c r="T45" s="63"/>
      <c r="U45" s="63"/>
      <c r="V45" s="63"/>
      <c r="W45" s="63"/>
      <c r="X45" s="63"/>
      <c r="Y45" s="63"/>
      <c r="Z45" s="63"/>
      <c r="AA45" s="63"/>
      <c r="AB45" s="63"/>
      <c r="AC45" s="63"/>
      <c r="AD45" s="63"/>
      <c r="AE45" s="63"/>
      <c r="AF45" s="63"/>
    </row>
    <row r="46" spans="1:32" ht="15.75" x14ac:dyDescent="0.25">
      <c r="A46" s="67"/>
      <c r="B46" s="63"/>
      <c r="C46" s="63"/>
      <c r="D46" s="63"/>
      <c r="E46" s="63"/>
      <c r="F46" s="63"/>
      <c r="G46" s="63"/>
      <c r="H46" s="63"/>
      <c r="I46" s="63"/>
      <c r="J46" s="63"/>
      <c r="K46" s="63"/>
      <c r="L46" s="63"/>
      <c r="M46" s="63"/>
      <c r="N46" s="63"/>
      <c r="O46" s="63"/>
      <c r="P46" s="63"/>
      <c r="Q46" s="63"/>
      <c r="R46" s="63"/>
      <c r="S46" s="63"/>
      <c r="T46" s="63"/>
      <c r="U46" s="63"/>
      <c r="V46" s="63"/>
      <c r="W46" s="63"/>
      <c r="X46" s="63"/>
      <c r="Y46" s="63"/>
      <c r="Z46" s="63"/>
      <c r="AA46" s="63"/>
      <c r="AB46" s="63"/>
      <c r="AC46" s="63"/>
      <c r="AD46" s="63"/>
      <c r="AE46" s="63"/>
      <c r="AF46" s="63"/>
    </row>
    <row r="47" spans="1:32" ht="15.75" x14ac:dyDescent="0.25">
      <c r="A47" s="65" t="str">
        <f>CONCATENATE(A202," ",H47,"%")</f>
        <v>Sidewalk Travel Score: 0%</v>
      </c>
      <c r="B47" s="63"/>
      <c r="C47" s="63"/>
      <c r="D47" s="63"/>
      <c r="E47" s="63"/>
      <c r="F47" s="63"/>
      <c r="G47" s="66">
        <f>Front!M10</f>
        <v>0</v>
      </c>
      <c r="H47" s="69">
        <f>ROUND(G47,1)</f>
        <v>0</v>
      </c>
      <c r="I47" s="63"/>
      <c r="J47" s="63"/>
      <c r="K47" s="63"/>
      <c r="L47" s="63"/>
      <c r="M47" s="63"/>
      <c r="N47" s="63"/>
      <c r="O47" s="63"/>
      <c r="P47" s="63"/>
      <c r="Q47" s="63"/>
      <c r="R47" s="63"/>
      <c r="S47" s="63"/>
      <c r="T47" s="63"/>
      <c r="U47" s="63"/>
      <c r="V47" s="63"/>
      <c r="W47" s="63"/>
      <c r="X47" s="63"/>
      <c r="Y47" s="63"/>
      <c r="Z47" s="63"/>
      <c r="AA47" s="63"/>
      <c r="AB47" s="63"/>
      <c r="AC47" s="63"/>
      <c r="AD47" s="63"/>
      <c r="AE47" s="63"/>
      <c r="AF47" s="63"/>
    </row>
    <row r="48" spans="1:32" ht="15.75" x14ac:dyDescent="0.25">
      <c r="A48" s="67" t="str">
        <f>CONCATENATE($A1," ",G202," ",N202,", ",O202,", ",P202,", ",Q202,", ",R202)</f>
        <v xml:space="preserve">0 did well with the skills that made up the area(s) of , , , , </v>
      </c>
      <c r="B48" s="63"/>
      <c r="C48" s="63"/>
      <c r="D48" s="63"/>
      <c r="E48" s="63"/>
      <c r="F48" s="63"/>
      <c r="G48" s="63"/>
      <c r="H48" s="63"/>
      <c r="I48" s="63"/>
      <c r="J48" s="63"/>
      <c r="K48" s="63"/>
      <c r="L48" s="63"/>
      <c r="M48" s="63"/>
      <c r="N48" s="63"/>
      <c r="O48" s="63"/>
      <c r="P48" s="63"/>
      <c r="Q48" s="63"/>
      <c r="R48" s="63"/>
      <c r="S48" s="63"/>
      <c r="T48" s="63"/>
      <c r="U48" s="63"/>
      <c r="V48" s="63"/>
      <c r="W48" s="63"/>
      <c r="X48" s="63"/>
      <c r="Y48" s="63"/>
      <c r="Z48" s="63"/>
      <c r="AA48" s="63"/>
      <c r="AB48" s="63"/>
      <c r="AC48" s="63"/>
      <c r="AD48" s="63"/>
      <c r="AE48" s="63"/>
      <c r="AF48" s="63"/>
    </row>
    <row r="49" spans="1:32" ht="15.75" x14ac:dyDescent="0.25">
      <c r="A49" s="67" t="str">
        <f>CONCATENATE($A1," ",G203," ",N203,", ",O203,", ",P203,", ",Q203,", ",R203)</f>
        <v xml:space="preserve">0 had room for improvement with the skills that made up the area(s) of , , , , </v>
      </c>
      <c r="B49" s="63"/>
      <c r="C49" s="63"/>
      <c r="D49" s="63"/>
      <c r="E49" s="63"/>
      <c r="F49" s="63"/>
      <c r="G49" s="63"/>
      <c r="H49" s="63"/>
      <c r="I49" s="63"/>
      <c r="J49" s="63"/>
      <c r="K49" s="63"/>
      <c r="L49" s="63"/>
      <c r="M49" s="63"/>
      <c r="N49" s="63"/>
      <c r="O49" s="63"/>
      <c r="P49" s="63"/>
      <c r="Q49" s="63"/>
      <c r="R49" s="63"/>
      <c r="S49" s="63"/>
      <c r="T49" s="63"/>
      <c r="U49" s="63"/>
      <c r="V49" s="63"/>
      <c r="W49" s="63"/>
      <c r="X49" s="63"/>
      <c r="Y49" s="63"/>
      <c r="Z49" s="63"/>
      <c r="AA49" s="63"/>
      <c r="AB49" s="63"/>
      <c r="AC49" s="63"/>
      <c r="AD49" s="63"/>
      <c r="AE49" s="63"/>
      <c r="AF49" s="63"/>
    </row>
    <row r="50" spans="1:32" ht="15.75" x14ac:dyDescent="0.25">
      <c r="A50" s="67" t="str">
        <f>CONCATENATE($A1," ",G204," ",N204,", ",O204,", ",P204,", ",Q204,", ",R204)</f>
        <v xml:space="preserve">0 hadn't had the opportunity to work on the skills in the area(s) of , , , , </v>
      </c>
      <c r="B50" s="63"/>
      <c r="C50" s="63"/>
      <c r="D50" s="63"/>
      <c r="E50" s="63"/>
      <c r="F50" s="63"/>
      <c r="G50" s="63"/>
      <c r="H50" s="63"/>
      <c r="I50" s="63"/>
      <c r="J50" s="63"/>
      <c r="K50" s="63"/>
      <c r="L50" s="63"/>
      <c r="M50" s="63"/>
      <c r="N50" s="63"/>
      <c r="O50" s="63"/>
      <c r="P50" s="63"/>
      <c r="Q50" s="63"/>
      <c r="R50" s="63"/>
      <c r="S50" s="63"/>
      <c r="T50" s="63"/>
      <c r="U50" s="63"/>
      <c r="V50" s="63"/>
      <c r="W50" s="63"/>
      <c r="X50" s="63"/>
      <c r="Y50" s="63"/>
      <c r="Z50" s="63"/>
      <c r="AA50" s="63"/>
      <c r="AB50" s="63"/>
      <c r="AC50" s="63"/>
      <c r="AD50" s="63"/>
      <c r="AE50" s="63"/>
      <c r="AF50" s="63"/>
    </row>
    <row r="51" spans="1:32" ht="15.75" x14ac:dyDescent="0.25">
      <c r="A51" s="67" t="str">
        <f>CONCATENATE($A1," ",G205," ",N205,", ",O205,", ",P205,", ",Q205,", ",R205)</f>
        <v>0 didn't need the skills in the area(s) of Travel On Sidewalks, Travel On Irregular Sidewalks, Negotiating Curb Ramps, Negotiating Building Ramps, Correcting for Veering On Sidewalks</v>
      </c>
      <c r="B51" s="63"/>
      <c r="C51" s="63"/>
      <c r="D51" s="63"/>
      <c r="E51" s="63"/>
      <c r="F51" s="63"/>
      <c r="G51" s="63"/>
      <c r="H51" s="63"/>
      <c r="I51" s="63"/>
      <c r="J51" s="63"/>
      <c r="K51" s="63"/>
      <c r="L51" s="63"/>
      <c r="M51" s="63"/>
      <c r="N51" s="63"/>
      <c r="O51" s="63"/>
      <c r="P51" s="63"/>
      <c r="Q51" s="63"/>
      <c r="R51" s="63"/>
      <c r="S51" s="63"/>
      <c r="T51" s="63"/>
      <c r="U51" s="63"/>
      <c r="V51" s="63"/>
      <c r="W51" s="63"/>
      <c r="X51" s="63"/>
      <c r="Y51" s="63"/>
      <c r="Z51" s="63"/>
      <c r="AA51" s="63"/>
      <c r="AB51" s="63"/>
      <c r="AC51" s="63"/>
      <c r="AD51" s="63"/>
      <c r="AE51" s="63"/>
      <c r="AF51" s="63"/>
    </row>
    <row r="52" spans="1:32" ht="15.75" x14ac:dyDescent="0.25">
      <c r="A52" s="67"/>
      <c r="B52" s="63"/>
      <c r="C52" s="63"/>
      <c r="D52" s="63"/>
      <c r="E52" s="63"/>
      <c r="F52" s="63"/>
      <c r="G52" s="63"/>
      <c r="H52" s="63"/>
      <c r="I52" s="63"/>
      <c r="J52" s="63"/>
      <c r="K52" s="63"/>
      <c r="L52" s="63"/>
      <c r="M52" s="63"/>
      <c r="N52" s="63"/>
      <c r="O52" s="63"/>
      <c r="P52" s="63"/>
      <c r="Q52" s="63"/>
      <c r="R52" s="63"/>
      <c r="S52" s="63"/>
      <c r="T52" s="63"/>
      <c r="U52" s="63"/>
      <c r="V52" s="63"/>
      <c r="W52" s="63"/>
      <c r="X52" s="63"/>
      <c r="Y52" s="63"/>
      <c r="Z52" s="63"/>
      <c r="AA52" s="63"/>
      <c r="AB52" s="63"/>
      <c r="AC52" s="63"/>
      <c r="AD52" s="63"/>
      <c r="AE52" s="63"/>
      <c r="AF52" s="63"/>
    </row>
    <row r="53" spans="1:32" ht="15.75" x14ac:dyDescent="0.25">
      <c r="A53" s="65" t="str">
        <f>CONCATENATE(A208," ",H53,"%")</f>
        <v>Street Crossings Score: 0%</v>
      </c>
      <c r="B53" s="63"/>
      <c r="C53" s="63"/>
      <c r="D53" s="63"/>
      <c r="E53" s="63"/>
      <c r="F53" s="63"/>
      <c r="G53" s="66">
        <f>Front!M11</f>
        <v>0</v>
      </c>
      <c r="H53" s="69">
        <f>ROUND(G53,1)</f>
        <v>0</v>
      </c>
      <c r="I53" s="63"/>
      <c r="J53" s="63"/>
      <c r="K53" s="63"/>
      <c r="L53" s="63"/>
      <c r="M53" s="63"/>
      <c r="N53" s="63"/>
      <c r="O53" s="63"/>
      <c r="P53" s="63"/>
      <c r="Q53" s="63"/>
      <c r="R53" s="63"/>
      <c r="S53" s="63"/>
      <c r="T53" s="63"/>
      <c r="U53" s="63"/>
      <c r="V53" s="63"/>
      <c r="W53" s="63"/>
      <c r="X53" s="63"/>
      <c r="Y53" s="63"/>
      <c r="Z53" s="63"/>
      <c r="AA53" s="63"/>
      <c r="AB53" s="63"/>
      <c r="AC53" s="63"/>
      <c r="AD53" s="63"/>
      <c r="AE53" s="63"/>
      <c r="AF53" s="63"/>
    </row>
    <row r="54" spans="1:32" ht="15.75" x14ac:dyDescent="0.25">
      <c r="A54" s="67" t="str">
        <f>CONCATENATE($A1," ",G209," ",N209,", ",O209,", ",P209,", ",Q209,", ",R209,", ",S209,", ",T209,", ",U209,", ",V209,", ",W209,", ",X209,", ",Y209,", ",Z209,", ",AA209,", ",AB209,", ",AC209,", ",AD209)</f>
        <v xml:space="preserve">0 did well with the skills that made up the area(s) of , , , , , , , , , , , , , , , , </v>
      </c>
      <c r="B54" s="63"/>
      <c r="C54" s="63"/>
      <c r="D54" s="63"/>
      <c r="E54" s="63"/>
      <c r="F54" s="63"/>
      <c r="G54" s="63"/>
      <c r="H54" s="63"/>
      <c r="I54" s="63"/>
      <c r="J54" s="63"/>
      <c r="K54" s="63"/>
      <c r="L54" s="63"/>
      <c r="M54" s="63"/>
      <c r="N54" s="63"/>
      <c r="O54" s="63"/>
      <c r="P54" s="63"/>
      <c r="Q54" s="63"/>
      <c r="R54" s="63"/>
      <c r="S54" s="63"/>
      <c r="T54" s="63"/>
      <c r="U54" s="63"/>
      <c r="V54" s="63"/>
      <c r="W54" s="63"/>
      <c r="X54" s="63"/>
      <c r="Y54" s="63"/>
      <c r="Z54" s="63"/>
      <c r="AA54" s="63"/>
      <c r="AB54" s="63"/>
      <c r="AC54" s="63"/>
      <c r="AD54" s="63"/>
      <c r="AE54" s="63"/>
      <c r="AF54" s="63"/>
    </row>
    <row r="55" spans="1:32" ht="15.75" x14ac:dyDescent="0.25">
      <c r="A55" s="67" t="str">
        <f>CONCATENATE($A1," ",G210," ",N210,", ",O210,", ",P210,", ",Q210,", ",R210,", ",S210,", ",T210,", ",U210,", ",V210,", ",W210,", ",X210,", ",Y210,", ",Z210,", ",AA210,", ",AB210,", ",AC210,", ",AD210)</f>
        <v xml:space="preserve">0 had room for improvement with the skills that made up the area(s) of , , , , , , , , , , , , , , , , </v>
      </c>
      <c r="B55" s="63"/>
      <c r="C55" s="63"/>
      <c r="D55" s="63"/>
      <c r="E55" s="63"/>
      <c r="F55" s="63"/>
      <c r="G55" s="63"/>
      <c r="H55" s="63"/>
      <c r="I55" s="63"/>
      <c r="J55" s="63"/>
      <c r="K55" s="63"/>
      <c r="L55" s="63"/>
      <c r="M55" s="63"/>
      <c r="N55" s="63"/>
      <c r="O55" s="63"/>
      <c r="P55" s="63"/>
      <c r="Q55" s="63"/>
      <c r="R55" s="63"/>
      <c r="S55" s="63"/>
      <c r="T55" s="63"/>
      <c r="U55" s="63"/>
      <c r="V55" s="63"/>
      <c r="W55" s="63"/>
      <c r="X55" s="63"/>
      <c r="Y55" s="63"/>
      <c r="Z55" s="63"/>
      <c r="AA55" s="63"/>
      <c r="AB55" s="63"/>
      <c r="AC55" s="63"/>
      <c r="AD55" s="63"/>
      <c r="AE55" s="63"/>
      <c r="AF55" s="63"/>
    </row>
    <row r="56" spans="1:32" ht="15.75" x14ac:dyDescent="0.25">
      <c r="A56" s="67" t="str">
        <f>CONCATENATE($A1," ",G211," ",N211,", ",O211,", ",P211,", ",Q211,", ",R211,", ",S211,", ",T211,", ",U211,", ",V211,", ",W211,", ",X211,", ",Y211,", ",Z211,", ",AA211,", ",AB211,", ",AC211,", ",AD211)</f>
        <v xml:space="preserve">0 hadn't had the opportunity to work on the skills in the area(s) of , , , , , , , , , , , , , , , , </v>
      </c>
      <c r="B56" s="63"/>
      <c r="C56" s="63"/>
      <c r="D56" s="63"/>
      <c r="E56" s="63"/>
      <c r="F56" s="63"/>
      <c r="G56" s="63"/>
      <c r="H56" s="63"/>
      <c r="I56" s="63"/>
      <c r="J56" s="63"/>
      <c r="K56" s="63"/>
      <c r="L56" s="63"/>
      <c r="M56" s="63"/>
      <c r="N56" s="63"/>
      <c r="O56" s="63"/>
      <c r="P56" s="63"/>
      <c r="Q56" s="63"/>
      <c r="R56" s="63"/>
      <c r="S56" s="63"/>
      <c r="T56" s="63"/>
      <c r="U56" s="63"/>
      <c r="V56" s="63"/>
      <c r="W56" s="63"/>
      <c r="X56" s="63"/>
      <c r="Y56" s="63"/>
      <c r="Z56" s="63"/>
      <c r="AA56" s="63"/>
      <c r="AB56" s="63"/>
      <c r="AC56" s="63"/>
      <c r="AD56" s="63"/>
      <c r="AE56" s="63"/>
      <c r="AF56" s="63"/>
    </row>
    <row r="57" spans="1:32" ht="15.75" x14ac:dyDescent="0.25">
      <c r="A57" s="67" t="str">
        <f>CONCATENATE($A1," ",G212," ",N212,", ",O212,", ",P212,", ",Q212,", ",R212,", ",S212,", ",T212,", ",U212,", ",V212,", ",W212,", ",X212,", ",Y212,", ",Z212,", ",AA212,", ",AB212,", ",AC212,", ",AD212)</f>
        <v xml:space="preserve">0 didn't need the skills in the area(s) of Anticipating Street Crossings, Wheelchair Specific Street Crossing Skills, Maintaining Line Of Travel &amp; Body Alignment, Re-establishing Body Alignment, Analyzing Intersections, Plus Intersections, T Intersections, Y Intersections, Roundabouts, Significantly Offset Intersections, Atypical Intersections, Newly Developed Intersections, Channelized Right Turn Lanes, Veering, Understanding Drivers’ Perspectives, Pedestrian Signals, </v>
      </c>
      <c r="B57" s="63"/>
      <c r="C57" s="63"/>
      <c r="D57" s="63"/>
      <c r="E57" s="63"/>
      <c r="F57" s="63"/>
      <c r="G57" s="63"/>
      <c r="H57" s="63"/>
      <c r="I57" s="63"/>
      <c r="J57" s="63"/>
      <c r="K57" s="63"/>
      <c r="L57" s="63"/>
      <c r="M57" s="63"/>
      <c r="N57" s="63"/>
      <c r="O57" s="63"/>
      <c r="P57" s="63"/>
      <c r="Q57" s="63"/>
      <c r="R57" s="63"/>
      <c r="S57" s="63"/>
      <c r="T57" s="63"/>
      <c r="U57" s="63"/>
      <c r="V57" s="63"/>
      <c r="W57" s="63"/>
      <c r="X57" s="63"/>
      <c r="Y57" s="63"/>
      <c r="Z57" s="63"/>
      <c r="AA57" s="63"/>
      <c r="AB57" s="63"/>
      <c r="AC57" s="63"/>
      <c r="AD57" s="63"/>
      <c r="AE57" s="63"/>
      <c r="AF57" s="63"/>
    </row>
    <row r="58" spans="1:32" ht="15.75" x14ac:dyDescent="0.25">
      <c r="A58" s="67"/>
      <c r="B58" s="63"/>
      <c r="C58" s="63"/>
      <c r="D58" s="63"/>
      <c r="E58" s="63"/>
      <c r="F58" s="63"/>
      <c r="G58" s="63"/>
      <c r="H58" s="63"/>
      <c r="I58" s="63"/>
      <c r="J58" s="63"/>
      <c r="K58" s="63"/>
      <c r="L58" s="63"/>
      <c r="M58" s="63"/>
      <c r="N58" s="63"/>
      <c r="O58" s="63"/>
      <c r="P58" s="63"/>
      <c r="Q58" s="63"/>
      <c r="R58" s="63"/>
      <c r="S58" s="63"/>
      <c r="T58" s="63"/>
      <c r="U58" s="63"/>
      <c r="V58" s="63"/>
      <c r="W58" s="63"/>
      <c r="X58" s="63"/>
      <c r="Y58" s="63"/>
      <c r="Z58" s="63"/>
      <c r="AA58" s="63"/>
      <c r="AB58" s="63"/>
      <c r="AC58" s="63"/>
      <c r="AD58" s="63"/>
      <c r="AE58" s="63"/>
      <c r="AF58" s="63"/>
    </row>
    <row r="59" spans="1:32" ht="15.75" x14ac:dyDescent="0.25">
      <c r="A59" s="65" t="str">
        <f>CONCATENATE(A226," ",H59,"%")</f>
        <v>Orientation Skills and GPS Score: 0%</v>
      </c>
      <c r="B59" s="63"/>
      <c r="C59" s="63"/>
      <c r="D59" s="63"/>
      <c r="E59" s="63"/>
      <c r="F59" s="63"/>
      <c r="G59" s="66">
        <f>Front!M12</f>
        <v>0</v>
      </c>
      <c r="H59" s="69">
        <f>ROUND(G59,1)</f>
        <v>0</v>
      </c>
      <c r="I59" s="63"/>
      <c r="J59" s="63"/>
      <c r="K59" s="63"/>
      <c r="L59" s="63"/>
      <c r="M59" s="63"/>
      <c r="N59" s="63"/>
      <c r="O59" s="63"/>
      <c r="P59" s="63"/>
      <c r="Q59" s="63"/>
      <c r="R59" s="63"/>
      <c r="S59" s="63"/>
      <c r="T59" s="63"/>
      <c r="U59" s="63"/>
      <c r="V59" s="63"/>
      <c r="W59" s="63"/>
      <c r="X59" s="63"/>
      <c r="Y59" s="63"/>
      <c r="Z59" s="63"/>
      <c r="AA59" s="63"/>
      <c r="AB59" s="63"/>
      <c r="AC59" s="63"/>
      <c r="AD59" s="63"/>
      <c r="AE59" s="63"/>
      <c r="AF59" s="63"/>
    </row>
    <row r="60" spans="1:32" ht="15.75" x14ac:dyDescent="0.25">
      <c r="A60" s="67" t="str">
        <f>CONCATENATE($A1," ",G227," ",N227,", ",O227,", ",P227,", ",Q227,", ",R227,", ",S227,", ",T227,", ",U227,", ",V227,", ",W227,", ",X227)</f>
        <v xml:space="preserve">0 did well with the skills that made up the area(s) of , , , , , , , , , , </v>
      </c>
      <c r="B60" s="63"/>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row>
    <row r="61" spans="1:32" ht="15.75" x14ac:dyDescent="0.25">
      <c r="A61" s="67" t="str">
        <f>CONCATENATE($A1," ",G228," ",N228,", ",O228,", ",P228,", ",Q228,", ",R228,", ",S228,", ",T228,", ",U228,", ",V228,", ",W228,", ",X228)</f>
        <v xml:space="preserve">0 had room for improvement with the skills that made up the area(s) of , , , , , , , , , , </v>
      </c>
      <c r="B61" s="63"/>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row>
    <row r="62" spans="1:32" ht="15.75" x14ac:dyDescent="0.25">
      <c r="A62" s="67" t="str">
        <f>CONCATENATE($A1," ",G229," ",N229,", ",O229,", ",P229,", ",Q229,", ",R229,", ",S229,", ",T229,", ",U229,", ",V229,", ",W229,", ",X229)</f>
        <v xml:space="preserve">0 hadn't had the opportunity to work on the skills in the area(s) of , , , , , , , , , , </v>
      </c>
      <c r="B62" s="63"/>
      <c r="C62" s="63"/>
      <c r="D62" s="63"/>
      <c r="E62" s="63"/>
      <c r="F62" s="63"/>
      <c r="G62" s="63"/>
      <c r="H62" s="63"/>
      <c r="I62" s="63"/>
      <c r="J62" s="63"/>
      <c r="K62" s="63"/>
      <c r="L62" s="63"/>
      <c r="M62" s="63"/>
      <c r="N62" s="63"/>
      <c r="O62" s="63"/>
      <c r="P62" s="63"/>
      <c r="Q62" s="63"/>
      <c r="R62" s="63"/>
      <c r="S62" s="63"/>
      <c r="T62" s="63"/>
      <c r="U62" s="63"/>
      <c r="V62" s="63"/>
      <c r="W62" s="63"/>
      <c r="X62" s="63"/>
      <c r="Y62" s="63"/>
      <c r="Z62" s="63"/>
      <c r="AA62" s="63"/>
      <c r="AB62" s="63"/>
      <c r="AC62" s="63"/>
      <c r="AD62" s="63"/>
      <c r="AE62" s="63"/>
      <c r="AF62" s="63"/>
    </row>
    <row r="63" spans="1:32" ht="15.75" x14ac:dyDescent="0.25">
      <c r="A63" s="67" t="str">
        <f>CONCATENATE($A1," ",G230," ",N230,", ",O230,", ",P230,", ",Q230,", ",R230,", ",S230,", ",T230,", ",U230,", ",V230,", ",W230,", ",X230)</f>
        <v>0 didn't need the skills in the area(s) of Cardinality, Landmarks, Clues, Indoor Numbering Systems, Outdoor Numbering Systems, Route Creation, Grid System, Divisors And Block Numbering, Transferability, GPS, Maps</v>
      </c>
      <c r="B63" s="63"/>
      <c r="C63" s="63"/>
      <c r="D63" s="63"/>
      <c r="E63" s="63"/>
      <c r="F63" s="63"/>
      <c r="G63" s="63"/>
      <c r="H63" s="63"/>
      <c r="I63" s="63"/>
      <c r="J63" s="63"/>
      <c r="K63" s="63"/>
      <c r="L63" s="63"/>
      <c r="M63" s="63"/>
      <c r="N63" s="63"/>
      <c r="O63" s="63"/>
      <c r="P63" s="63"/>
      <c r="Q63" s="63"/>
      <c r="R63" s="63"/>
      <c r="S63" s="63"/>
      <c r="T63" s="63"/>
      <c r="U63" s="63"/>
      <c r="V63" s="63"/>
      <c r="W63" s="63"/>
      <c r="X63" s="63"/>
      <c r="Y63" s="63"/>
      <c r="Z63" s="63"/>
      <c r="AA63" s="63"/>
      <c r="AB63" s="63"/>
      <c r="AC63" s="63"/>
      <c r="AD63" s="63"/>
      <c r="AE63" s="63"/>
      <c r="AF63" s="63"/>
    </row>
    <row r="64" spans="1:32" ht="15.75" x14ac:dyDescent="0.25">
      <c r="A64" s="67"/>
      <c r="B64" s="63"/>
      <c r="C64" s="63"/>
      <c r="D64" s="63"/>
      <c r="E64" s="63"/>
      <c r="F64" s="63"/>
      <c r="G64" s="63"/>
      <c r="H64" s="63"/>
      <c r="I64" s="63"/>
      <c r="J64" s="63"/>
      <c r="K64" s="63"/>
      <c r="L64" s="63"/>
      <c r="M64" s="63"/>
      <c r="N64" s="63"/>
      <c r="O64" s="63"/>
      <c r="P64" s="63"/>
      <c r="Q64" s="63"/>
      <c r="R64" s="63"/>
      <c r="S64" s="63"/>
      <c r="T64" s="63"/>
      <c r="U64" s="63"/>
      <c r="V64" s="63"/>
      <c r="W64" s="63"/>
      <c r="X64" s="63"/>
      <c r="Y64" s="63"/>
      <c r="Z64" s="63"/>
      <c r="AA64" s="63"/>
      <c r="AB64" s="63"/>
      <c r="AC64" s="63"/>
      <c r="AD64" s="63"/>
      <c r="AE64" s="63"/>
      <c r="AF64" s="63"/>
    </row>
    <row r="65" spans="1:32" ht="15.75" x14ac:dyDescent="0.25">
      <c r="A65" s="65" t="str">
        <f>CONCATENATE(A238," ",H65,"%")</f>
        <v>Public Transportation Score: 0%</v>
      </c>
      <c r="B65" s="63"/>
      <c r="C65" s="63"/>
      <c r="D65" s="63"/>
      <c r="E65" s="63"/>
      <c r="F65" s="63"/>
      <c r="G65" s="66">
        <f>Front!M13</f>
        <v>0</v>
      </c>
      <c r="H65" s="69">
        <f>ROUND(G65,1)</f>
        <v>0</v>
      </c>
      <c r="I65" s="63"/>
      <c r="J65" s="63"/>
      <c r="K65" s="63"/>
      <c r="L65" s="63"/>
      <c r="M65" s="63"/>
      <c r="N65" s="63"/>
      <c r="O65" s="63"/>
      <c r="P65" s="63"/>
      <c r="Q65" s="63"/>
      <c r="R65" s="63"/>
      <c r="S65" s="63"/>
      <c r="T65" s="63"/>
      <c r="U65" s="63"/>
      <c r="V65" s="63"/>
      <c r="W65" s="63"/>
      <c r="X65" s="63"/>
      <c r="Y65" s="63"/>
      <c r="Z65" s="63"/>
      <c r="AA65" s="63"/>
      <c r="AB65" s="63"/>
      <c r="AC65" s="63"/>
      <c r="AD65" s="63"/>
      <c r="AE65" s="63"/>
      <c r="AF65" s="63"/>
    </row>
    <row r="66" spans="1:32" ht="15.75" x14ac:dyDescent="0.25">
      <c r="A66" s="67" t="str">
        <f>CONCATENATE($A1," ",G239," ",N239,", ",O239,", ",P239,", ",Q239,", ",R239,", ",S239,", ",T239,", ",U239)</f>
        <v xml:space="preserve">0 did well with the skills that made up the area(s) of , , , , , , , </v>
      </c>
      <c r="B66" s="63"/>
      <c r="C66" s="63"/>
      <c r="D66" s="63"/>
      <c r="E66" s="63"/>
      <c r="F66" s="63"/>
      <c r="G66" s="63"/>
      <c r="H66" s="63"/>
      <c r="I66" s="63"/>
      <c r="J66" s="63"/>
      <c r="K66" s="63"/>
      <c r="L66" s="63"/>
      <c r="M66" s="63"/>
      <c r="N66" s="63"/>
      <c r="O66" s="63"/>
      <c r="P66" s="63"/>
      <c r="Q66" s="63"/>
      <c r="R66" s="63"/>
      <c r="S66" s="63"/>
      <c r="T66" s="63"/>
      <c r="U66" s="63"/>
      <c r="V66" s="63"/>
      <c r="W66" s="63"/>
      <c r="X66" s="63"/>
      <c r="Y66" s="63"/>
      <c r="Z66" s="63"/>
      <c r="AA66" s="63"/>
      <c r="AB66" s="63"/>
      <c r="AC66" s="63"/>
      <c r="AD66" s="63"/>
      <c r="AE66" s="63"/>
      <c r="AF66" s="63"/>
    </row>
    <row r="67" spans="1:32" ht="15.75" x14ac:dyDescent="0.25">
      <c r="A67" s="67" t="str">
        <f>CONCATENATE($A1," ",G240," ",N240,", ",O240,", ",P240,", ",Q240,", ",R240,", ",S240,", ",T240,", ",U240)</f>
        <v xml:space="preserve">0 had room for improvement with the skills that made up the area(s) of , , , , , , , </v>
      </c>
      <c r="B67" s="63"/>
      <c r="C67" s="63"/>
      <c r="D67" s="63"/>
      <c r="E67" s="63"/>
      <c r="F67" s="63"/>
      <c r="G67" s="63"/>
      <c r="H67" s="63"/>
      <c r="I67" s="63"/>
      <c r="J67" s="63"/>
      <c r="K67" s="63"/>
      <c r="L67" s="63"/>
      <c r="M67" s="63"/>
      <c r="N67" s="63"/>
      <c r="O67" s="63"/>
      <c r="P67" s="63"/>
      <c r="Q67" s="63"/>
      <c r="R67" s="63"/>
      <c r="S67" s="63"/>
      <c r="T67" s="63"/>
      <c r="U67" s="63"/>
      <c r="V67" s="63"/>
      <c r="W67" s="63"/>
      <c r="X67" s="63"/>
      <c r="Y67" s="63"/>
      <c r="Z67" s="63"/>
      <c r="AA67" s="63"/>
      <c r="AB67" s="63"/>
      <c r="AC67" s="63"/>
      <c r="AD67" s="63"/>
      <c r="AE67" s="63"/>
      <c r="AF67" s="63"/>
    </row>
    <row r="68" spans="1:32" ht="15.75" x14ac:dyDescent="0.25">
      <c r="A68" s="67" t="str">
        <f>CONCATENATE($A1," ",G241," ",N241,", ",O241,", ",P241,", ",Q241,", ",R241,", ",S241,", ",T241,", ",U241)</f>
        <v xml:space="preserve">0 hadn't had the opportunity to work on the skills in the area(s) of , , , , , , , </v>
      </c>
      <c r="B68" s="63"/>
      <c r="C68" s="63"/>
      <c r="D68" s="63"/>
      <c r="E68" s="63"/>
      <c r="F68" s="63"/>
      <c r="G68" s="63"/>
      <c r="H68" s="63"/>
      <c r="I68" s="63"/>
      <c r="J68" s="63"/>
      <c r="K68" s="63"/>
      <c r="L68" s="63"/>
      <c r="M68" s="63"/>
      <c r="N68" s="63"/>
      <c r="O68" s="63"/>
      <c r="P68" s="63"/>
      <c r="Q68" s="63"/>
      <c r="R68" s="63"/>
      <c r="S68" s="63"/>
      <c r="T68" s="63"/>
      <c r="U68" s="63"/>
      <c r="V68" s="63"/>
      <c r="W68" s="63"/>
      <c r="X68" s="63"/>
      <c r="Y68" s="63"/>
      <c r="Z68" s="63"/>
      <c r="AA68" s="63"/>
      <c r="AB68" s="63"/>
      <c r="AC68" s="63"/>
      <c r="AD68" s="63"/>
      <c r="AE68" s="63"/>
      <c r="AF68" s="63"/>
    </row>
    <row r="69" spans="1:32" ht="15.75" x14ac:dyDescent="0.25">
      <c r="A69" s="67" t="str">
        <f>CONCATENATE($A1," ",G242," ",N242,", ",O242,", ",P242,", ",Q242,", ",R242,", ",S242,", ",T242,", ",U242)</f>
        <v>0 didn't need the skills in the area(s) of Identifying Common Public Transportation Options, Lifts (vehicle, stage/porch), Intra-City Bus Travel, Inter-City Bus Travel, Taxi/Ride Service, Para Transit, Air Travel, Subway/Light Rail</v>
      </c>
      <c r="B69" s="63"/>
      <c r="C69" s="63"/>
      <c r="D69" s="63"/>
      <c r="E69" s="63"/>
      <c r="F69" s="63"/>
      <c r="G69" s="63"/>
      <c r="H69" s="63"/>
      <c r="I69" s="63"/>
      <c r="J69" s="63"/>
      <c r="K69" s="63"/>
      <c r="L69" s="63"/>
      <c r="M69" s="63"/>
      <c r="N69" s="63"/>
      <c r="O69" s="63"/>
      <c r="P69" s="63"/>
      <c r="Q69" s="63"/>
      <c r="R69" s="63"/>
      <c r="S69" s="63"/>
      <c r="T69" s="63"/>
      <c r="U69" s="63"/>
      <c r="V69" s="63"/>
      <c r="W69" s="63"/>
      <c r="X69" s="63"/>
      <c r="Y69" s="63"/>
      <c r="Z69" s="63"/>
      <c r="AA69" s="63"/>
      <c r="AB69" s="63"/>
      <c r="AC69" s="63"/>
      <c r="AD69" s="63"/>
      <c r="AE69" s="63"/>
      <c r="AF69" s="63"/>
    </row>
    <row r="70" spans="1:32" ht="15.75" x14ac:dyDescent="0.25">
      <c r="A70" s="67"/>
      <c r="B70" s="63"/>
      <c r="C70" s="63"/>
      <c r="D70" s="63"/>
      <c r="E70" s="63"/>
      <c r="F70" s="63"/>
      <c r="G70" s="63"/>
      <c r="H70" s="63"/>
      <c r="I70" s="63"/>
      <c r="J70" s="63"/>
      <c r="K70" s="63"/>
      <c r="L70" s="63"/>
      <c r="M70" s="63"/>
      <c r="N70" s="63"/>
      <c r="O70" s="63"/>
      <c r="P70" s="63"/>
      <c r="Q70" s="63"/>
      <c r="R70" s="63"/>
      <c r="S70" s="63"/>
      <c r="T70" s="63"/>
      <c r="U70" s="63"/>
      <c r="V70" s="63"/>
      <c r="W70" s="63"/>
      <c r="X70" s="63"/>
      <c r="Y70" s="63"/>
      <c r="Z70" s="63"/>
      <c r="AA70" s="63"/>
      <c r="AB70" s="63"/>
      <c r="AC70" s="63"/>
      <c r="AD70" s="63"/>
      <c r="AE70" s="63"/>
      <c r="AF70" s="63"/>
    </row>
    <row r="71" spans="1:32" ht="15.75" x14ac:dyDescent="0.25">
      <c r="A71" s="65" t="str">
        <f>CONCATENATE(A247," ",H71,"%")</f>
        <v>Atypical O&amp;M Score: 0%</v>
      </c>
      <c r="B71" s="63"/>
      <c r="C71" s="63"/>
      <c r="D71" s="63"/>
      <c r="E71" s="63"/>
      <c r="F71" s="63"/>
      <c r="G71" s="66">
        <f>Front!M14</f>
        <v>0</v>
      </c>
      <c r="H71" s="69">
        <f>ROUND(G71,1)</f>
        <v>0</v>
      </c>
      <c r="I71" s="63"/>
      <c r="J71" s="63"/>
      <c r="K71" s="63"/>
      <c r="L71" s="63"/>
      <c r="M71" s="63"/>
      <c r="N71" s="63"/>
      <c r="O71" s="63"/>
      <c r="P71" s="63"/>
      <c r="Q71" s="63"/>
      <c r="R71" s="63"/>
      <c r="S71" s="63"/>
      <c r="T71" s="63"/>
      <c r="U71" s="63"/>
      <c r="V71" s="63"/>
      <c r="W71" s="63"/>
      <c r="X71" s="63"/>
      <c r="Y71" s="63"/>
      <c r="Z71" s="63"/>
      <c r="AA71" s="63"/>
      <c r="AB71" s="63"/>
      <c r="AC71" s="63"/>
      <c r="AD71" s="63"/>
      <c r="AE71" s="63"/>
      <c r="AF71" s="63"/>
    </row>
    <row r="72" spans="1:32" ht="15.75" x14ac:dyDescent="0.25">
      <c r="A72" s="67" t="str">
        <f>CONCATENATE($A1," ",G248," ",N248,", ",O248,", ",P248,", ",Q248,", ",R248)</f>
        <v xml:space="preserve">0 did well with the skills that made up the area(s) of , , , , </v>
      </c>
      <c r="B72" s="63"/>
      <c r="C72" s="63"/>
      <c r="D72" s="63"/>
      <c r="E72" s="63"/>
      <c r="F72" s="63"/>
      <c r="G72" s="63"/>
      <c r="H72" s="63"/>
      <c r="I72" s="63"/>
      <c r="J72" s="63"/>
      <c r="K72" s="63"/>
      <c r="L72" s="63"/>
      <c r="M72" s="63"/>
      <c r="N72" s="63"/>
      <c r="O72" s="63"/>
      <c r="P72" s="63"/>
      <c r="Q72" s="63"/>
      <c r="R72" s="63"/>
      <c r="S72" s="63"/>
      <c r="T72" s="63"/>
      <c r="U72" s="63"/>
      <c r="V72" s="63"/>
      <c r="W72" s="63"/>
      <c r="X72" s="63"/>
      <c r="Y72" s="63"/>
      <c r="Z72" s="63"/>
      <c r="AA72" s="63"/>
      <c r="AB72" s="63"/>
      <c r="AC72" s="63"/>
      <c r="AD72" s="63"/>
      <c r="AE72" s="63"/>
      <c r="AF72" s="63"/>
    </row>
    <row r="73" spans="1:32" ht="15.75" x14ac:dyDescent="0.25">
      <c r="A73" s="67" t="str">
        <f>CONCATENATE($A1," ",G249," ",N249,", ",O249,", ",P249,", ",Q249,", ",R249)</f>
        <v xml:space="preserve">0 had room for improvement with the skills that made up the area(s) of , , , , </v>
      </c>
      <c r="B73" s="63"/>
      <c r="C73" s="63"/>
      <c r="D73" s="63"/>
      <c r="E73" s="63"/>
      <c r="F73" s="63"/>
      <c r="G73" s="63"/>
      <c r="H73" s="63"/>
      <c r="I73" s="63"/>
      <c r="J73" s="63"/>
      <c r="K73" s="63"/>
      <c r="L73" s="63"/>
      <c r="M73" s="63"/>
      <c r="N73" s="63"/>
      <c r="O73" s="63"/>
      <c r="P73" s="63"/>
      <c r="Q73" s="63"/>
      <c r="R73" s="63"/>
      <c r="S73" s="63"/>
      <c r="T73" s="63"/>
      <c r="U73" s="63"/>
      <c r="V73" s="63"/>
      <c r="W73" s="63"/>
      <c r="X73" s="63"/>
      <c r="Y73" s="63"/>
      <c r="Z73" s="63"/>
      <c r="AA73" s="63"/>
      <c r="AB73" s="63"/>
      <c r="AC73" s="63"/>
      <c r="AD73" s="63"/>
      <c r="AE73" s="63"/>
      <c r="AF73" s="63"/>
    </row>
    <row r="74" spans="1:32" ht="15.75" x14ac:dyDescent="0.25">
      <c r="A74" s="67" t="str">
        <f>CONCATENATE($A1," ",G250," ",N250,", ",O250,", ",P250,", ",Q250,", ",R250)</f>
        <v xml:space="preserve">0 hadn't had the opportunity to work on the skills in the area(s) of , , , , </v>
      </c>
      <c r="B74" s="63"/>
      <c r="C74" s="63"/>
      <c r="D74" s="63"/>
      <c r="E74" s="63"/>
      <c r="F74" s="63"/>
      <c r="G74" s="63"/>
      <c r="H74" s="63"/>
      <c r="I74" s="63"/>
      <c r="J74" s="63"/>
      <c r="K74" s="63"/>
      <c r="L74" s="63"/>
      <c r="M74" s="63"/>
      <c r="N74" s="63"/>
      <c r="O74" s="63"/>
      <c r="P74" s="63"/>
      <c r="Q74" s="63"/>
      <c r="R74" s="63"/>
      <c r="S74" s="63"/>
      <c r="T74" s="63"/>
      <c r="U74" s="63"/>
      <c r="V74" s="63"/>
      <c r="W74" s="63"/>
      <c r="X74" s="63"/>
      <c r="Y74" s="63"/>
      <c r="Z74" s="63"/>
      <c r="AA74" s="63"/>
      <c r="AB74" s="63"/>
      <c r="AC74" s="63"/>
      <c r="AD74" s="63"/>
      <c r="AE74" s="63"/>
      <c r="AF74" s="63"/>
    </row>
    <row r="75" spans="1:32" ht="15.75" x14ac:dyDescent="0.25">
      <c r="A75" s="67" t="str">
        <f>CONCATENATE($A1," ",G251," ",N251,", ",O251,", ",P251,", ",Q251,", ",R251)</f>
        <v>0 didn't need the skills in the area(s) of Fences, Fields (Urban), Parks/Playgrounds, Outdoor Recreation, Inclement Weather</v>
      </c>
      <c r="B75" s="63"/>
      <c r="C75" s="63"/>
      <c r="D75" s="63"/>
      <c r="E75" s="63"/>
      <c r="F75" s="63"/>
      <c r="G75" s="63"/>
      <c r="H75" s="63"/>
      <c r="I75" s="63"/>
      <c r="J75" s="63"/>
      <c r="K75" s="63"/>
      <c r="L75" s="63"/>
      <c r="M75" s="63"/>
      <c r="N75" s="63"/>
      <c r="O75" s="63"/>
      <c r="P75" s="63"/>
      <c r="Q75" s="63"/>
      <c r="R75" s="63"/>
      <c r="S75" s="63"/>
      <c r="T75" s="63"/>
      <c r="U75" s="63"/>
      <c r="V75" s="63"/>
      <c r="W75" s="63"/>
      <c r="X75" s="63"/>
      <c r="Y75" s="63"/>
      <c r="Z75" s="63"/>
      <c r="AA75" s="63"/>
      <c r="AB75" s="63"/>
      <c r="AC75" s="63"/>
      <c r="AD75" s="63"/>
      <c r="AE75" s="63"/>
      <c r="AF75" s="63"/>
    </row>
    <row r="76" spans="1:32" ht="15.75" x14ac:dyDescent="0.25">
      <c r="A76" s="67"/>
      <c r="B76" s="63"/>
      <c r="C76" s="63"/>
      <c r="D76" s="63"/>
      <c r="E76" s="63"/>
      <c r="F76" s="63"/>
      <c r="G76" s="63"/>
      <c r="H76" s="63"/>
      <c r="I76" s="63"/>
      <c r="J76" s="63"/>
      <c r="K76" s="63"/>
      <c r="L76" s="63"/>
      <c r="M76" s="63"/>
      <c r="N76" s="63"/>
      <c r="O76" s="63"/>
      <c r="P76" s="63"/>
      <c r="Q76" s="63"/>
      <c r="R76" s="63"/>
      <c r="S76" s="63"/>
      <c r="T76" s="63"/>
      <c r="U76" s="63"/>
      <c r="V76" s="63"/>
      <c r="W76" s="63"/>
      <c r="X76" s="63"/>
      <c r="Y76" s="63"/>
      <c r="Z76" s="63"/>
      <c r="AA76" s="63"/>
      <c r="AB76" s="63"/>
      <c r="AC76" s="63"/>
      <c r="AD76" s="63"/>
      <c r="AE76" s="63"/>
      <c r="AF76" s="63"/>
    </row>
    <row r="77" spans="1:32" ht="15.75" x14ac:dyDescent="0.25">
      <c r="A77" s="65" t="str">
        <f>CONCATENATE(A253," ",H77,"%")</f>
        <v>Rural Travel Score: 0%</v>
      </c>
      <c r="B77" s="63"/>
      <c r="C77" s="63"/>
      <c r="D77" s="63"/>
      <c r="E77" s="63"/>
      <c r="F77" s="63"/>
      <c r="G77" s="66">
        <f>Front!M15</f>
        <v>0</v>
      </c>
      <c r="H77" s="69">
        <f>ROUND(G77,1)</f>
        <v>0</v>
      </c>
      <c r="I77" s="63"/>
      <c r="J77" s="63"/>
      <c r="K77" s="63"/>
      <c r="L77" s="63"/>
      <c r="M77" s="63"/>
      <c r="N77" s="63"/>
      <c r="O77" s="63"/>
      <c r="P77" s="63"/>
      <c r="Q77" s="63"/>
      <c r="R77" s="63"/>
      <c r="S77" s="63"/>
      <c r="T77" s="63"/>
      <c r="U77" s="63"/>
      <c r="V77" s="63"/>
      <c r="W77" s="63"/>
      <c r="X77" s="63"/>
      <c r="Y77" s="63"/>
      <c r="Z77" s="63"/>
      <c r="AA77" s="63"/>
      <c r="AB77" s="63"/>
      <c r="AC77" s="63"/>
      <c r="AD77" s="63"/>
      <c r="AE77" s="63"/>
      <c r="AF77" s="63"/>
    </row>
    <row r="78" spans="1:32" ht="15.75" x14ac:dyDescent="0.25">
      <c r="A78" s="67" t="str">
        <f>CONCATENATE($A1," ",G254," ",N254,", ",O254,", ",P254,", ",Q254,", ",R254)</f>
        <v xml:space="preserve">0 did well with the skills that made up the area(s) of , , , , </v>
      </c>
      <c r="B78" s="63"/>
      <c r="C78" s="63"/>
      <c r="D78" s="63"/>
      <c r="E78" s="63"/>
      <c r="F78" s="63"/>
      <c r="G78" s="63"/>
      <c r="H78" s="63"/>
      <c r="I78" s="63"/>
      <c r="J78" s="63"/>
      <c r="K78" s="63"/>
      <c r="L78" s="63"/>
      <c r="M78" s="63"/>
      <c r="N78" s="63"/>
      <c r="O78" s="63"/>
      <c r="P78" s="63"/>
      <c r="Q78" s="63"/>
      <c r="R78" s="63"/>
      <c r="S78" s="63"/>
      <c r="T78" s="63"/>
      <c r="U78" s="63"/>
      <c r="V78" s="63"/>
      <c r="W78" s="63"/>
      <c r="X78" s="63"/>
      <c r="Y78" s="63"/>
      <c r="Z78" s="63"/>
      <c r="AA78" s="63"/>
      <c r="AB78" s="63"/>
      <c r="AC78" s="63"/>
      <c r="AD78" s="63"/>
      <c r="AE78" s="63"/>
      <c r="AF78" s="63"/>
    </row>
    <row r="79" spans="1:32" ht="15.75" x14ac:dyDescent="0.25">
      <c r="A79" s="67" t="str">
        <f>CONCATENATE($A1," ",G255," ",N255,", ",O255,", ",P255,", ",Q255,", ",R255)</f>
        <v xml:space="preserve">0 had room for improvement with the skills that made up the area(s) of , , , , </v>
      </c>
      <c r="B79" s="63"/>
      <c r="C79" s="63"/>
      <c r="D79" s="63"/>
      <c r="E79" s="63"/>
      <c r="F79" s="63"/>
      <c r="G79" s="63"/>
      <c r="H79" s="63"/>
      <c r="I79" s="63"/>
      <c r="J79" s="63"/>
      <c r="K79" s="63"/>
      <c r="L79" s="63"/>
      <c r="M79" s="63"/>
      <c r="N79" s="63"/>
      <c r="O79" s="63"/>
      <c r="P79" s="63"/>
      <c r="Q79" s="63"/>
      <c r="R79" s="63"/>
      <c r="S79" s="63"/>
      <c r="T79" s="63"/>
      <c r="U79" s="63"/>
      <c r="V79" s="63"/>
      <c r="W79" s="63"/>
      <c r="X79" s="63"/>
      <c r="Y79" s="63"/>
      <c r="Z79" s="63"/>
      <c r="AA79" s="63"/>
      <c r="AB79" s="63"/>
      <c r="AC79" s="63"/>
      <c r="AD79" s="63"/>
      <c r="AE79" s="63"/>
      <c r="AF79" s="63"/>
    </row>
    <row r="80" spans="1:32" ht="15.75" x14ac:dyDescent="0.25">
      <c r="A80" s="67" t="str">
        <f>CONCATENATE($A1," ",G256," ",N256,", ",O256,", ",P256,", ",Q256,", ",R256)</f>
        <v xml:space="preserve">0 hadn't had the opportunity to work on the skills in the area(s) of , , , , </v>
      </c>
      <c r="B80" s="63"/>
      <c r="C80" s="63"/>
      <c r="D80" s="63"/>
      <c r="E80" s="63"/>
      <c r="F80" s="63"/>
      <c r="G80" s="63"/>
      <c r="H80" s="63"/>
      <c r="I80" s="63"/>
      <c r="J80" s="63"/>
      <c r="K80" s="63"/>
      <c r="L80" s="63"/>
      <c r="M80" s="63"/>
      <c r="N80" s="63"/>
      <c r="O80" s="63"/>
      <c r="P80" s="63"/>
      <c r="Q80" s="63"/>
      <c r="R80" s="63"/>
      <c r="S80" s="63"/>
      <c r="T80" s="63"/>
      <c r="U80" s="63"/>
      <c r="V80" s="63"/>
      <c r="W80" s="63"/>
      <c r="X80" s="63"/>
      <c r="Y80" s="63"/>
      <c r="Z80" s="63"/>
      <c r="AA80" s="63"/>
      <c r="AB80" s="63"/>
      <c r="AC80" s="63"/>
      <c r="AD80" s="63"/>
      <c r="AE80" s="63"/>
      <c r="AF80" s="63"/>
    </row>
    <row r="81" spans="1:32" ht="15.75" x14ac:dyDescent="0.25">
      <c r="A81" s="67" t="str">
        <f>CONCATENATE($A1," ",G257," ",N257,", ",O257,", ",P257,", ",Q257,", ",R257)</f>
        <v>0 didn't need the skills in the area(s) of Understanding Unique Dangers Related To Rural Travel, Travel Along Rural Roads, Environmental Factors, Identifying And Going Around Items In Rural Areas, Rural Street Crossings</v>
      </c>
      <c r="B81" s="63"/>
      <c r="C81" s="63"/>
      <c r="D81" s="63"/>
      <c r="E81" s="63"/>
      <c r="F81" s="63"/>
      <c r="G81" s="63"/>
      <c r="H81" s="63"/>
      <c r="I81" s="63"/>
      <c r="J81" s="63"/>
      <c r="K81" s="63"/>
      <c r="L81" s="63"/>
      <c r="M81" s="63"/>
      <c r="N81" s="63"/>
      <c r="O81" s="63"/>
      <c r="P81" s="63"/>
      <c r="Q81" s="63"/>
      <c r="R81" s="63"/>
      <c r="S81" s="63"/>
      <c r="T81" s="63"/>
      <c r="U81" s="63"/>
      <c r="V81" s="63"/>
      <c r="W81" s="63"/>
      <c r="X81" s="63"/>
      <c r="Y81" s="63"/>
      <c r="Z81" s="63"/>
      <c r="AA81" s="63"/>
      <c r="AB81" s="63"/>
      <c r="AC81" s="63"/>
      <c r="AD81" s="63"/>
      <c r="AE81" s="63"/>
      <c r="AF81" s="63"/>
    </row>
    <row r="82" spans="1:32" ht="15.75" x14ac:dyDescent="0.25">
      <c r="A82" s="67"/>
      <c r="B82" s="63"/>
      <c r="C82" s="63"/>
      <c r="D82" s="63"/>
      <c r="E82" s="63"/>
      <c r="F82" s="63"/>
      <c r="G82" s="63"/>
      <c r="H82" s="63"/>
      <c r="I82" s="63"/>
      <c r="J82" s="63"/>
      <c r="K82" s="63"/>
      <c r="L82" s="63"/>
      <c r="M82" s="63"/>
      <c r="N82" s="63"/>
      <c r="O82" s="63"/>
      <c r="P82" s="63"/>
      <c r="Q82" s="63"/>
      <c r="R82" s="63"/>
      <c r="S82" s="63"/>
      <c r="T82" s="63"/>
      <c r="U82" s="63"/>
      <c r="V82" s="63"/>
      <c r="W82" s="63"/>
      <c r="X82" s="63"/>
      <c r="Y82" s="63"/>
      <c r="Z82" s="63"/>
      <c r="AA82" s="63"/>
      <c r="AB82" s="63"/>
      <c r="AC82" s="63"/>
      <c r="AD82" s="63"/>
      <c r="AE82" s="63"/>
      <c r="AF82" s="63"/>
    </row>
    <row r="83" spans="1:32" ht="15.75" x14ac:dyDescent="0.25">
      <c r="A83" s="65" t="str">
        <f>CONCATENATE(A259," ",H83,"%")</f>
        <v>Vision Specific O&amp;M Skills Score: 0%</v>
      </c>
      <c r="B83" s="63"/>
      <c r="C83" s="63"/>
      <c r="D83" s="63"/>
      <c r="E83" s="63"/>
      <c r="F83" s="63"/>
      <c r="G83" s="66">
        <f>Front!M16</f>
        <v>0</v>
      </c>
      <c r="H83" s="69">
        <f>ROUND(G83,1)</f>
        <v>0</v>
      </c>
      <c r="I83" s="63"/>
      <c r="J83" s="63"/>
      <c r="K83" s="63"/>
      <c r="L83" s="63"/>
      <c r="M83" s="63"/>
      <c r="N83" s="63"/>
      <c r="O83" s="63"/>
      <c r="P83" s="63"/>
      <c r="Q83" s="63"/>
      <c r="R83" s="63"/>
      <c r="S83" s="63"/>
      <c r="T83" s="63"/>
      <c r="U83" s="63"/>
      <c r="V83" s="63"/>
      <c r="W83" s="63"/>
      <c r="X83" s="63"/>
      <c r="Y83" s="63"/>
      <c r="Z83" s="63"/>
      <c r="AA83" s="63"/>
      <c r="AB83" s="63"/>
      <c r="AC83" s="63"/>
      <c r="AD83" s="63"/>
      <c r="AE83" s="63"/>
      <c r="AF83" s="63"/>
    </row>
    <row r="84" spans="1:32" ht="15.75" x14ac:dyDescent="0.25">
      <c r="A84" s="67" t="str">
        <f>CONCATENATE($A1," ",G260," ",N260,", ",O260,", ",P260,", ",Q260,", ",R260)</f>
        <v xml:space="preserve">0 did well with the skills that made up the area(s) of , , , , </v>
      </c>
      <c r="B84" s="63"/>
      <c r="C84" s="63"/>
      <c r="D84" s="63"/>
      <c r="E84" s="63"/>
      <c r="F84" s="63"/>
      <c r="G84" s="63"/>
      <c r="H84" s="63"/>
      <c r="I84" s="63"/>
      <c r="J84" s="63"/>
      <c r="K84" s="63"/>
      <c r="L84" s="63"/>
      <c r="M84" s="63"/>
      <c r="N84" s="63"/>
      <c r="O84" s="63"/>
      <c r="P84" s="63"/>
      <c r="Q84" s="63"/>
      <c r="R84" s="63"/>
      <c r="S84" s="63"/>
      <c r="T84" s="63"/>
      <c r="U84" s="63"/>
      <c r="V84" s="63"/>
      <c r="W84" s="63"/>
      <c r="X84" s="63"/>
      <c r="Y84" s="63"/>
      <c r="Z84" s="63"/>
      <c r="AA84" s="63"/>
      <c r="AB84" s="63"/>
      <c r="AC84" s="63"/>
      <c r="AD84" s="63"/>
      <c r="AE84" s="63"/>
      <c r="AF84" s="63"/>
    </row>
    <row r="85" spans="1:32" ht="15.75" x14ac:dyDescent="0.25">
      <c r="A85" s="67" t="str">
        <f>CONCATENATE($A1," ",G261," ",N261,", ",O261,", ",P261,", ",Q261,", ",R261)</f>
        <v xml:space="preserve">0 had room for improvement with the skills that made up the area(s) of , , , , </v>
      </c>
      <c r="B85" s="63"/>
      <c r="C85" s="63"/>
      <c r="D85" s="63"/>
      <c r="E85" s="63"/>
      <c r="F85" s="63"/>
      <c r="G85" s="63"/>
      <c r="H85" s="63"/>
      <c r="I85" s="63"/>
      <c r="J85" s="63"/>
      <c r="K85" s="63"/>
      <c r="L85" s="63"/>
      <c r="M85" s="63"/>
      <c r="N85" s="63"/>
      <c r="O85" s="63"/>
      <c r="P85" s="63"/>
      <c r="Q85" s="63"/>
      <c r="R85" s="63"/>
      <c r="S85" s="63"/>
      <c r="T85" s="63"/>
      <c r="U85" s="63"/>
      <c r="V85" s="63"/>
      <c r="W85" s="63"/>
      <c r="X85" s="63"/>
      <c r="Y85" s="63"/>
      <c r="Z85" s="63"/>
      <c r="AA85" s="63"/>
      <c r="AB85" s="63"/>
      <c r="AC85" s="63"/>
      <c r="AD85" s="63"/>
      <c r="AE85" s="63"/>
      <c r="AF85" s="63"/>
    </row>
    <row r="86" spans="1:32" ht="15.75" x14ac:dyDescent="0.25">
      <c r="A86" s="67" t="str">
        <f>CONCATENATE($A1," ",G262," ",N262,", ",O262,", ",P262,", ",Q262,", ",R262)</f>
        <v xml:space="preserve">0 hadn't had the opportunity to work on the skills in the area(s) of , , , , </v>
      </c>
      <c r="B86" s="63"/>
      <c r="C86" s="63"/>
      <c r="D86" s="63"/>
      <c r="E86" s="63"/>
      <c r="F86" s="63"/>
      <c r="G86" s="63"/>
      <c r="H86" s="63"/>
      <c r="I86" s="63"/>
      <c r="J86" s="63"/>
      <c r="K86" s="63"/>
      <c r="L86" s="63"/>
      <c r="M86" s="63"/>
      <c r="N86" s="63"/>
      <c r="O86" s="63"/>
      <c r="P86" s="63"/>
      <c r="Q86" s="63"/>
      <c r="R86" s="63"/>
      <c r="S86" s="63"/>
      <c r="T86" s="63"/>
      <c r="U86" s="63"/>
      <c r="V86" s="63"/>
      <c r="W86" s="63"/>
      <c r="X86" s="63"/>
      <c r="Y86" s="63"/>
      <c r="Z86" s="63"/>
      <c r="AA86" s="63"/>
      <c r="AB86" s="63"/>
      <c r="AC86" s="63"/>
      <c r="AD86" s="63"/>
      <c r="AE86" s="63"/>
      <c r="AF86" s="63"/>
    </row>
    <row r="87" spans="1:32" ht="15.75" x14ac:dyDescent="0.25">
      <c r="A87" s="67" t="str">
        <f>CONCATENATE($A1," ",G263," ",N263,", ",O263,", ",P263,", ",Q263,", ",R263)</f>
        <v>0 didn't need the skills in the area(s) of Scanning Materials, Scanning Environments, Near Point Magnification, Distance Magnification, Visual Traveling</v>
      </c>
      <c r="B87" s="63"/>
      <c r="C87" s="63"/>
      <c r="D87" s="63"/>
      <c r="E87" s="63"/>
      <c r="F87" s="63"/>
      <c r="G87" s="63"/>
      <c r="H87" s="63"/>
      <c r="I87" s="63"/>
      <c r="J87" s="63"/>
      <c r="K87" s="63"/>
      <c r="L87" s="63"/>
      <c r="M87" s="63"/>
      <c r="N87" s="63"/>
      <c r="O87" s="63"/>
      <c r="P87" s="63"/>
      <c r="Q87" s="63"/>
      <c r="R87" s="63"/>
      <c r="S87" s="63"/>
      <c r="T87" s="63"/>
      <c r="U87" s="63"/>
      <c r="V87" s="63"/>
      <c r="W87" s="63"/>
      <c r="X87" s="63"/>
      <c r="Y87" s="63"/>
      <c r="Z87" s="63"/>
      <c r="AA87" s="63"/>
      <c r="AB87" s="63"/>
      <c r="AC87" s="63"/>
      <c r="AD87" s="63"/>
      <c r="AE87" s="63"/>
      <c r="AF87" s="63"/>
    </row>
    <row r="88" spans="1:32" ht="15.75" x14ac:dyDescent="0.25">
      <c r="A88" s="67"/>
      <c r="B88" s="63"/>
      <c r="C88" s="63"/>
      <c r="D88" s="63"/>
      <c r="E88" s="63"/>
      <c r="F88" s="63"/>
      <c r="G88" s="63"/>
      <c r="H88" s="63"/>
      <c r="I88" s="63"/>
      <c r="J88" s="63"/>
      <c r="K88" s="63"/>
      <c r="L88" s="63"/>
      <c r="M88" s="63"/>
      <c r="N88" s="63"/>
      <c r="O88" s="63"/>
      <c r="P88" s="63"/>
      <c r="Q88" s="63"/>
      <c r="R88" s="63"/>
      <c r="S88" s="63"/>
      <c r="T88" s="63"/>
      <c r="U88" s="63"/>
      <c r="V88" s="63"/>
      <c r="W88" s="63"/>
      <c r="X88" s="63"/>
      <c r="Y88" s="63"/>
      <c r="Z88" s="63"/>
      <c r="AA88" s="63"/>
      <c r="AB88" s="63"/>
      <c r="AC88" s="63"/>
      <c r="AD88" s="63"/>
      <c r="AE88" s="63"/>
      <c r="AF88" s="63"/>
    </row>
    <row r="89" spans="1:32" ht="15.75" x14ac:dyDescent="0.25">
      <c r="A89" s="65" t="str">
        <f>CONCATENATE(A265," ",H89,"%")</f>
        <v>Community Score: 0%</v>
      </c>
      <c r="B89" s="63"/>
      <c r="C89" s="63"/>
      <c r="D89" s="63"/>
      <c r="E89" s="63"/>
      <c r="F89" s="63"/>
      <c r="G89" s="66">
        <f>Front!M17</f>
        <v>0</v>
      </c>
      <c r="H89" s="69">
        <f>ROUND(G89,1)</f>
        <v>0</v>
      </c>
      <c r="I89" s="63"/>
      <c r="J89" s="63"/>
      <c r="K89" s="63"/>
      <c r="L89" s="63"/>
      <c r="M89" s="63"/>
      <c r="N89" s="63"/>
      <c r="O89" s="63"/>
      <c r="P89" s="63"/>
      <c r="Q89" s="63"/>
      <c r="R89" s="63"/>
      <c r="S89" s="63"/>
      <c r="T89" s="63"/>
      <c r="U89" s="63"/>
      <c r="V89" s="63"/>
      <c r="W89" s="63"/>
      <c r="X89" s="63"/>
      <c r="Y89" s="63"/>
      <c r="Z89" s="63"/>
      <c r="AA89" s="63"/>
      <c r="AB89" s="63"/>
      <c r="AC89" s="63"/>
      <c r="AD89" s="63"/>
      <c r="AE89" s="63"/>
      <c r="AF89" s="63"/>
    </row>
    <row r="90" spans="1:32" ht="15.75" x14ac:dyDescent="0.25">
      <c r="A90" s="67" t="str">
        <f>CONCATENATE($A1," ",G266," ",N266,", ",O266,", ",P266,", ",Q266,", ",R266,", ",S266)</f>
        <v xml:space="preserve">0 did well with the skills that made up the area(s) of , , , , , </v>
      </c>
      <c r="B90" s="63"/>
      <c r="C90" s="63"/>
      <c r="D90" s="63"/>
      <c r="E90" s="63"/>
      <c r="F90" s="63"/>
      <c r="G90" s="63"/>
      <c r="H90" s="63"/>
      <c r="I90" s="63"/>
      <c r="J90" s="63"/>
      <c r="K90" s="63"/>
      <c r="L90" s="63"/>
      <c r="M90" s="63"/>
      <c r="N90" s="63"/>
      <c r="O90" s="63"/>
      <c r="P90" s="63"/>
      <c r="Q90" s="63"/>
      <c r="R90" s="63"/>
      <c r="S90" s="63"/>
      <c r="T90" s="63"/>
      <c r="U90" s="63"/>
      <c r="V90" s="63"/>
      <c r="W90" s="63"/>
      <c r="X90" s="63"/>
      <c r="Y90" s="63"/>
      <c r="Z90" s="63"/>
      <c r="AA90" s="63"/>
      <c r="AB90" s="63"/>
      <c r="AC90" s="63"/>
      <c r="AD90" s="63"/>
      <c r="AE90" s="63"/>
      <c r="AF90" s="63"/>
    </row>
    <row r="91" spans="1:32" ht="15.75" x14ac:dyDescent="0.25">
      <c r="A91" s="67" t="str">
        <f>CONCATENATE($A1," ",G267," ",N267,", ",O267,", ",P267,", ",Q267,", ",R267,", ",S267)</f>
        <v xml:space="preserve">0 had room for improvement with the skills that made up the area(s) of , , , , , </v>
      </c>
      <c r="B91" s="63"/>
      <c r="C91" s="63"/>
      <c r="D91" s="63"/>
      <c r="E91" s="63"/>
      <c r="F91" s="63"/>
      <c r="G91" s="63"/>
      <c r="H91" s="63"/>
      <c r="I91" s="63"/>
      <c r="J91" s="63"/>
      <c r="K91" s="63"/>
      <c r="L91" s="63"/>
      <c r="M91" s="63"/>
      <c r="N91" s="63"/>
      <c r="O91" s="63"/>
      <c r="P91" s="63"/>
      <c r="Q91" s="63"/>
      <c r="R91" s="63"/>
      <c r="S91" s="63"/>
      <c r="T91" s="63"/>
      <c r="U91" s="63"/>
      <c r="V91" s="63"/>
      <c r="W91" s="63"/>
      <c r="X91" s="63"/>
      <c r="Y91" s="63"/>
      <c r="Z91" s="63"/>
      <c r="AA91" s="63"/>
      <c r="AB91" s="63"/>
      <c r="AC91" s="63"/>
      <c r="AD91" s="63"/>
      <c r="AE91" s="63"/>
      <c r="AF91" s="63"/>
    </row>
    <row r="92" spans="1:32" ht="15.75" x14ac:dyDescent="0.25">
      <c r="A92" s="67" t="str">
        <f>CONCATENATE($A1," ",G268," ",N268,", ",O268,", ",P268,", ",Q268,", ",R268,", ",S268)</f>
        <v xml:space="preserve">0 hadn't had the opportunity to work on the skills in the area(s) of , , , , , </v>
      </c>
      <c r="B92" s="63"/>
      <c r="C92" s="63"/>
      <c r="D92" s="63"/>
      <c r="E92" s="63"/>
      <c r="F92" s="63"/>
      <c r="G92" s="63"/>
      <c r="H92" s="63"/>
      <c r="I92" s="63"/>
      <c r="J92" s="63"/>
      <c r="K92" s="63"/>
      <c r="L92" s="63"/>
      <c r="M92" s="63"/>
      <c r="N92" s="63"/>
      <c r="O92" s="63"/>
      <c r="P92" s="63"/>
      <c r="Q92" s="63"/>
      <c r="R92" s="63"/>
      <c r="S92" s="63"/>
      <c r="T92" s="63"/>
      <c r="U92" s="63"/>
      <c r="V92" s="63"/>
      <c r="W92" s="63"/>
      <c r="X92" s="63"/>
      <c r="Y92" s="63"/>
      <c r="Z92" s="63"/>
      <c r="AA92" s="63"/>
      <c r="AB92" s="63"/>
      <c r="AC92" s="63"/>
      <c r="AD92" s="63"/>
      <c r="AE92" s="63"/>
      <c r="AF92" s="63"/>
    </row>
    <row r="93" spans="1:32" ht="15.75" x14ac:dyDescent="0.25">
      <c r="A93" s="67" t="str">
        <f>CONCATENATE($A1," ",G269," ",N269,", ",O269,", ",P269,", ",Q269,", ",R269,", ",S269)</f>
        <v>0 didn't need the skills in the area(s) of Comparison Shopping From Home, Stores, Fast Food Restaurants, Cafeteria Restaurants, Sit Down Restaurants, Public Toilets</v>
      </c>
      <c r="B93" s="63"/>
      <c r="C93" s="63"/>
      <c r="D93" s="63"/>
      <c r="E93" s="63"/>
      <c r="F93" s="63"/>
      <c r="G93" s="63"/>
      <c r="H93" s="63"/>
      <c r="I93" s="63"/>
      <c r="J93" s="63"/>
      <c r="K93" s="63"/>
      <c r="L93" s="63"/>
      <c r="M93" s="63"/>
      <c r="N93" s="63"/>
      <c r="O93" s="63"/>
      <c r="P93" s="63"/>
      <c r="Q93" s="63"/>
      <c r="R93" s="63"/>
      <c r="S93" s="63"/>
      <c r="T93" s="63"/>
      <c r="U93" s="63"/>
      <c r="V93" s="63"/>
      <c r="W93" s="63"/>
      <c r="X93" s="63"/>
      <c r="Y93" s="63"/>
      <c r="Z93" s="63"/>
      <c r="AA93" s="63"/>
      <c r="AB93" s="63"/>
      <c r="AC93" s="63"/>
      <c r="AD93" s="63"/>
      <c r="AE93" s="63"/>
      <c r="AF93" s="63"/>
    </row>
    <row r="94" spans="1:32" ht="15.75" x14ac:dyDescent="0.25">
      <c r="A94" s="67"/>
      <c r="B94" s="63"/>
      <c r="C94" s="63"/>
      <c r="D94" s="63"/>
      <c r="E94" s="63"/>
      <c r="F94" s="63"/>
      <c r="G94" s="63"/>
      <c r="H94" s="63"/>
      <c r="I94" s="63"/>
      <c r="J94" s="63"/>
      <c r="K94" s="63"/>
      <c r="L94" s="63"/>
      <c r="M94" s="63"/>
      <c r="N94" s="63"/>
      <c r="O94" s="63"/>
      <c r="P94" s="63"/>
      <c r="Q94" s="63"/>
      <c r="R94" s="63"/>
      <c r="S94" s="63"/>
      <c r="T94" s="63"/>
      <c r="U94" s="63"/>
      <c r="V94" s="63"/>
      <c r="W94" s="63"/>
      <c r="X94" s="63"/>
      <c r="Y94" s="63"/>
      <c r="Z94" s="63"/>
      <c r="AA94" s="63"/>
      <c r="AB94" s="63"/>
      <c r="AC94" s="63"/>
      <c r="AD94" s="63"/>
      <c r="AE94" s="63"/>
      <c r="AF94" s="63"/>
    </row>
    <row r="95" spans="1:32" ht="15.75" x14ac:dyDescent="0.25">
      <c r="A95" s="65" t="s">
        <v>493</v>
      </c>
      <c r="B95" s="63"/>
      <c r="C95" s="63"/>
      <c r="D95" s="63"/>
      <c r="E95" s="63"/>
      <c r="F95" s="63"/>
      <c r="G95" s="63"/>
      <c r="H95" s="63"/>
      <c r="I95" s="63"/>
      <c r="J95" s="63"/>
      <c r="K95" s="63"/>
      <c r="L95" s="63"/>
      <c r="M95" s="63"/>
      <c r="N95" s="63"/>
      <c r="O95" s="63"/>
      <c r="P95" s="63"/>
      <c r="Q95" s="63"/>
      <c r="R95" s="63"/>
      <c r="S95" s="63"/>
      <c r="T95" s="63"/>
      <c r="U95" s="63"/>
      <c r="V95" s="63"/>
      <c r="W95" s="63"/>
      <c r="X95" s="63"/>
      <c r="Y95" s="63"/>
      <c r="Z95" s="63"/>
      <c r="AA95" s="63"/>
      <c r="AB95" s="63"/>
      <c r="AC95" s="63"/>
      <c r="AD95" s="63"/>
      <c r="AE95" s="63"/>
      <c r="AF95" s="63"/>
    </row>
    <row r="96" spans="1:32" ht="15.75" x14ac:dyDescent="0.25">
      <c r="A96" s="67" t="str">
        <f>CONCATENATE(A1," ",G276," ",K3,"% ",H276)</f>
        <v>0 demonstrated 0% of the skills needed to travel independently as an adult.</v>
      </c>
      <c r="B96" s="63"/>
      <c r="C96" s="63"/>
      <c r="D96" s="63"/>
      <c r="E96" s="63"/>
      <c r="F96" s="63"/>
      <c r="G96" s="63"/>
      <c r="H96" s="63"/>
      <c r="I96" s="63"/>
      <c r="J96" s="63"/>
      <c r="K96" s="63"/>
      <c r="L96" s="63"/>
      <c r="M96" s="63"/>
      <c r="N96" s="63"/>
      <c r="O96" s="63"/>
      <c r="P96" s="63"/>
      <c r="Q96" s="63"/>
      <c r="R96" s="63"/>
      <c r="S96" s="63"/>
      <c r="T96" s="63"/>
      <c r="U96" s="63"/>
      <c r="V96" s="63"/>
      <c r="W96" s="63"/>
      <c r="X96" s="63"/>
      <c r="Y96" s="63"/>
      <c r="Z96" s="63"/>
      <c r="AA96" s="63"/>
      <c r="AB96" s="63"/>
      <c r="AC96" s="63"/>
      <c r="AD96" s="63"/>
      <c r="AE96" s="63"/>
      <c r="AF96" s="63"/>
    </row>
    <row r="97" spans="1:32" ht="15.75" x14ac:dyDescent="0.25">
      <c r="A97" s="67" t="str">
        <f>CONCATENATE($A1," ",G277," ",N277,", ",O277,", ",P277,", ",Q277,", ",R277,", ",S277,", ",T277,", ",U277,", ",V277,", ",W277,", ",X277,", ",Y277,", ",Z277,", ",AA277,", ",AB277)</f>
        <v xml:space="preserve">0 did well with the skills that made up the domain(s) of , , , , , , , , , , , , , , </v>
      </c>
      <c r="B97" s="63"/>
      <c r="C97" s="63"/>
      <c r="D97" s="63"/>
      <c r="E97" s="63"/>
      <c r="F97" s="63"/>
      <c r="G97" s="63"/>
      <c r="H97" s="63"/>
      <c r="I97" s="63"/>
      <c r="J97" s="63"/>
      <c r="K97" s="63"/>
      <c r="L97" s="63"/>
      <c r="M97" s="63"/>
      <c r="N97" s="63"/>
      <c r="O97" s="63"/>
      <c r="P97" s="63"/>
      <c r="Q97" s="63"/>
      <c r="R97" s="63"/>
      <c r="S97" s="63"/>
      <c r="T97" s="63"/>
      <c r="U97" s="63"/>
      <c r="V97" s="63"/>
      <c r="W97" s="63"/>
      <c r="X97" s="63"/>
      <c r="Y97" s="63"/>
      <c r="Z97" s="63"/>
      <c r="AA97" s="63"/>
      <c r="AB97" s="63"/>
      <c r="AC97" s="63"/>
      <c r="AD97" s="63"/>
      <c r="AE97" s="63"/>
      <c r="AF97" s="63"/>
    </row>
    <row r="98" spans="1:32" ht="15.75" x14ac:dyDescent="0.25">
      <c r="A98" s="67" t="str">
        <f>CONCATENATE($A1," ",G278," ",N278,", ",O278,", ",P278,", ",Q278,", ",R278,", ",S278,", ",T278,", ",U278,", ",V278,", ",W278,", ",X278,", ",Y278,", ",Z278,", ",AA278,", ",AB278)</f>
        <v xml:space="preserve">0 had room for improvement with the skills that made up the domain(s) of , , , , , , , , , , , , , , </v>
      </c>
      <c r="B98" s="63"/>
      <c r="C98" s="63"/>
      <c r="D98" s="63"/>
      <c r="E98" s="63"/>
      <c r="F98" s="63"/>
      <c r="G98" s="63"/>
      <c r="H98" s="63"/>
      <c r="I98" s="63"/>
      <c r="J98" s="63"/>
      <c r="K98" s="63"/>
      <c r="L98" s="63"/>
      <c r="M98" s="63"/>
      <c r="N98" s="63"/>
      <c r="O98" s="63"/>
      <c r="P98" s="63"/>
      <c r="Q98" s="63"/>
      <c r="R98" s="63"/>
      <c r="S98" s="63"/>
      <c r="T98" s="63"/>
      <c r="U98" s="63"/>
      <c r="V98" s="63"/>
      <c r="W98" s="63"/>
      <c r="X98" s="63"/>
      <c r="Y98" s="63"/>
      <c r="Z98" s="63"/>
      <c r="AA98" s="63"/>
      <c r="AB98" s="63"/>
      <c r="AC98" s="63"/>
      <c r="AD98" s="63"/>
      <c r="AE98" s="63"/>
      <c r="AF98" s="63"/>
    </row>
    <row r="99" spans="1:32" ht="15.75" x14ac:dyDescent="0.25">
      <c r="A99" s="67" t="str">
        <f>CONCATENATE($A1," ",G279," ",N279,", ",O279,", ",P279,", ",Q279,", ",R279,", ",S279,", ",T279,", ",U279,", ",V279,", ",W279,", ",X279,", ",Y279,", ",Z279,", ",AA279,", ",AB279)</f>
        <v xml:space="preserve">0 hadn't had the opportunity to work on the skills that made up the domain(s) of , , , , , , , , , , , , , , </v>
      </c>
      <c r="B99" s="63"/>
      <c r="C99" s="63"/>
      <c r="D99" s="63"/>
      <c r="E99" s="63"/>
      <c r="F99" s="63"/>
      <c r="G99" s="63"/>
      <c r="H99" s="63"/>
      <c r="I99" s="63"/>
      <c r="J99" s="63"/>
      <c r="K99" s="63"/>
      <c r="L99" s="63"/>
      <c r="M99" s="63"/>
      <c r="N99" s="63"/>
      <c r="O99" s="63"/>
      <c r="P99" s="63"/>
      <c r="Q99" s="63"/>
      <c r="R99" s="63"/>
      <c r="S99" s="63"/>
      <c r="T99" s="63"/>
      <c r="U99" s="63"/>
      <c r="V99" s="63"/>
      <c r="W99" s="63"/>
      <c r="X99" s="63"/>
      <c r="Y99" s="63"/>
      <c r="Z99" s="63"/>
      <c r="AA99" s="63"/>
      <c r="AB99" s="63"/>
      <c r="AC99" s="63"/>
      <c r="AD99" s="63"/>
      <c r="AE99" s="63"/>
      <c r="AF99" s="63"/>
    </row>
    <row r="100" spans="1:32" ht="15.75" x14ac:dyDescent="0.25">
      <c r="A100" s="67" t="str">
        <f>CONCATENATE($A1," ",G280," ",N280,", ",O280,", ",P280,", ",Q280,", ",R280,", ",S280,", ",T280,", ",U280,", ",V280,", ",W280,", ",X280,", ",Y280,", ",Z280,", ",AA280,", ",AB280)</f>
        <v xml:space="preserve">0 had no need for the skills that made up the domain(s) of Concepts, Movement, Single Room O&amp;M, Indoor O&amp;M, Self Protection, Guided Travel, Cane Skills, Sidewalk Travel, Street Crossings, Orientation Skills &amp; GPS, Public Transportation, Atypical O&amp;M, Rural Travel, Vision Specific O&amp;M Skills, Community </v>
      </c>
      <c r="B100" s="63"/>
      <c r="C100" s="63"/>
      <c r="D100" s="63"/>
      <c r="E100" s="63"/>
      <c r="F100" s="63"/>
      <c r="G100" s="63"/>
      <c r="H100" s="63"/>
      <c r="I100" s="63"/>
      <c r="J100" s="63"/>
      <c r="K100" s="63"/>
      <c r="L100" s="63"/>
      <c r="M100" s="63"/>
      <c r="N100" s="63"/>
      <c r="O100" s="63"/>
      <c r="P100" s="63"/>
      <c r="Q100" s="63"/>
      <c r="R100" s="63"/>
      <c r="S100" s="63"/>
      <c r="T100" s="63"/>
      <c r="U100" s="63"/>
      <c r="V100" s="63"/>
      <c r="W100" s="63"/>
      <c r="X100" s="63"/>
      <c r="Y100" s="63"/>
      <c r="Z100" s="63"/>
      <c r="AA100" s="63"/>
      <c r="AB100" s="63"/>
      <c r="AC100" s="63"/>
      <c r="AD100" s="63"/>
      <c r="AE100" s="63"/>
      <c r="AF100" s="63"/>
    </row>
    <row r="101" spans="1:32" ht="15.75" x14ac:dyDescent="0.25">
      <c r="A101" s="63"/>
      <c r="B101" s="63"/>
      <c r="C101" s="63"/>
      <c r="D101" s="63"/>
      <c r="E101" s="63"/>
      <c r="F101" s="63"/>
      <c r="G101" s="63"/>
      <c r="H101" s="63"/>
      <c r="I101" s="63"/>
      <c r="J101" s="63"/>
      <c r="K101" s="63"/>
      <c r="L101" s="63"/>
      <c r="M101" s="63"/>
      <c r="N101" s="63"/>
      <c r="O101" s="63"/>
      <c r="P101" s="63"/>
      <c r="Q101" s="63"/>
      <c r="R101" s="63"/>
      <c r="S101" s="63"/>
      <c r="T101" s="63"/>
      <c r="U101" s="63"/>
      <c r="V101" s="63"/>
      <c r="W101" s="63"/>
      <c r="X101" s="63"/>
      <c r="Y101" s="63"/>
      <c r="Z101" s="63"/>
      <c r="AA101" s="63"/>
      <c r="AB101" s="63"/>
      <c r="AC101" s="63"/>
      <c r="AD101" s="63"/>
      <c r="AE101" s="63"/>
      <c r="AF101" s="63"/>
    </row>
    <row r="102" spans="1:32" ht="15.75" x14ac:dyDescent="0.25">
      <c r="A102" s="63"/>
      <c r="B102" s="63"/>
      <c r="C102" s="63"/>
      <c r="D102" s="63"/>
      <c r="E102" s="63"/>
      <c r="F102" s="63"/>
      <c r="G102" s="63"/>
      <c r="H102" s="63"/>
      <c r="I102" s="63"/>
      <c r="J102" s="63"/>
      <c r="K102" s="63"/>
      <c r="L102" s="63"/>
      <c r="M102" s="63"/>
      <c r="N102" s="63"/>
      <c r="O102" s="63"/>
      <c r="P102" s="63"/>
      <c r="Q102" s="63"/>
      <c r="R102" s="63"/>
      <c r="S102" s="63"/>
      <c r="T102" s="63"/>
      <c r="U102" s="63"/>
      <c r="V102" s="63"/>
      <c r="W102" s="63"/>
      <c r="X102" s="63"/>
      <c r="Y102" s="63"/>
      <c r="Z102" s="63"/>
      <c r="AA102" s="63"/>
      <c r="AB102" s="63"/>
      <c r="AC102" s="63"/>
      <c r="AD102" s="63"/>
      <c r="AE102" s="63"/>
      <c r="AF102" s="63"/>
    </row>
    <row r="103" spans="1:32" ht="15.75" x14ac:dyDescent="0.25">
      <c r="A103" s="63"/>
      <c r="B103" s="63"/>
      <c r="C103" s="63"/>
      <c r="D103" s="63"/>
      <c r="E103" s="63"/>
      <c r="F103" s="63"/>
      <c r="G103" s="63"/>
      <c r="H103" s="63"/>
      <c r="I103" s="63"/>
      <c r="J103" s="63"/>
      <c r="K103" s="63"/>
      <c r="L103" s="63"/>
      <c r="M103" s="63"/>
      <c r="N103" s="63"/>
      <c r="O103" s="63"/>
      <c r="P103" s="63"/>
      <c r="Q103" s="63"/>
      <c r="R103" s="63"/>
      <c r="S103" s="63"/>
      <c r="T103" s="63"/>
      <c r="U103" s="63"/>
      <c r="V103" s="63"/>
      <c r="W103" s="63"/>
      <c r="X103" s="63"/>
      <c r="Y103" s="63"/>
      <c r="Z103" s="63"/>
      <c r="AA103" s="63"/>
      <c r="AB103" s="63"/>
      <c r="AC103" s="63"/>
      <c r="AD103" s="63"/>
      <c r="AE103" s="63"/>
      <c r="AF103" s="63"/>
    </row>
    <row r="104" spans="1:32" ht="15.75" x14ac:dyDescent="0.25">
      <c r="A104" s="63"/>
      <c r="B104" s="63"/>
      <c r="C104" s="63"/>
      <c r="D104" s="63"/>
      <c r="E104" s="63"/>
      <c r="F104" s="63"/>
      <c r="G104" s="63"/>
      <c r="H104" s="63"/>
      <c r="I104" s="63"/>
      <c r="J104" s="63"/>
      <c r="K104" s="63"/>
      <c r="L104" s="63"/>
      <c r="M104" s="63"/>
      <c r="N104" s="63"/>
      <c r="O104" s="63"/>
      <c r="P104" s="63"/>
      <c r="Q104" s="63"/>
      <c r="R104" s="63"/>
      <c r="S104" s="63"/>
      <c r="T104" s="63"/>
      <c r="U104" s="63"/>
      <c r="V104" s="63"/>
      <c r="W104" s="63"/>
      <c r="X104" s="63"/>
      <c r="Y104" s="63"/>
      <c r="Z104" s="63"/>
      <c r="AA104" s="63"/>
      <c r="AB104" s="63"/>
      <c r="AC104" s="63"/>
      <c r="AD104" s="63"/>
      <c r="AE104" s="63"/>
      <c r="AF104" s="63"/>
    </row>
    <row r="105" spans="1:32" ht="15.75" x14ac:dyDescent="0.25">
      <c r="A105" s="63"/>
      <c r="B105" s="63"/>
      <c r="C105" s="63"/>
      <c r="D105" s="63"/>
      <c r="E105" s="63"/>
      <c r="F105" s="63"/>
      <c r="G105" s="63"/>
      <c r="H105" s="63"/>
      <c r="I105" s="63"/>
      <c r="J105" s="63"/>
      <c r="K105" s="63"/>
      <c r="L105" s="63"/>
      <c r="M105" s="63"/>
      <c r="N105" s="63"/>
      <c r="O105" s="63"/>
      <c r="P105" s="63"/>
      <c r="Q105" s="63"/>
      <c r="R105" s="63"/>
      <c r="S105" s="63"/>
      <c r="T105" s="63"/>
      <c r="U105" s="63"/>
      <c r="V105" s="63"/>
      <c r="W105" s="63"/>
      <c r="X105" s="63"/>
      <c r="Y105" s="63"/>
      <c r="Z105" s="63"/>
      <c r="AA105" s="63"/>
      <c r="AB105" s="63"/>
      <c r="AC105" s="63"/>
      <c r="AD105" s="63"/>
      <c r="AE105" s="63"/>
      <c r="AF105" s="63"/>
    </row>
    <row r="106" spans="1:32" ht="15.75" x14ac:dyDescent="0.25">
      <c r="A106" s="63"/>
      <c r="B106" s="63"/>
      <c r="C106" s="63"/>
      <c r="D106" s="63"/>
      <c r="E106" s="63"/>
      <c r="F106" s="63"/>
      <c r="G106" s="63"/>
      <c r="H106" s="63"/>
      <c r="I106" s="63"/>
      <c r="J106" s="63"/>
      <c r="K106" s="63"/>
      <c r="L106" s="63"/>
      <c r="M106" s="63"/>
      <c r="N106" s="63"/>
      <c r="O106" s="63"/>
      <c r="P106" s="63"/>
      <c r="Q106" s="63"/>
      <c r="R106" s="63"/>
      <c r="S106" s="63"/>
      <c r="T106" s="63"/>
      <c r="U106" s="63"/>
      <c r="V106" s="63"/>
      <c r="W106" s="63"/>
      <c r="X106" s="63"/>
      <c r="Y106" s="63"/>
      <c r="Z106" s="63"/>
      <c r="AA106" s="63"/>
      <c r="AB106" s="63"/>
      <c r="AC106" s="63"/>
      <c r="AD106" s="63"/>
      <c r="AE106" s="63"/>
      <c r="AF106" s="63"/>
    </row>
    <row r="107" spans="1:32" ht="15.75" x14ac:dyDescent="0.25">
      <c r="A107" s="63"/>
      <c r="B107" s="63"/>
      <c r="C107" s="63"/>
      <c r="D107" s="63"/>
      <c r="E107" s="63"/>
      <c r="F107" s="63"/>
      <c r="G107" s="63"/>
      <c r="H107" s="63"/>
      <c r="I107" s="63"/>
      <c r="J107" s="63"/>
      <c r="K107" s="63"/>
      <c r="L107" s="63"/>
      <c r="M107" s="63"/>
      <c r="N107" s="63"/>
      <c r="O107" s="63"/>
      <c r="P107" s="63"/>
      <c r="Q107" s="63"/>
      <c r="R107" s="63"/>
      <c r="S107" s="63"/>
      <c r="T107" s="63"/>
      <c r="U107" s="63"/>
      <c r="V107" s="63"/>
      <c r="W107" s="63"/>
      <c r="X107" s="63"/>
      <c r="Y107" s="63"/>
      <c r="Z107" s="63"/>
      <c r="AA107" s="63"/>
      <c r="AB107" s="63"/>
      <c r="AC107" s="63"/>
      <c r="AD107" s="63"/>
      <c r="AE107" s="63"/>
      <c r="AF107" s="63"/>
    </row>
    <row r="108" spans="1:32" ht="15.75" x14ac:dyDescent="0.25">
      <c r="A108" s="63"/>
      <c r="B108" s="63"/>
      <c r="C108" s="63"/>
      <c r="D108" s="63"/>
      <c r="E108" s="63"/>
      <c r="F108" s="63"/>
      <c r="G108" s="63"/>
      <c r="H108" s="63"/>
      <c r="I108" s="63"/>
      <c r="J108" s="63"/>
      <c r="K108" s="63"/>
      <c r="L108" s="63"/>
      <c r="M108" s="63"/>
      <c r="N108" s="63"/>
      <c r="O108" s="63"/>
      <c r="P108" s="63"/>
      <c r="Q108" s="63"/>
      <c r="R108" s="63"/>
      <c r="S108" s="63"/>
      <c r="T108" s="63"/>
      <c r="U108" s="63"/>
      <c r="V108" s="63"/>
      <c r="W108" s="63"/>
      <c r="X108" s="63"/>
      <c r="Y108" s="63"/>
      <c r="Z108" s="63"/>
      <c r="AA108" s="63"/>
      <c r="AB108" s="63"/>
      <c r="AC108" s="63"/>
      <c r="AD108" s="63"/>
      <c r="AE108" s="63"/>
      <c r="AF108" s="63"/>
    </row>
    <row r="109" spans="1:32" ht="15.75" x14ac:dyDescent="0.25">
      <c r="A109" s="63"/>
      <c r="B109" s="63"/>
      <c r="C109" s="63"/>
      <c r="D109" s="63"/>
      <c r="E109" s="63"/>
      <c r="F109" s="63"/>
      <c r="G109" s="63"/>
      <c r="H109" s="63"/>
      <c r="I109" s="63"/>
      <c r="J109" s="63"/>
      <c r="K109" s="63"/>
      <c r="L109" s="63"/>
      <c r="M109" s="63"/>
      <c r="N109" s="63"/>
      <c r="O109" s="63"/>
      <c r="P109" s="63"/>
      <c r="Q109" s="63"/>
      <c r="R109" s="63"/>
      <c r="S109" s="63"/>
      <c r="T109" s="63"/>
      <c r="U109" s="63"/>
      <c r="V109" s="63"/>
      <c r="W109" s="63"/>
      <c r="X109" s="63"/>
      <c r="Y109" s="63"/>
      <c r="Z109" s="63"/>
      <c r="AA109" s="63"/>
      <c r="AB109" s="63"/>
      <c r="AC109" s="63"/>
      <c r="AD109" s="63"/>
      <c r="AE109" s="63"/>
      <c r="AF109" s="63"/>
    </row>
    <row r="110" spans="1:32" ht="15.75" x14ac:dyDescent="0.25">
      <c r="A110" s="66" t="s">
        <v>496</v>
      </c>
      <c r="B110" s="63"/>
      <c r="C110" s="63"/>
      <c r="D110" s="63"/>
      <c r="E110" s="63"/>
      <c r="F110" s="63"/>
      <c r="G110" s="63"/>
      <c r="H110" s="63"/>
      <c r="I110" s="63"/>
      <c r="J110" s="63"/>
      <c r="K110" s="63"/>
      <c r="L110" s="63"/>
      <c r="M110" s="63"/>
      <c r="N110" s="63"/>
      <c r="O110" s="63"/>
      <c r="P110" s="63"/>
      <c r="Q110" s="63"/>
      <c r="R110" s="63"/>
      <c r="S110" s="63"/>
      <c r="T110" s="63"/>
      <c r="U110" s="63"/>
      <c r="V110" s="63"/>
      <c r="W110" s="63"/>
      <c r="X110" s="63"/>
      <c r="Y110" s="63"/>
      <c r="Z110" s="63"/>
      <c r="AA110" s="63"/>
      <c r="AB110" s="63"/>
      <c r="AC110" s="63"/>
      <c r="AD110" s="63"/>
      <c r="AE110" s="63"/>
      <c r="AF110" s="63"/>
    </row>
    <row r="111" spans="1:32" ht="15.75" x14ac:dyDescent="0.25">
      <c r="A111" s="67" t="str">
        <f>CONCATENATE($A97," ",A98," ",A99,", ",A100)</f>
        <v xml:space="preserve">0 did well with the skills that made up the domain(s) of , , , , , , , , , , , , , ,  0 had room for improvement with the skills that made up the domain(s) of , , , , , , , , , , , , , ,  0 hadn't had the opportunity to work on the skills that made up the domain(s) of , , , , , , , , , , , , , , , 0 had no need for the skills that made up the domain(s) of Concepts, Movement, Single Room O&amp;M, Indoor O&amp;M, Self Protection, Guided Travel, Cane Skills, Sidewalk Travel, Street Crossings, Orientation Skills &amp; GPS, Public Transportation, Atypical O&amp;M, Rural Travel, Vision Specific O&amp;M Skills, Community </v>
      </c>
      <c r="B111" s="63"/>
      <c r="C111" s="63"/>
      <c r="D111" s="63"/>
      <c r="E111" s="63"/>
      <c r="F111" s="63"/>
      <c r="G111" s="63"/>
      <c r="H111" s="63"/>
      <c r="I111" s="63"/>
      <c r="J111" s="63"/>
      <c r="K111" s="63"/>
      <c r="L111" s="63"/>
      <c r="M111" s="63"/>
      <c r="N111" s="63"/>
      <c r="O111" s="63"/>
      <c r="P111" s="63"/>
      <c r="Q111" s="63"/>
      <c r="R111" s="63"/>
      <c r="S111" s="63"/>
      <c r="T111" s="63"/>
      <c r="U111" s="63"/>
      <c r="V111" s="63"/>
      <c r="W111" s="63"/>
      <c r="X111" s="63"/>
      <c r="Y111" s="63"/>
      <c r="Z111" s="63"/>
      <c r="AA111" s="63"/>
      <c r="AB111" s="63"/>
      <c r="AC111" s="63"/>
      <c r="AD111" s="63"/>
      <c r="AE111" s="63"/>
      <c r="AF111" s="63"/>
    </row>
    <row r="112" spans="1:32" ht="15.75" x14ac:dyDescent="0.25">
      <c r="A112" s="63"/>
      <c r="B112" s="63"/>
      <c r="C112" s="63"/>
      <c r="D112" s="63"/>
      <c r="E112" s="63"/>
      <c r="F112" s="63"/>
      <c r="G112" s="63"/>
      <c r="H112" s="63"/>
      <c r="I112" s="63"/>
      <c r="J112" s="63"/>
      <c r="K112" s="63"/>
      <c r="L112" s="63"/>
      <c r="M112" s="63"/>
      <c r="N112" s="63"/>
      <c r="O112" s="63"/>
      <c r="P112" s="63"/>
      <c r="Q112" s="63"/>
      <c r="R112" s="63"/>
      <c r="S112" s="63"/>
      <c r="T112" s="63"/>
      <c r="U112" s="63"/>
      <c r="V112" s="63"/>
      <c r="W112" s="63"/>
      <c r="X112" s="63"/>
      <c r="Y112" s="63"/>
      <c r="Z112" s="63"/>
      <c r="AA112" s="63"/>
      <c r="AB112" s="63"/>
      <c r="AC112" s="63"/>
      <c r="AD112" s="63"/>
      <c r="AE112" s="63"/>
      <c r="AF112" s="63"/>
    </row>
    <row r="113" spans="1:32" ht="15.75" x14ac:dyDescent="0.25">
      <c r="A113" s="66" t="s">
        <v>497</v>
      </c>
      <c r="B113" s="63"/>
      <c r="C113" s="63"/>
      <c r="D113" s="63"/>
      <c r="E113" s="63"/>
      <c r="F113" s="63"/>
      <c r="G113" s="63"/>
      <c r="H113" s="63"/>
      <c r="I113" s="63"/>
      <c r="J113" s="63"/>
      <c r="K113" s="63"/>
      <c r="L113" s="63"/>
      <c r="M113" s="63"/>
      <c r="N113" s="63"/>
      <c r="O113" s="63"/>
      <c r="P113" s="63"/>
      <c r="Q113" s="63"/>
      <c r="R113" s="63"/>
      <c r="S113" s="63"/>
      <c r="T113" s="63"/>
      <c r="U113" s="63"/>
      <c r="V113" s="63"/>
      <c r="W113" s="63"/>
      <c r="X113" s="63"/>
      <c r="Y113" s="63"/>
      <c r="Z113" s="63"/>
      <c r="AA113" s="63"/>
      <c r="AB113" s="63"/>
      <c r="AC113" s="63"/>
      <c r="AD113" s="63"/>
      <c r="AE113" s="63"/>
      <c r="AF113" s="63"/>
    </row>
    <row r="114" spans="1:32" ht="15.75" x14ac:dyDescent="0.25">
      <c r="A114" s="67" t="str">
        <f>A97</f>
        <v xml:space="preserve">0 did well with the skills that made up the domain(s) of , , , , , , , , , , , , , , </v>
      </c>
      <c r="B114" s="63"/>
      <c r="C114" s="63"/>
      <c r="D114" s="63"/>
      <c r="E114" s="63"/>
      <c r="F114" s="63"/>
      <c r="G114" s="63"/>
      <c r="H114" s="63"/>
      <c r="I114" s="63"/>
      <c r="J114" s="63"/>
      <c r="K114" s="63"/>
      <c r="L114" s="63"/>
      <c r="M114" s="63"/>
      <c r="N114" s="63"/>
      <c r="O114" s="63"/>
      <c r="P114" s="63"/>
      <c r="Q114" s="63"/>
      <c r="R114" s="63"/>
      <c r="S114" s="63"/>
      <c r="T114" s="63"/>
      <c r="U114" s="63"/>
      <c r="V114" s="63"/>
      <c r="W114" s="63"/>
      <c r="X114" s="63"/>
      <c r="Y114" s="63"/>
      <c r="Z114" s="63"/>
      <c r="AA114" s="63"/>
      <c r="AB114" s="63"/>
      <c r="AC114" s="63"/>
      <c r="AD114" s="63"/>
      <c r="AE114" s="63"/>
      <c r="AF114" s="63"/>
    </row>
    <row r="115" spans="1:32" ht="15.75" x14ac:dyDescent="0.25">
      <c r="A115" s="63"/>
      <c r="B115" s="63"/>
      <c r="C115" s="63"/>
      <c r="D115" s="63"/>
      <c r="E115" s="63"/>
      <c r="F115" s="63"/>
      <c r="G115" s="63"/>
      <c r="H115" s="63"/>
      <c r="I115" s="63"/>
      <c r="J115" s="63"/>
      <c r="K115" s="63"/>
      <c r="L115" s="63"/>
      <c r="M115" s="63"/>
      <c r="N115" s="63"/>
      <c r="O115" s="63"/>
      <c r="P115" s="63"/>
      <c r="Q115" s="63"/>
      <c r="R115" s="63"/>
      <c r="S115" s="63"/>
      <c r="T115" s="63"/>
      <c r="U115" s="63"/>
      <c r="V115" s="63"/>
      <c r="W115" s="63"/>
      <c r="X115" s="63"/>
      <c r="Y115" s="63"/>
      <c r="Z115" s="63"/>
      <c r="AA115" s="63"/>
      <c r="AB115" s="63"/>
      <c r="AC115" s="63"/>
      <c r="AD115" s="63"/>
      <c r="AE115" s="63"/>
      <c r="AF115" s="63"/>
    </row>
    <row r="116" spans="1:32" ht="15.75" x14ac:dyDescent="0.25">
      <c r="A116" s="66" t="s">
        <v>498</v>
      </c>
      <c r="B116" s="63"/>
      <c r="C116" s="63"/>
      <c r="D116" s="63"/>
      <c r="E116" s="63"/>
      <c r="F116" s="63"/>
      <c r="G116" s="63"/>
      <c r="H116" s="63"/>
      <c r="I116" s="63"/>
      <c r="J116" s="63"/>
      <c r="K116" s="63"/>
      <c r="L116" s="63"/>
      <c r="M116" s="63"/>
      <c r="N116" s="63"/>
      <c r="O116" s="63"/>
      <c r="P116" s="63"/>
      <c r="Q116" s="63"/>
      <c r="R116" s="63"/>
      <c r="S116" s="63"/>
      <c r="T116" s="63"/>
      <c r="U116" s="63"/>
      <c r="V116" s="63"/>
      <c r="W116" s="63"/>
      <c r="X116" s="63"/>
      <c r="Y116" s="63"/>
      <c r="Z116" s="63"/>
      <c r="AA116" s="63"/>
      <c r="AB116" s="63"/>
      <c r="AC116" s="63"/>
      <c r="AD116" s="63"/>
      <c r="AE116" s="63"/>
      <c r="AF116" s="63"/>
    </row>
    <row r="117" spans="1:32" ht="15.75" x14ac:dyDescent="0.25">
      <c r="A117" s="67" t="str">
        <f>A98</f>
        <v xml:space="preserve">0 had room for improvement with the skills that made up the domain(s) of , , , , , , , , , , , , , , </v>
      </c>
      <c r="B117" s="63"/>
      <c r="C117" s="63"/>
      <c r="D117" s="63"/>
      <c r="E117" s="63"/>
      <c r="F117" s="63"/>
      <c r="G117" s="63"/>
      <c r="H117" s="63"/>
      <c r="I117" s="63"/>
      <c r="J117" s="63"/>
      <c r="K117" s="63"/>
      <c r="L117" s="63"/>
      <c r="M117" s="63"/>
      <c r="N117" s="63"/>
      <c r="O117" s="63"/>
      <c r="P117" s="63"/>
      <c r="Q117" s="63"/>
      <c r="R117" s="63"/>
      <c r="S117" s="63"/>
      <c r="T117" s="63"/>
      <c r="U117" s="63"/>
      <c r="V117" s="63"/>
      <c r="W117" s="63"/>
      <c r="X117" s="63"/>
      <c r="Y117" s="63"/>
      <c r="Z117" s="63"/>
      <c r="AA117" s="63"/>
      <c r="AB117" s="63"/>
      <c r="AC117" s="63"/>
      <c r="AD117" s="63"/>
      <c r="AE117" s="63"/>
      <c r="AF117" s="63"/>
    </row>
    <row r="118" spans="1:32" ht="15.75" x14ac:dyDescent="0.25">
      <c r="A118" s="63"/>
      <c r="B118" s="63"/>
      <c r="C118" s="63"/>
      <c r="D118" s="63"/>
      <c r="E118" s="63"/>
      <c r="F118" s="63"/>
      <c r="G118" s="63"/>
      <c r="H118" s="63"/>
      <c r="I118" s="63"/>
      <c r="J118" s="63"/>
      <c r="K118" s="63"/>
      <c r="L118" s="63"/>
      <c r="M118" s="63"/>
      <c r="N118" s="63"/>
      <c r="O118" s="63"/>
      <c r="P118" s="63"/>
      <c r="Q118" s="63"/>
      <c r="R118" s="63"/>
      <c r="S118" s="63"/>
      <c r="T118" s="63"/>
      <c r="U118" s="63"/>
      <c r="V118" s="63"/>
      <c r="W118" s="63"/>
      <c r="X118" s="63"/>
      <c r="Y118" s="63"/>
      <c r="Z118" s="63"/>
      <c r="AA118" s="63"/>
      <c r="AB118" s="63"/>
      <c r="AC118" s="63"/>
      <c r="AD118" s="63"/>
      <c r="AE118" s="63"/>
      <c r="AF118" s="63"/>
    </row>
    <row r="119" spans="1:32" ht="15.75" x14ac:dyDescent="0.25">
      <c r="A119" s="66" t="s">
        <v>69</v>
      </c>
      <c r="B119" s="63"/>
      <c r="C119" s="63"/>
      <c r="D119" s="63"/>
      <c r="E119" s="63"/>
      <c r="F119" s="63"/>
      <c r="G119" s="63"/>
      <c r="H119" s="63"/>
      <c r="I119" s="63"/>
      <c r="J119" s="63"/>
      <c r="K119" s="63"/>
      <c r="L119" s="63"/>
      <c r="M119" s="63"/>
      <c r="N119" s="63"/>
      <c r="O119" s="63"/>
      <c r="P119" s="63"/>
      <c r="Q119" s="63"/>
      <c r="R119" s="63"/>
      <c r="S119" s="63"/>
      <c r="T119" s="63"/>
      <c r="U119" s="63"/>
      <c r="V119" s="63"/>
      <c r="W119" s="63"/>
      <c r="X119" s="63"/>
      <c r="Y119" s="63"/>
      <c r="Z119" s="63"/>
      <c r="AA119" s="63"/>
      <c r="AB119" s="63"/>
      <c r="AC119" s="63"/>
      <c r="AD119" s="63"/>
      <c r="AE119" s="63"/>
      <c r="AF119" s="63"/>
    </row>
    <row r="120" spans="1:32" ht="15.75" x14ac:dyDescent="0.25">
      <c r="A120" s="67" t="str">
        <f>CONCATENATE($A1," ",A293," ",K3,"% ",A294," ",(ROUNDUP(K3+5,0)),"% ",A295)</f>
        <v>0 will demonstrate improved skills in Orientation &amp; Mobility by increasing the score on the O&amp;M Inventory from 0% to a minimum of 5% by the next annual IEP date.</v>
      </c>
      <c r="B120" s="63"/>
      <c r="C120" s="63"/>
      <c r="D120" s="63"/>
      <c r="E120" s="63"/>
      <c r="F120" s="63"/>
      <c r="G120" s="63"/>
      <c r="H120" s="63"/>
      <c r="I120" s="63"/>
      <c r="J120" s="63"/>
      <c r="K120" s="63"/>
      <c r="L120" s="63"/>
      <c r="M120" s="63"/>
      <c r="N120" s="63"/>
      <c r="O120" s="63"/>
      <c r="P120" s="63"/>
      <c r="Q120" s="63"/>
      <c r="R120" s="63"/>
      <c r="S120" s="63"/>
      <c r="T120" s="63"/>
      <c r="U120" s="63"/>
      <c r="V120" s="63"/>
      <c r="W120" s="63"/>
      <c r="X120" s="63"/>
      <c r="Y120" s="63"/>
      <c r="Z120" s="63"/>
      <c r="AA120" s="63"/>
      <c r="AB120" s="63"/>
      <c r="AC120" s="63"/>
      <c r="AD120" s="63"/>
      <c r="AE120" s="63"/>
      <c r="AF120" s="63"/>
    </row>
    <row r="121" spans="1:32" ht="15.75" x14ac:dyDescent="0.25">
      <c r="A121" s="63"/>
      <c r="B121" s="63"/>
      <c r="C121" s="63"/>
      <c r="D121" s="63"/>
      <c r="E121" s="63"/>
      <c r="F121" s="63"/>
      <c r="G121" s="63"/>
      <c r="H121" s="63"/>
      <c r="I121" s="63"/>
      <c r="J121" s="63"/>
      <c r="K121" s="63"/>
      <c r="L121" s="63"/>
      <c r="M121" s="63"/>
      <c r="N121" s="63"/>
      <c r="O121" s="63"/>
      <c r="P121" s="63"/>
      <c r="Q121" s="63"/>
      <c r="R121" s="63"/>
      <c r="S121" s="63"/>
      <c r="T121" s="63"/>
      <c r="U121" s="63"/>
      <c r="V121" s="63"/>
      <c r="W121" s="63"/>
      <c r="X121" s="63"/>
      <c r="Y121" s="63"/>
      <c r="Z121" s="63"/>
      <c r="AA121" s="63"/>
      <c r="AB121" s="63"/>
      <c r="AC121" s="63"/>
      <c r="AD121" s="63"/>
      <c r="AE121" s="63"/>
      <c r="AF121" s="63"/>
    </row>
    <row r="122" spans="1:32" ht="15.75" x14ac:dyDescent="0.25">
      <c r="A122" s="63"/>
      <c r="B122" s="63"/>
      <c r="C122" s="63"/>
      <c r="D122" s="63"/>
      <c r="E122" s="63"/>
      <c r="F122" s="63"/>
      <c r="G122" s="63"/>
      <c r="H122" s="63"/>
      <c r="I122" s="63"/>
      <c r="J122" s="63"/>
      <c r="K122" s="63"/>
      <c r="L122" s="63"/>
      <c r="M122" s="63"/>
      <c r="N122" s="63"/>
      <c r="O122" s="63"/>
      <c r="P122" s="63"/>
      <c r="Q122" s="63"/>
      <c r="R122" s="63"/>
      <c r="S122" s="63"/>
      <c r="T122" s="63"/>
      <c r="U122" s="63"/>
      <c r="V122" s="63"/>
      <c r="W122" s="63"/>
      <c r="X122" s="63"/>
      <c r="Y122" s="63"/>
      <c r="Z122" s="63"/>
      <c r="AA122" s="63"/>
      <c r="AB122" s="63"/>
      <c r="AC122" s="63"/>
      <c r="AD122" s="63"/>
      <c r="AE122" s="63"/>
      <c r="AF122" s="63"/>
    </row>
    <row r="123" spans="1:32" ht="15.75" x14ac:dyDescent="0.25">
      <c r="A123" s="63"/>
      <c r="B123" s="63"/>
      <c r="C123" s="63"/>
      <c r="D123" s="63"/>
      <c r="E123" s="63"/>
      <c r="F123" s="63"/>
      <c r="G123" s="63"/>
      <c r="H123" s="63"/>
      <c r="I123" s="63"/>
      <c r="J123" s="63"/>
      <c r="K123" s="63"/>
      <c r="L123" s="63"/>
      <c r="M123" s="63"/>
      <c r="N123" s="63"/>
      <c r="O123" s="63"/>
      <c r="P123" s="63"/>
      <c r="Q123" s="63"/>
      <c r="R123" s="63"/>
      <c r="S123" s="63"/>
      <c r="T123" s="63"/>
      <c r="U123" s="63"/>
      <c r="V123" s="63"/>
      <c r="W123" s="63"/>
      <c r="X123" s="63"/>
      <c r="Y123" s="63"/>
      <c r="Z123" s="63"/>
      <c r="AA123" s="63"/>
      <c r="AB123" s="63"/>
      <c r="AC123" s="63"/>
      <c r="AD123" s="63"/>
      <c r="AE123" s="63"/>
      <c r="AF123" s="63"/>
    </row>
    <row r="124" spans="1:32" ht="15.75" x14ac:dyDescent="0.25">
      <c r="A124" s="63"/>
      <c r="B124" s="63"/>
      <c r="C124" s="63"/>
      <c r="D124" s="63"/>
      <c r="E124" s="63"/>
      <c r="F124" s="63"/>
      <c r="G124" s="63"/>
      <c r="H124" s="63"/>
      <c r="I124" s="63"/>
      <c r="J124" s="63"/>
      <c r="K124" s="63"/>
      <c r="L124" s="63"/>
      <c r="M124" s="63"/>
      <c r="N124" s="63"/>
      <c r="O124" s="63"/>
      <c r="P124" s="63"/>
      <c r="Q124" s="63"/>
      <c r="R124" s="63"/>
      <c r="S124" s="63"/>
      <c r="T124" s="63"/>
      <c r="U124" s="63"/>
      <c r="V124" s="63"/>
      <c r="W124" s="63"/>
      <c r="X124" s="63"/>
      <c r="Y124" s="63"/>
      <c r="Z124" s="63"/>
      <c r="AA124" s="63"/>
      <c r="AB124" s="63"/>
      <c r="AC124" s="63"/>
      <c r="AD124" s="63"/>
      <c r="AE124" s="63"/>
      <c r="AF124" s="63"/>
    </row>
    <row r="125" spans="1:32" ht="15.75" x14ac:dyDescent="0.25">
      <c r="A125" s="66" t="s">
        <v>502</v>
      </c>
      <c r="B125" s="63"/>
      <c r="C125" s="63"/>
      <c r="D125" s="63"/>
      <c r="E125" s="63"/>
      <c r="F125" s="63"/>
      <c r="G125" s="63"/>
      <c r="H125" s="63"/>
      <c r="I125" s="63"/>
      <c r="J125" s="63"/>
      <c r="K125" s="63"/>
      <c r="L125" s="63"/>
      <c r="M125" s="63"/>
      <c r="N125" s="63"/>
      <c r="O125" s="63"/>
      <c r="P125" s="63"/>
      <c r="Q125" s="63"/>
      <c r="R125" s="63"/>
      <c r="S125" s="63"/>
      <c r="T125" s="63"/>
      <c r="U125" s="63"/>
      <c r="V125" s="63"/>
      <c r="W125" s="63"/>
      <c r="X125" s="63"/>
      <c r="Y125" s="63"/>
      <c r="Z125" s="63"/>
      <c r="AA125" s="63"/>
      <c r="AB125" s="63"/>
      <c r="AC125" s="63"/>
      <c r="AD125" s="63"/>
      <c r="AE125" s="63"/>
      <c r="AF125" s="63"/>
    </row>
    <row r="126" spans="1:32" ht="15.75" x14ac:dyDescent="0.25">
      <c r="A126" s="67" t="str">
        <f>CONCATENATE(A296,A297," ",$A1," ",A298," ",Q12,"% ",A299," ",Q13,"% ",A300," ",R13,"% ",A301," ",S13,"%. ",A1," ",A302," ",A303,", ",A304,", ",A305,", ",A306,", ",A307,", ",A308,", ",A309,", ",A310,", ",A311,", ",A312,", ",A313,", ",A314,", ",A315,", ",A316,", ",A317)</f>
        <v xml:space="preserve">Please see the attached chart. Over the previous grading period 0 increased the score on the O&amp;M Inventory from 0% to 0% and is now 0% of the way to the goal of 1%. 0 made gains in the domain(s) of , , , , , , , , , , , , , , </v>
      </c>
      <c r="B126" s="63"/>
      <c r="C126" s="63"/>
      <c r="D126" s="63"/>
      <c r="E126" s="63"/>
      <c r="F126" s="63"/>
      <c r="G126" s="63"/>
      <c r="H126" s="63"/>
      <c r="I126" s="63"/>
      <c r="J126" s="63"/>
      <c r="K126" s="63"/>
      <c r="L126" s="63"/>
      <c r="M126" s="63"/>
      <c r="N126" s="63"/>
      <c r="O126" s="63"/>
      <c r="P126" s="63"/>
      <c r="Q126" s="63"/>
      <c r="R126" s="63"/>
      <c r="S126" s="63"/>
      <c r="T126" s="63"/>
      <c r="U126" s="63"/>
      <c r="V126" s="63"/>
      <c r="W126" s="63"/>
      <c r="X126" s="63"/>
      <c r="Y126" s="63"/>
      <c r="Z126" s="63"/>
      <c r="AA126" s="63"/>
      <c r="AB126" s="63"/>
      <c r="AC126" s="63"/>
      <c r="AD126" s="63"/>
      <c r="AE126" s="63"/>
      <c r="AF126" s="63"/>
    </row>
    <row r="127" spans="1:32" ht="15.75" x14ac:dyDescent="0.25">
      <c r="A127" s="63"/>
      <c r="B127" s="63"/>
      <c r="C127" s="63"/>
      <c r="D127" s="63"/>
      <c r="E127" s="63"/>
      <c r="F127" s="63"/>
      <c r="G127" s="63"/>
      <c r="H127" s="63"/>
      <c r="I127" s="63"/>
      <c r="J127" s="63"/>
      <c r="K127" s="63"/>
      <c r="L127" s="63"/>
      <c r="M127" s="63"/>
      <c r="N127" s="63"/>
      <c r="O127" s="63"/>
      <c r="P127" s="63"/>
      <c r="Q127" s="63"/>
      <c r="R127" s="63"/>
      <c r="S127" s="63"/>
      <c r="T127" s="63"/>
      <c r="U127" s="63"/>
      <c r="V127" s="63"/>
      <c r="W127" s="63"/>
      <c r="X127" s="63"/>
      <c r="Y127" s="63"/>
      <c r="Z127" s="63"/>
      <c r="AA127" s="63"/>
      <c r="AB127" s="63"/>
      <c r="AC127" s="63"/>
      <c r="AD127" s="63"/>
      <c r="AE127" s="63"/>
      <c r="AF127" s="63"/>
    </row>
    <row r="128" spans="1:32" ht="15.75" x14ac:dyDescent="0.25">
      <c r="A128" s="76"/>
      <c r="B128" s="76"/>
      <c r="C128" s="76"/>
      <c r="D128" s="76"/>
      <c r="E128" s="76"/>
      <c r="F128" s="76"/>
      <c r="G128" s="76"/>
      <c r="H128" s="76"/>
      <c r="I128" s="76"/>
      <c r="J128" s="76"/>
      <c r="K128" s="76"/>
      <c r="L128" s="76"/>
      <c r="M128" s="76"/>
      <c r="N128" s="76"/>
      <c r="O128" s="76"/>
      <c r="P128" s="76"/>
      <c r="Q128" s="76"/>
      <c r="R128" s="76"/>
      <c r="S128" s="76"/>
      <c r="T128" s="76"/>
      <c r="U128" s="63"/>
      <c r="V128" s="63"/>
      <c r="W128" s="63"/>
      <c r="X128" s="63"/>
      <c r="Y128" s="63"/>
      <c r="Z128" s="63"/>
      <c r="AA128" s="63"/>
      <c r="AB128" s="63"/>
      <c r="AC128" s="63"/>
      <c r="AD128" s="63"/>
      <c r="AE128" s="63"/>
      <c r="AF128" s="63"/>
    </row>
    <row r="129" spans="1:32" ht="15.75" x14ac:dyDescent="0.25">
      <c r="A129" s="76"/>
      <c r="B129" s="76"/>
      <c r="C129" s="76"/>
      <c r="D129" s="76"/>
      <c r="E129" s="76"/>
      <c r="F129" s="76"/>
      <c r="G129" s="76"/>
      <c r="H129" s="76"/>
      <c r="I129" s="76"/>
      <c r="J129" s="76"/>
      <c r="K129" s="76"/>
      <c r="L129" s="76"/>
      <c r="M129" s="76"/>
      <c r="N129" s="76"/>
      <c r="O129" s="76"/>
      <c r="P129" s="76"/>
      <c r="Q129" s="76"/>
      <c r="R129" s="76"/>
      <c r="S129" s="76"/>
      <c r="T129" s="76"/>
      <c r="U129" s="63"/>
      <c r="V129" s="63"/>
      <c r="W129" s="63"/>
      <c r="X129" s="63"/>
      <c r="Y129" s="63"/>
      <c r="Z129" s="63"/>
      <c r="AA129" s="63"/>
      <c r="AB129" s="63"/>
      <c r="AC129" s="63"/>
      <c r="AD129" s="63"/>
      <c r="AE129" s="63"/>
      <c r="AF129" s="63"/>
    </row>
    <row r="130" spans="1:32" ht="15.75" x14ac:dyDescent="0.25">
      <c r="A130" s="76"/>
      <c r="B130" s="76"/>
      <c r="C130" s="76"/>
      <c r="D130" s="76"/>
      <c r="E130" s="76"/>
      <c r="F130" s="76"/>
      <c r="G130" s="76"/>
      <c r="H130" s="76"/>
      <c r="I130" s="76"/>
      <c r="J130" s="76"/>
      <c r="K130" s="76"/>
      <c r="L130" s="76"/>
      <c r="M130" s="76"/>
      <c r="N130" s="76"/>
      <c r="O130" s="76"/>
      <c r="P130" s="76"/>
      <c r="Q130" s="76"/>
      <c r="R130" s="76"/>
      <c r="S130" s="76"/>
      <c r="T130" s="76"/>
      <c r="U130" s="63"/>
      <c r="V130" s="63"/>
      <c r="W130" s="63"/>
      <c r="X130" s="63"/>
      <c r="Y130" s="63"/>
      <c r="Z130" s="63"/>
      <c r="AA130" s="63"/>
      <c r="AB130" s="63"/>
      <c r="AC130" s="63"/>
      <c r="AD130" s="63"/>
      <c r="AE130" s="63"/>
      <c r="AF130" s="63"/>
    </row>
    <row r="131" spans="1:32" ht="15.75" x14ac:dyDescent="0.25">
      <c r="A131" s="76"/>
      <c r="B131" s="76"/>
      <c r="C131" s="76"/>
      <c r="D131" s="76"/>
      <c r="E131" s="76"/>
      <c r="F131" s="76"/>
      <c r="G131" s="76"/>
      <c r="H131" s="76"/>
      <c r="I131" s="76"/>
      <c r="J131" s="76"/>
      <c r="K131" s="76"/>
      <c r="L131" s="76"/>
      <c r="M131" s="76"/>
      <c r="N131" s="76"/>
      <c r="O131" s="76"/>
      <c r="P131" s="76"/>
      <c r="Q131" s="76"/>
      <c r="R131" s="76"/>
      <c r="S131" s="76"/>
      <c r="T131" s="76"/>
      <c r="U131" s="63"/>
      <c r="V131" s="63"/>
      <c r="W131" s="63"/>
      <c r="X131" s="63"/>
      <c r="Y131" s="63"/>
      <c r="Z131" s="63"/>
      <c r="AA131" s="63"/>
      <c r="AB131" s="63"/>
      <c r="AC131" s="63"/>
      <c r="AD131" s="63"/>
      <c r="AE131" s="63"/>
      <c r="AF131" s="63"/>
    </row>
    <row r="132" spans="1:32" ht="15.75" x14ac:dyDescent="0.25">
      <c r="A132" s="76"/>
      <c r="B132" s="76"/>
      <c r="C132" s="76"/>
      <c r="D132" s="76"/>
      <c r="E132" s="76"/>
      <c r="F132" s="76"/>
      <c r="G132" s="76"/>
      <c r="H132" s="76"/>
      <c r="I132" s="76"/>
      <c r="J132" s="76"/>
      <c r="K132" s="76"/>
      <c r="L132" s="76"/>
      <c r="M132" s="76"/>
      <c r="N132" s="76"/>
      <c r="O132" s="76"/>
      <c r="P132" s="76"/>
      <c r="Q132" s="76"/>
      <c r="R132" s="76"/>
      <c r="S132" s="76"/>
      <c r="T132" s="76"/>
      <c r="U132" s="63"/>
      <c r="V132" s="63"/>
      <c r="W132" s="63"/>
      <c r="X132" s="63"/>
      <c r="Y132" s="63"/>
      <c r="Z132" s="63"/>
      <c r="AA132" s="63"/>
      <c r="AB132" s="63"/>
      <c r="AC132" s="63"/>
      <c r="AD132" s="63"/>
      <c r="AE132" s="63"/>
      <c r="AF132" s="63"/>
    </row>
    <row r="133" spans="1:32" ht="15.75" x14ac:dyDescent="0.25">
      <c r="A133" s="76"/>
      <c r="B133" s="76"/>
      <c r="C133" s="76"/>
      <c r="D133" s="76"/>
      <c r="E133" s="76"/>
      <c r="F133" s="76"/>
      <c r="G133" s="76"/>
      <c r="H133" s="76"/>
      <c r="I133" s="76"/>
      <c r="J133" s="76"/>
      <c r="K133" s="76"/>
      <c r="L133" s="76"/>
      <c r="M133" s="76"/>
      <c r="N133" s="76"/>
      <c r="O133" s="76"/>
      <c r="P133" s="76"/>
      <c r="Q133" s="76"/>
      <c r="R133" s="76"/>
      <c r="S133" s="76"/>
      <c r="T133" s="76"/>
      <c r="U133" s="63"/>
      <c r="V133" s="63"/>
      <c r="W133" s="63"/>
      <c r="X133" s="63"/>
      <c r="Y133" s="63"/>
      <c r="Z133" s="63"/>
      <c r="AA133" s="63"/>
      <c r="AB133" s="63"/>
      <c r="AC133" s="63"/>
      <c r="AD133" s="63"/>
      <c r="AE133" s="63"/>
      <c r="AF133" s="63"/>
    </row>
    <row r="134" spans="1:32" ht="15.75" x14ac:dyDescent="0.25">
      <c r="A134" s="76"/>
      <c r="B134" s="76"/>
      <c r="C134" s="76"/>
      <c r="D134" s="76"/>
      <c r="E134" s="76"/>
      <c r="F134" s="76"/>
      <c r="G134" s="76"/>
      <c r="H134" s="76"/>
      <c r="I134" s="76"/>
      <c r="J134" s="76"/>
      <c r="K134" s="76"/>
      <c r="L134" s="76"/>
      <c r="M134" s="76"/>
      <c r="N134" s="76"/>
      <c r="O134" s="76"/>
      <c r="P134" s="76"/>
      <c r="Q134" s="76"/>
      <c r="R134" s="76"/>
      <c r="S134" s="76"/>
      <c r="T134" s="76"/>
      <c r="U134" s="63"/>
      <c r="V134" s="63"/>
      <c r="W134" s="63"/>
      <c r="X134" s="63"/>
      <c r="Y134" s="63"/>
      <c r="Z134" s="63"/>
      <c r="AA134" s="63"/>
      <c r="AB134" s="63"/>
      <c r="AC134" s="63"/>
      <c r="AD134" s="63"/>
      <c r="AE134" s="63"/>
      <c r="AF134" s="63"/>
    </row>
    <row r="135" spans="1:32" ht="15.75" x14ac:dyDescent="0.25">
      <c r="A135" s="76"/>
      <c r="B135" s="76"/>
      <c r="C135" s="76"/>
      <c r="D135" s="76"/>
      <c r="E135" s="76"/>
      <c r="F135" s="76"/>
      <c r="G135" s="76"/>
      <c r="H135" s="76"/>
      <c r="I135" s="76"/>
      <c r="J135" s="76"/>
      <c r="K135" s="76"/>
      <c r="L135" s="76"/>
      <c r="M135" s="76"/>
      <c r="N135" s="76"/>
      <c r="O135" s="76"/>
      <c r="P135" s="76"/>
      <c r="Q135" s="76"/>
      <c r="R135" s="76"/>
      <c r="S135" s="76"/>
      <c r="T135" s="76"/>
      <c r="U135" s="63"/>
      <c r="V135" s="63"/>
      <c r="W135" s="63"/>
      <c r="X135" s="63"/>
      <c r="Y135" s="63"/>
      <c r="Z135" s="63"/>
      <c r="AA135" s="63"/>
      <c r="AB135" s="63"/>
      <c r="AC135" s="63"/>
      <c r="AD135" s="63"/>
      <c r="AE135" s="63"/>
      <c r="AF135" s="63"/>
    </row>
    <row r="136" spans="1:32" ht="15.75" x14ac:dyDescent="0.25">
      <c r="A136" s="76"/>
      <c r="B136" s="76"/>
      <c r="C136" s="76"/>
      <c r="D136" s="76"/>
      <c r="E136" s="76"/>
      <c r="F136" s="76"/>
      <c r="G136" s="76"/>
      <c r="H136" s="76"/>
      <c r="I136" s="76"/>
      <c r="J136" s="76"/>
      <c r="K136" s="76"/>
      <c r="L136" s="76"/>
      <c r="M136" s="76"/>
      <c r="N136" s="76"/>
      <c r="O136" s="76"/>
      <c r="P136" s="76"/>
      <c r="Q136" s="76"/>
      <c r="R136" s="76"/>
      <c r="S136" s="76"/>
      <c r="T136" s="76"/>
      <c r="U136" s="63"/>
      <c r="V136" s="63"/>
      <c r="W136" s="63"/>
      <c r="X136" s="63"/>
      <c r="Y136" s="63"/>
      <c r="Z136" s="63"/>
      <c r="AA136" s="63"/>
      <c r="AB136" s="63"/>
      <c r="AC136" s="63"/>
      <c r="AD136" s="63"/>
      <c r="AE136" s="63"/>
      <c r="AF136" s="63"/>
    </row>
    <row r="137" spans="1:32" ht="15.75" x14ac:dyDescent="0.25">
      <c r="A137" s="76"/>
      <c r="B137" s="76"/>
      <c r="C137" s="76"/>
      <c r="D137" s="76"/>
      <c r="E137" s="76"/>
      <c r="F137" s="76"/>
      <c r="G137" s="76"/>
      <c r="H137" s="76"/>
      <c r="I137" s="76"/>
      <c r="J137" s="76"/>
      <c r="K137" s="76"/>
      <c r="L137" s="76"/>
      <c r="M137" s="76"/>
      <c r="N137" s="76"/>
      <c r="O137" s="76"/>
      <c r="P137" s="76"/>
      <c r="Q137" s="76"/>
      <c r="R137" s="76"/>
      <c r="S137" s="76"/>
      <c r="T137" s="76"/>
      <c r="U137" s="63"/>
      <c r="V137" s="63"/>
      <c r="W137" s="63"/>
      <c r="X137" s="63"/>
      <c r="Y137" s="63"/>
      <c r="Z137" s="63"/>
      <c r="AA137" s="63"/>
      <c r="AB137" s="63"/>
      <c r="AC137" s="63"/>
      <c r="AD137" s="63"/>
      <c r="AE137" s="63"/>
      <c r="AF137" s="63"/>
    </row>
    <row r="138" spans="1:32" ht="15.75" x14ac:dyDescent="0.25">
      <c r="A138" s="76"/>
      <c r="B138" s="76"/>
      <c r="C138" s="76"/>
      <c r="D138" s="76"/>
      <c r="E138" s="76"/>
      <c r="F138" s="76"/>
      <c r="G138" s="76"/>
      <c r="H138" s="76"/>
      <c r="I138" s="76"/>
      <c r="J138" s="76"/>
      <c r="K138" s="76"/>
      <c r="L138" s="76"/>
      <c r="M138" s="76"/>
      <c r="N138" s="76"/>
      <c r="O138" s="76"/>
      <c r="P138" s="76"/>
      <c r="Q138" s="76"/>
      <c r="R138" s="76"/>
      <c r="S138" s="76"/>
      <c r="T138" s="76"/>
      <c r="U138" s="63"/>
      <c r="V138" s="63"/>
      <c r="W138" s="63"/>
      <c r="X138" s="63"/>
      <c r="Y138" s="63"/>
      <c r="Z138" s="63"/>
      <c r="AA138" s="63"/>
      <c r="AB138" s="63"/>
      <c r="AC138" s="63"/>
      <c r="AD138" s="63"/>
      <c r="AE138" s="63"/>
      <c r="AF138" s="63"/>
    </row>
    <row r="139" spans="1:32" ht="15.75" x14ac:dyDescent="0.25">
      <c r="A139" s="76"/>
      <c r="B139" s="76"/>
      <c r="C139" s="76"/>
      <c r="D139" s="76"/>
      <c r="E139" s="76"/>
      <c r="F139" s="76"/>
      <c r="G139" s="76"/>
      <c r="H139" s="76"/>
      <c r="I139" s="76"/>
      <c r="J139" s="76"/>
      <c r="K139" s="76"/>
      <c r="L139" s="76"/>
      <c r="M139" s="76"/>
      <c r="N139" s="76"/>
      <c r="O139" s="76"/>
      <c r="P139" s="76"/>
      <c r="Q139" s="76"/>
      <c r="R139" s="76"/>
      <c r="S139" s="76"/>
      <c r="T139" s="76"/>
      <c r="U139" s="63"/>
      <c r="V139" s="63"/>
      <c r="W139" s="63"/>
      <c r="X139" s="63"/>
      <c r="Y139" s="63"/>
      <c r="Z139" s="63"/>
      <c r="AA139" s="63"/>
      <c r="AB139" s="63"/>
      <c r="AC139" s="63"/>
      <c r="AD139" s="63"/>
      <c r="AE139" s="63"/>
      <c r="AF139" s="63"/>
    </row>
    <row r="140" spans="1:32" ht="15.75" x14ac:dyDescent="0.25">
      <c r="A140" s="76"/>
      <c r="B140" s="76"/>
      <c r="C140" s="76"/>
      <c r="D140" s="76"/>
      <c r="E140" s="76"/>
      <c r="F140" s="76"/>
      <c r="G140" s="76"/>
      <c r="H140" s="76"/>
      <c r="I140" s="76"/>
      <c r="J140" s="76"/>
      <c r="K140" s="76"/>
      <c r="L140" s="76"/>
      <c r="M140" s="76"/>
      <c r="N140" s="76"/>
      <c r="O140" s="76"/>
      <c r="P140" s="76"/>
      <c r="Q140" s="76"/>
      <c r="R140" s="76"/>
      <c r="S140" s="76"/>
      <c r="T140" s="76"/>
      <c r="U140" s="63"/>
      <c r="V140" s="63"/>
      <c r="W140" s="63"/>
      <c r="X140" s="63"/>
      <c r="Y140" s="63"/>
      <c r="Z140" s="63"/>
      <c r="AA140" s="63"/>
      <c r="AB140" s="63"/>
      <c r="AC140" s="63"/>
      <c r="AD140" s="63"/>
      <c r="AE140" s="63"/>
      <c r="AF140" s="63"/>
    </row>
    <row r="141" spans="1:32" ht="15.75" x14ac:dyDescent="0.25">
      <c r="A141" s="76"/>
      <c r="B141" s="76"/>
      <c r="C141" s="76"/>
      <c r="D141" s="76"/>
      <c r="E141" s="76"/>
      <c r="F141" s="76"/>
      <c r="G141" s="76"/>
      <c r="H141" s="76"/>
      <c r="I141" s="76"/>
      <c r="J141" s="76"/>
      <c r="K141" s="76"/>
      <c r="L141" s="76"/>
      <c r="M141" s="76"/>
      <c r="N141" s="76"/>
      <c r="O141" s="76"/>
      <c r="P141" s="76"/>
      <c r="Q141" s="76"/>
      <c r="R141" s="76"/>
      <c r="S141" s="76"/>
      <c r="T141" s="76"/>
      <c r="U141" s="63"/>
      <c r="V141" s="63"/>
      <c r="W141" s="63"/>
      <c r="X141" s="63"/>
      <c r="Y141" s="63"/>
      <c r="Z141" s="63"/>
      <c r="AA141" s="63"/>
      <c r="AB141" s="63"/>
      <c r="AC141" s="63"/>
      <c r="AD141" s="63"/>
      <c r="AE141" s="63"/>
      <c r="AF141" s="63"/>
    </row>
    <row r="142" spans="1:32" ht="15.75" x14ac:dyDescent="0.25">
      <c r="A142" s="76"/>
      <c r="B142" s="76"/>
      <c r="C142" s="76"/>
      <c r="D142" s="76"/>
      <c r="E142" s="76"/>
      <c r="F142" s="76"/>
      <c r="G142" s="76"/>
      <c r="H142" s="76"/>
      <c r="I142" s="76"/>
      <c r="J142" s="76"/>
      <c r="K142" s="76"/>
      <c r="L142" s="76"/>
      <c r="M142" s="76"/>
      <c r="N142" s="76"/>
      <c r="O142" s="76"/>
      <c r="P142" s="76"/>
      <c r="Q142" s="76"/>
      <c r="R142" s="76"/>
      <c r="S142" s="76"/>
      <c r="T142" s="76"/>
      <c r="U142" s="63"/>
      <c r="V142" s="63"/>
      <c r="W142" s="63"/>
      <c r="X142" s="63"/>
      <c r="Y142" s="63"/>
      <c r="Z142" s="63"/>
      <c r="AA142" s="63"/>
      <c r="AB142" s="63"/>
      <c r="AC142" s="63"/>
      <c r="AD142" s="63"/>
      <c r="AE142" s="63"/>
      <c r="AF142" s="63"/>
    </row>
    <row r="143" spans="1:32" ht="15.75" x14ac:dyDescent="0.25">
      <c r="A143" s="76"/>
      <c r="B143" s="76"/>
      <c r="C143" s="76"/>
      <c r="D143" s="76"/>
      <c r="E143" s="76"/>
      <c r="F143" s="76"/>
      <c r="G143" s="76"/>
      <c r="H143" s="76"/>
      <c r="I143" s="76"/>
      <c r="J143" s="76"/>
      <c r="K143" s="76"/>
      <c r="L143" s="76"/>
      <c r="M143" s="76"/>
      <c r="N143" s="76"/>
      <c r="O143" s="76"/>
      <c r="P143" s="76"/>
      <c r="Q143" s="76"/>
      <c r="R143" s="76"/>
      <c r="S143" s="76"/>
      <c r="T143" s="76"/>
      <c r="U143" s="63"/>
      <c r="V143" s="63"/>
      <c r="W143" s="63"/>
      <c r="X143" s="63"/>
      <c r="Y143" s="63"/>
      <c r="Z143" s="63"/>
      <c r="AA143" s="63"/>
      <c r="AB143" s="63"/>
      <c r="AC143" s="63"/>
      <c r="AD143" s="63"/>
      <c r="AE143" s="63"/>
      <c r="AF143" s="63"/>
    </row>
    <row r="144" spans="1:32" ht="15.75" x14ac:dyDescent="0.25">
      <c r="A144" s="76"/>
      <c r="B144" s="76"/>
      <c r="C144" s="76"/>
      <c r="D144" s="76"/>
      <c r="E144" s="76"/>
      <c r="F144" s="76"/>
      <c r="G144" s="76"/>
      <c r="H144" s="76"/>
      <c r="I144" s="76"/>
      <c r="J144" s="76"/>
      <c r="K144" s="76"/>
      <c r="L144" s="76"/>
      <c r="M144" s="76"/>
      <c r="N144" s="76"/>
      <c r="O144" s="76"/>
      <c r="P144" s="76"/>
      <c r="Q144" s="76"/>
      <c r="R144" s="76"/>
      <c r="S144" s="76"/>
      <c r="T144" s="76"/>
      <c r="U144" s="63"/>
      <c r="V144" s="63"/>
      <c r="W144" s="63"/>
      <c r="X144" s="63"/>
      <c r="Y144" s="63"/>
      <c r="Z144" s="63"/>
      <c r="AA144" s="63"/>
      <c r="AB144" s="63"/>
      <c r="AC144" s="63"/>
      <c r="AD144" s="63"/>
      <c r="AE144" s="63"/>
      <c r="AF144" s="63"/>
    </row>
    <row r="145" spans="1:32" ht="15.75" x14ac:dyDescent="0.25">
      <c r="A145" s="76"/>
      <c r="B145" s="76"/>
      <c r="C145" s="76"/>
      <c r="D145" s="76"/>
      <c r="E145" s="76"/>
      <c r="F145" s="76"/>
      <c r="G145" s="76"/>
      <c r="H145" s="76"/>
      <c r="I145" s="76"/>
      <c r="J145" s="76"/>
      <c r="K145" s="76"/>
      <c r="L145" s="76"/>
      <c r="M145" s="76"/>
      <c r="N145" s="76"/>
      <c r="O145" s="76"/>
      <c r="P145" s="76"/>
      <c r="Q145" s="76"/>
      <c r="R145" s="76"/>
      <c r="S145" s="76"/>
      <c r="T145" s="76"/>
      <c r="U145" s="63"/>
      <c r="V145" s="63"/>
      <c r="W145" s="63"/>
      <c r="X145" s="63"/>
      <c r="Y145" s="63"/>
      <c r="Z145" s="63"/>
      <c r="AA145" s="63"/>
      <c r="AB145" s="63"/>
      <c r="AC145" s="63"/>
      <c r="AD145" s="63"/>
      <c r="AE145" s="63"/>
      <c r="AF145" s="63"/>
    </row>
    <row r="146" spans="1:32" ht="15.75" x14ac:dyDescent="0.25">
      <c r="A146" s="76"/>
      <c r="B146" s="76"/>
      <c r="C146" s="76"/>
      <c r="D146" s="76"/>
      <c r="E146" s="76"/>
      <c r="F146" s="76"/>
      <c r="G146" s="76"/>
      <c r="H146" s="76"/>
      <c r="I146" s="76"/>
      <c r="J146" s="76"/>
      <c r="K146" s="76"/>
      <c r="L146" s="76"/>
      <c r="M146" s="76"/>
      <c r="N146" s="76"/>
      <c r="O146" s="76"/>
      <c r="P146" s="76"/>
      <c r="Q146" s="76"/>
      <c r="R146" s="76"/>
      <c r="S146" s="76"/>
      <c r="T146" s="76"/>
      <c r="U146" s="63"/>
      <c r="V146" s="63"/>
      <c r="W146" s="63"/>
      <c r="X146" s="63"/>
      <c r="Y146" s="63"/>
      <c r="Z146" s="63"/>
      <c r="AA146" s="63"/>
      <c r="AB146" s="63"/>
      <c r="AC146" s="63"/>
      <c r="AD146" s="63"/>
      <c r="AE146" s="63"/>
      <c r="AF146" s="63"/>
    </row>
    <row r="147" spans="1:32" ht="15.75" x14ac:dyDescent="0.25">
      <c r="A147" s="76"/>
      <c r="B147" s="76"/>
      <c r="C147" s="76"/>
      <c r="D147" s="76"/>
      <c r="E147" s="76"/>
      <c r="F147" s="76"/>
      <c r="G147" s="76"/>
      <c r="H147" s="76"/>
      <c r="I147" s="76"/>
      <c r="J147" s="76"/>
      <c r="K147" s="76"/>
      <c r="L147" s="76"/>
      <c r="M147" s="76"/>
      <c r="N147" s="76"/>
      <c r="O147" s="76"/>
      <c r="P147" s="76"/>
      <c r="Q147" s="76"/>
      <c r="R147" s="76"/>
      <c r="S147" s="76"/>
      <c r="T147" s="76"/>
      <c r="U147" s="63"/>
      <c r="V147" s="63"/>
      <c r="W147" s="63"/>
      <c r="X147" s="63"/>
      <c r="Y147" s="63"/>
      <c r="Z147" s="63"/>
      <c r="AA147" s="63"/>
      <c r="AB147" s="63"/>
      <c r="AC147" s="63"/>
      <c r="AD147" s="63"/>
      <c r="AE147" s="63"/>
      <c r="AF147" s="63"/>
    </row>
    <row r="148" spans="1:32" ht="15.75" x14ac:dyDescent="0.25">
      <c r="A148" s="63"/>
      <c r="B148" s="63"/>
      <c r="C148" s="63"/>
      <c r="D148" s="63"/>
      <c r="E148" s="63"/>
      <c r="F148" s="63"/>
      <c r="G148" s="63"/>
      <c r="H148" s="63"/>
      <c r="I148" s="63"/>
      <c r="J148" s="63"/>
      <c r="K148" s="63"/>
      <c r="L148" s="63"/>
      <c r="M148" s="63"/>
      <c r="N148" s="63"/>
      <c r="O148" s="63"/>
      <c r="P148" s="63"/>
      <c r="Q148" s="63"/>
      <c r="R148" s="63"/>
      <c r="S148" s="63"/>
      <c r="T148" s="63"/>
      <c r="U148" s="63"/>
      <c r="V148" s="63"/>
      <c r="W148" s="63"/>
      <c r="X148" s="63"/>
      <c r="Y148" s="63"/>
      <c r="Z148" s="63"/>
      <c r="AA148" s="63"/>
      <c r="AB148" s="63"/>
      <c r="AC148" s="63"/>
      <c r="AD148" s="63"/>
      <c r="AE148" s="63"/>
      <c r="AF148" s="63"/>
    </row>
    <row r="149" spans="1:32" ht="15.75" x14ac:dyDescent="0.25">
      <c r="A149" s="74" t="s">
        <v>518</v>
      </c>
      <c r="B149" s="74"/>
      <c r="C149" s="74"/>
      <c r="D149" s="74"/>
      <c r="E149" s="74"/>
      <c r="F149" s="74"/>
      <c r="G149" s="74"/>
      <c r="H149" s="74"/>
      <c r="I149" s="74"/>
      <c r="J149" s="63"/>
      <c r="K149" s="63"/>
      <c r="L149" s="63"/>
      <c r="M149" s="63"/>
      <c r="N149" s="63"/>
      <c r="O149" s="63"/>
      <c r="P149" s="63"/>
      <c r="Q149" s="63"/>
      <c r="R149" s="63"/>
      <c r="S149" s="63"/>
      <c r="T149" s="63"/>
      <c r="U149" s="63"/>
      <c r="V149" s="63"/>
      <c r="W149" s="63"/>
      <c r="X149" s="63"/>
      <c r="Y149" s="63"/>
      <c r="Z149" s="63"/>
      <c r="AA149" s="63"/>
      <c r="AB149" s="63"/>
      <c r="AC149" s="63"/>
      <c r="AD149" s="63"/>
      <c r="AE149" s="63"/>
      <c r="AF149" s="63"/>
    </row>
    <row r="150" spans="1:32" ht="15.75" x14ac:dyDescent="0.25">
      <c r="A150" s="66" t="s">
        <v>1038</v>
      </c>
      <c r="B150" s="63"/>
      <c r="C150" s="63"/>
      <c r="D150" s="63"/>
      <c r="E150" s="63"/>
      <c r="F150" s="63"/>
      <c r="G150" s="63"/>
      <c r="H150" s="63"/>
      <c r="I150" s="63"/>
      <c r="J150" s="63"/>
      <c r="K150" s="63"/>
      <c r="L150" s="63"/>
      <c r="M150" s="63"/>
      <c r="N150" s="63"/>
      <c r="O150" s="63"/>
      <c r="P150" s="63"/>
      <c r="Q150" s="63"/>
      <c r="R150" s="63"/>
      <c r="S150" s="63"/>
      <c r="T150" s="63"/>
      <c r="U150" s="63"/>
      <c r="V150" s="63"/>
      <c r="W150" s="63"/>
      <c r="X150" s="63"/>
      <c r="Y150" s="63"/>
      <c r="Z150" s="63"/>
      <c r="AA150" s="63"/>
      <c r="AB150" s="63"/>
      <c r="AC150" s="63"/>
      <c r="AD150" s="63"/>
      <c r="AE150" s="63"/>
      <c r="AF150" s="63"/>
    </row>
    <row r="151" spans="1:32" ht="15.75" x14ac:dyDescent="0.25">
      <c r="A151" s="66" t="s">
        <v>398</v>
      </c>
      <c r="B151" s="63"/>
      <c r="C151" s="63"/>
      <c r="D151" s="63"/>
      <c r="E151" s="63"/>
      <c r="F151" s="63"/>
      <c r="G151" s="63"/>
      <c r="H151" s="63"/>
      <c r="I151" s="63"/>
      <c r="J151" s="63"/>
      <c r="K151" s="63"/>
      <c r="L151" s="63"/>
      <c r="M151" s="63"/>
      <c r="N151" s="63"/>
      <c r="O151" s="63"/>
      <c r="P151" s="63"/>
      <c r="Q151" s="63"/>
      <c r="R151" s="63"/>
      <c r="S151" s="63"/>
      <c r="T151" s="63"/>
      <c r="U151" s="63"/>
      <c r="V151" s="63"/>
      <c r="W151" s="63"/>
      <c r="X151" s="63"/>
      <c r="Y151" s="63"/>
      <c r="Z151" s="63"/>
      <c r="AA151" s="63"/>
      <c r="AB151" s="63"/>
      <c r="AC151" s="63"/>
      <c r="AD151" s="63"/>
      <c r="AE151" s="63"/>
      <c r="AF151" s="63"/>
    </row>
    <row r="152" spans="1:32" ht="15.75" x14ac:dyDescent="0.25">
      <c r="A152" s="63" t="s">
        <v>399</v>
      </c>
      <c r="B152" s="63"/>
      <c r="C152" s="63"/>
      <c r="D152" s="63"/>
      <c r="E152" s="63"/>
      <c r="F152" s="63">
        <f>Concept!N46</f>
        <v>0</v>
      </c>
      <c r="G152" s="63" t="s">
        <v>489</v>
      </c>
      <c r="H152" s="63"/>
      <c r="I152" s="63"/>
      <c r="J152" s="63"/>
      <c r="K152" s="63"/>
      <c r="L152" s="63"/>
      <c r="M152" s="63"/>
      <c r="N152" s="63" t="str">
        <f>IF(F152&gt;3.99,A152,"")</f>
        <v/>
      </c>
      <c r="O152" s="63" t="str">
        <f>IF(F153&gt;3.99,A153,"")</f>
        <v/>
      </c>
      <c r="P152" s="63" t="str">
        <f>IF(F154&gt;3.99,A154,"")</f>
        <v/>
      </c>
      <c r="Q152" s="63" t="str">
        <f>IF(F155&gt;3.99,A155,"")</f>
        <v/>
      </c>
      <c r="R152" s="63" t="str">
        <f>IF(F156&gt;4,E156,"")</f>
        <v/>
      </c>
      <c r="S152" s="63"/>
      <c r="T152" s="63"/>
      <c r="U152" s="63"/>
      <c r="V152" s="63"/>
      <c r="W152" s="63"/>
      <c r="X152" s="63"/>
      <c r="Y152" s="63"/>
      <c r="Z152" s="63"/>
      <c r="AA152" s="63"/>
      <c r="AB152" s="63"/>
      <c r="AC152" s="63"/>
      <c r="AD152" s="63"/>
      <c r="AE152" s="63"/>
      <c r="AF152" s="63"/>
    </row>
    <row r="153" spans="1:32" ht="15.75" x14ac:dyDescent="0.25">
      <c r="A153" s="63" t="s">
        <v>400</v>
      </c>
      <c r="B153" s="63"/>
      <c r="C153" s="63"/>
      <c r="D153" s="63"/>
      <c r="E153" s="63"/>
      <c r="F153" s="63">
        <f>Concept!N52</f>
        <v>0</v>
      </c>
      <c r="G153" s="63" t="s">
        <v>486</v>
      </c>
      <c r="H153" s="63"/>
      <c r="I153" s="63"/>
      <c r="J153" s="63"/>
      <c r="K153" s="63"/>
      <c r="L153" s="63"/>
      <c r="M153" s="63"/>
      <c r="N153" s="63" t="str">
        <f>IF(AND($F152&gt;1.01,$F152&lt;3.99),$A152,"")</f>
        <v/>
      </c>
      <c r="O153" s="63" t="str">
        <f>IF(AND($F153&gt;1.01,$F153&lt;3.99),$A153,"")</f>
        <v/>
      </c>
      <c r="P153" s="63" t="str">
        <f>IF(AND($F154&gt;1.01,$F154&lt;3.99),$A154,"")</f>
        <v/>
      </c>
      <c r="Q153" s="63" t="str">
        <f>IF(AND($F155&gt;1.01,$F155&lt;3.99),$A155,"")</f>
        <v/>
      </c>
      <c r="R153" s="63"/>
      <c r="S153" s="63"/>
      <c r="T153" s="63"/>
      <c r="U153" s="63"/>
      <c r="V153" s="63"/>
      <c r="W153" s="63"/>
      <c r="X153" s="63"/>
      <c r="Y153" s="63"/>
      <c r="Z153" s="63"/>
      <c r="AA153" s="63"/>
      <c r="AB153" s="63"/>
      <c r="AC153" s="63"/>
      <c r="AD153" s="63"/>
      <c r="AE153" s="63"/>
      <c r="AF153" s="63"/>
    </row>
    <row r="154" spans="1:32" ht="15.75" x14ac:dyDescent="0.25">
      <c r="A154" s="63" t="s">
        <v>401</v>
      </c>
      <c r="B154" s="63"/>
      <c r="C154" s="63"/>
      <c r="D154" s="63"/>
      <c r="E154" s="63"/>
      <c r="F154" s="63">
        <f>Concept!N61</f>
        <v>0</v>
      </c>
      <c r="G154" s="63" t="s">
        <v>487</v>
      </c>
      <c r="H154" s="63"/>
      <c r="I154" s="63"/>
      <c r="J154" s="63"/>
      <c r="K154" s="63"/>
      <c r="L154" s="63"/>
      <c r="M154" s="63"/>
      <c r="N154" s="70" t="str">
        <f>IF(AND($F152&gt;0.99,$F152&lt;1.000001),$A152,"")</f>
        <v/>
      </c>
      <c r="O154" s="70" t="str">
        <f>IF(AND($F153&gt;0.99,$F153&lt;1.000001),$A153,"")</f>
        <v/>
      </c>
      <c r="P154" s="70" t="str">
        <f>IF(AND($F154&gt;0.99,$F154&lt;1.000001),$A154,"")</f>
        <v/>
      </c>
      <c r="Q154" s="70" t="str">
        <f>IF(AND($F155&gt;0.99,$F155&lt;1.000001),$A155,"")</f>
        <v/>
      </c>
      <c r="R154" s="70"/>
      <c r="S154" s="63"/>
      <c r="T154" s="63"/>
      <c r="U154" s="63"/>
      <c r="V154" s="63"/>
      <c r="W154" s="63"/>
      <c r="X154" s="63"/>
      <c r="Y154" s="63"/>
      <c r="Z154" s="63"/>
      <c r="AA154" s="63"/>
      <c r="AB154" s="63"/>
      <c r="AC154" s="63"/>
      <c r="AD154" s="63"/>
      <c r="AE154" s="63"/>
      <c r="AF154" s="63"/>
    </row>
    <row r="155" spans="1:32" ht="15.75" x14ac:dyDescent="0.25">
      <c r="A155" s="63" t="s">
        <v>402</v>
      </c>
      <c r="B155" s="63"/>
      <c r="C155" s="63"/>
      <c r="D155" s="63"/>
      <c r="E155" s="63"/>
      <c r="F155" s="63">
        <f>Concept!N68</f>
        <v>0</v>
      </c>
      <c r="G155" s="63" t="s">
        <v>488</v>
      </c>
      <c r="H155" s="63"/>
      <c r="I155" s="63"/>
      <c r="J155" s="63"/>
      <c r="K155" s="63"/>
      <c r="L155" s="63"/>
      <c r="M155" s="63"/>
      <c r="N155" s="63" t="str">
        <f>IF($F152=0,$A152,"")</f>
        <v>Vocabulary</v>
      </c>
      <c r="O155" s="63" t="str">
        <f>IF($F153=0,$A153,"")</f>
        <v>Laterality</v>
      </c>
      <c r="P155" s="63" t="str">
        <f>IF($F154=0,$A154,"")</f>
        <v>Parallel/Perpendicular</v>
      </c>
      <c r="Q155" s="63" t="str">
        <f>IF($F155=0,$A155,"")</f>
        <v>Time And Distance</v>
      </c>
      <c r="R155" s="63"/>
      <c r="S155" s="63"/>
      <c r="T155" s="63"/>
      <c r="U155" s="63"/>
      <c r="V155" s="63"/>
      <c r="W155" s="63"/>
      <c r="X155" s="63"/>
      <c r="Y155" s="63"/>
      <c r="Z155" s="63"/>
      <c r="AA155" s="63"/>
      <c r="AB155" s="63"/>
      <c r="AC155" s="63"/>
      <c r="AD155" s="63"/>
      <c r="AE155" s="63"/>
      <c r="AF155" s="63"/>
    </row>
    <row r="156" spans="1:32" ht="15.75" x14ac:dyDescent="0.25">
      <c r="A156" s="66" t="s">
        <v>405</v>
      </c>
      <c r="B156" s="63"/>
      <c r="C156" s="63"/>
      <c r="D156" s="63"/>
      <c r="E156" s="63"/>
      <c r="F156" s="63"/>
      <c r="G156" s="63"/>
      <c r="H156" s="63"/>
      <c r="I156" s="63"/>
      <c r="J156" s="63"/>
      <c r="K156" s="63"/>
      <c r="L156" s="63"/>
      <c r="M156" s="63"/>
      <c r="N156" s="63"/>
      <c r="O156" s="63"/>
      <c r="P156" s="63"/>
      <c r="Q156" s="63"/>
      <c r="R156" s="63"/>
      <c r="S156" s="63"/>
      <c r="T156" s="63"/>
      <c r="U156" s="63"/>
      <c r="V156" s="63"/>
      <c r="W156" s="63"/>
      <c r="X156" s="63"/>
      <c r="Y156" s="63"/>
      <c r="Z156" s="63"/>
      <c r="AA156" s="63"/>
      <c r="AB156" s="63"/>
      <c r="AC156" s="63"/>
      <c r="AD156" s="63"/>
      <c r="AE156" s="63"/>
      <c r="AF156" s="63"/>
    </row>
    <row r="157" spans="1:32" ht="15.75" x14ac:dyDescent="0.25">
      <c r="A157" s="63" t="s">
        <v>1011</v>
      </c>
      <c r="B157" s="63"/>
      <c r="C157" s="63"/>
      <c r="D157" s="63"/>
      <c r="E157" s="63"/>
      <c r="F157" s="63">
        <f>Move!N108</f>
        <v>0</v>
      </c>
      <c r="G157" s="63" t="s">
        <v>489</v>
      </c>
      <c r="H157" s="63"/>
      <c r="I157" s="63"/>
      <c r="J157" s="63"/>
      <c r="K157" s="63"/>
      <c r="L157" s="63"/>
      <c r="M157" s="63"/>
      <c r="N157" s="70" t="str">
        <f>IF(F157&gt;3.99,A157,"")</f>
        <v/>
      </c>
      <c r="O157" s="70" t="str">
        <f>IF(F158&gt;3.99,A158,"")</f>
        <v/>
      </c>
      <c r="P157" s="70" t="str">
        <f>IF(F159&gt;3.99,A159,"")</f>
        <v/>
      </c>
      <c r="Q157" s="70" t="str">
        <f>IF(F160&gt;3.99,A160,"")</f>
        <v/>
      </c>
      <c r="R157" s="70" t="str">
        <f>IF(F161&gt;3.99,A161,"")</f>
        <v/>
      </c>
      <c r="S157" s="70" t="str">
        <f>IF(F162&gt;3.99,A162,"")</f>
        <v/>
      </c>
      <c r="T157" s="70" t="str">
        <f>IF(F163&gt;3.99,A163,"")</f>
        <v/>
      </c>
      <c r="U157" s="70" t="str">
        <f>IF(F164&gt;3.99,A164,"")</f>
        <v/>
      </c>
      <c r="V157" s="70" t="str">
        <f>IF(F165&gt;3.99,A165,"")</f>
        <v/>
      </c>
      <c r="W157" s="70" t="str">
        <f>IF(F166&gt;3.99,A166,"")</f>
        <v/>
      </c>
      <c r="X157" s="70" t="str">
        <f>IF(F167&gt;3.99,A167,"")</f>
        <v/>
      </c>
      <c r="Y157" s="70"/>
      <c r="Z157" s="70"/>
      <c r="AA157" s="70"/>
      <c r="AB157" s="70"/>
      <c r="AC157" s="70"/>
      <c r="AD157" s="63"/>
      <c r="AE157" s="63"/>
      <c r="AF157" s="63"/>
    </row>
    <row r="158" spans="1:32" ht="15.75" x14ac:dyDescent="0.25">
      <c r="A158" s="63" t="s">
        <v>1010</v>
      </c>
      <c r="B158" s="63"/>
      <c r="C158" s="63"/>
      <c r="D158" s="63"/>
      <c r="E158" s="63"/>
      <c r="F158" s="63">
        <f>Move!N117</f>
        <v>0</v>
      </c>
      <c r="G158" s="63" t="s">
        <v>486</v>
      </c>
      <c r="H158" s="63"/>
      <c r="I158" s="63"/>
      <c r="J158" s="63"/>
      <c r="K158" s="63"/>
      <c r="L158" s="63"/>
      <c r="M158" s="63"/>
      <c r="N158" s="70" t="str">
        <f>IF(AND($F157&gt;1.01,$F157&lt;3.99),$A157,"")</f>
        <v/>
      </c>
      <c r="O158" s="70" t="str">
        <f>IF(AND($F158&gt;1.01,$F158&lt;3.99),$A158,"")</f>
        <v/>
      </c>
      <c r="P158" s="70" t="str">
        <f>IF(AND($F159&gt;1.01,$F159&lt;3.99),$A159,"")</f>
        <v/>
      </c>
      <c r="Q158" s="70" t="str">
        <f>IF(AND($F160&gt;1.01,$F160&lt;3.99),$A160,"")</f>
        <v/>
      </c>
      <c r="R158" s="70" t="str">
        <f>IF(AND($F161&gt;1.01,$F161&lt;3.99),$A161,"")</f>
        <v/>
      </c>
      <c r="S158" s="70" t="str">
        <f>IF(AND($F162&gt;1.01,$F162&lt;3.99),$A162,"")</f>
        <v/>
      </c>
      <c r="T158" s="70" t="str">
        <f>IF(AND($F163&gt;1.01,$F163&lt;3.99),$A163,"")</f>
        <v/>
      </c>
      <c r="U158" s="70" t="str">
        <f>IF(AND($F164&gt;1.01,$F164&lt;3.99),$A164,"")</f>
        <v/>
      </c>
      <c r="V158" s="70" t="str">
        <f>IF(AND($F165&gt;1.01,$F165&lt;3.99),$A165,"")</f>
        <v/>
      </c>
      <c r="W158" s="70" t="str">
        <f>IF(AND($F166&gt;1.01,$F166&lt;3.99),$A166,"")</f>
        <v/>
      </c>
      <c r="X158" s="70" t="str">
        <f>IF(AND($F167&gt;1.01,$F167&lt;3.99),$A167,"")</f>
        <v/>
      </c>
      <c r="Y158" s="70"/>
      <c r="Z158" s="70"/>
      <c r="AA158" s="70"/>
      <c r="AB158" s="70"/>
      <c r="AC158" s="70"/>
      <c r="AD158" s="63"/>
      <c r="AE158" s="63"/>
      <c r="AF158" s="63"/>
    </row>
    <row r="159" spans="1:32" ht="15.75" x14ac:dyDescent="0.25">
      <c r="A159" s="63" t="s">
        <v>1012</v>
      </c>
      <c r="B159" s="63"/>
      <c r="C159" s="63"/>
      <c r="D159" s="63"/>
      <c r="E159" s="63"/>
      <c r="F159" s="63">
        <f>Move!N126</f>
        <v>0</v>
      </c>
      <c r="G159" s="63" t="s">
        <v>487</v>
      </c>
      <c r="H159" s="63"/>
      <c r="I159" s="63"/>
      <c r="J159" s="63"/>
      <c r="K159" s="63"/>
      <c r="L159" s="63"/>
      <c r="M159" s="63"/>
      <c r="N159" s="70" t="str">
        <f>IF(AND($F157&gt;0.99,$F157&lt;1.000001),$A157,"")</f>
        <v/>
      </c>
      <c r="O159" s="70" t="str">
        <f>IF(AND($F158&gt;0.99,$F158&lt;1.000001),$A158,"")</f>
        <v/>
      </c>
      <c r="P159" s="70" t="str">
        <f>IF(AND($F159&gt;0.99,$F159&lt;1.000001),$A159,"")</f>
        <v/>
      </c>
      <c r="Q159" s="70" t="str">
        <f>IF(AND($F160&gt;0.99,$F160&lt;1.000001),$A160,"")</f>
        <v/>
      </c>
      <c r="R159" s="70" t="str">
        <f>IF(AND($F161&gt;0.99,$F161&lt;1.000001),$A161,"")</f>
        <v/>
      </c>
      <c r="S159" s="70" t="str">
        <f>IF(AND($F162&gt;0.99,$F162&lt;1.000001),$A162,"")</f>
        <v/>
      </c>
      <c r="T159" s="70" t="str">
        <f>IF(AND($F163&gt;0.99,$F163&lt;1.000001),$A163,"")</f>
        <v/>
      </c>
      <c r="U159" s="70" t="str">
        <f>IF(AND($F164&gt;0.99,$F164&lt;1.000001),$A164,"")</f>
        <v/>
      </c>
      <c r="V159" s="70" t="str">
        <f>IF(AND($F165&gt;0.99,$F165&lt;1.000001),$A165,"")</f>
        <v/>
      </c>
      <c r="W159" s="70" t="str">
        <f>IF(AND($F166&gt;0.99,$F166&lt;1.000001),$A166,"")</f>
        <v/>
      </c>
      <c r="X159" s="70" t="str">
        <f>IF(AND($F167&gt;0.99,$F167&lt;1.000001),$A167,"")</f>
        <v/>
      </c>
      <c r="Y159" s="70"/>
      <c r="Z159" s="70"/>
      <c r="AA159" s="70"/>
      <c r="AB159" s="70"/>
      <c r="AC159" s="70"/>
      <c r="AD159" s="63"/>
      <c r="AE159" s="63"/>
      <c r="AF159" s="63"/>
    </row>
    <row r="160" spans="1:32" ht="15.75" x14ac:dyDescent="0.25">
      <c r="A160" s="63" t="s">
        <v>403</v>
      </c>
      <c r="B160" s="63"/>
      <c r="C160" s="63"/>
      <c r="D160" s="63"/>
      <c r="E160" s="63"/>
      <c r="F160" s="63">
        <f>Move!N142</f>
        <v>0</v>
      </c>
      <c r="G160" s="63" t="s">
        <v>488</v>
      </c>
      <c r="H160" s="63"/>
      <c r="I160" s="63"/>
      <c r="J160" s="63"/>
      <c r="K160" s="63"/>
      <c r="L160" s="63"/>
      <c r="M160" s="63"/>
      <c r="N160" s="70" t="str">
        <f>IF($F157=0,$A157,"")</f>
        <v>Wheelchair Basics</v>
      </c>
      <c r="O160" s="70" t="str">
        <f>IF($F158=0,$A158,"")</f>
        <v>Maintaining Body Alignment While Propelling The Chair</v>
      </c>
      <c r="P160" s="70" t="str">
        <f>IF($F159=0,$A159,"")</f>
        <v>Wheelchair Movement</v>
      </c>
      <c r="Q160" s="70" t="str">
        <f>IF($F160=0,$A160,"")</f>
        <v>Balance</v>
      </c>
      <c r="R160" s="70" t="str">
        <f>IF($F161=0,$A161,"")</f>
        <v>Turns</v>
      </c>
      <c r="S160" s="71" t="str">
        <f>IF($F162=0,$A162,"")</f>
        <v>Navigating Tight Spaces</v>
      </c>
      <c r="T160" s="70" t="str">
        <f>IF($F163=0,$A163,"")</f>
        <v>Object Skills</v>
      </c>
      <c r="U160" s="70" t="str">
        <f>IF($F164=0,$A164,"")</f>
        <v>Manual Chair Specific Skills</v>
      </c>
      <c r="V160" s="70" t="str">
        <f>IF($F165=0,$A165,"")</f>
        <v>Scooter Specific Skills</v>
      </c>
      <c r="W160" s="70" t="str">
        <f>IF($F166=0,$A166,"")</f>
        <v>Power Chair Specific Skills</v>
      </c>
      <c r="X160" s="70" t="str">
        <f>IF($F167=0,$A167,"")</f>
        <v>Transferring</v>
      </c>
      <c r="Y160" s="70"/>
      <c r="Z160" s="70"/>
      <c r="AA160" s="70"/>
      <c r="AB160" s="70"/>
      <c r="AC160" s="70"/>
      <c r="AD160" s="63"/>
      <c r="AE160" s="63"/>
      <c r="AF160" s="63"/>
    </row>
    <row r="161" spans="1:32" ht="15.75" x14ac:dyDescent="0.25">
      <c r="A161" s="63" t="s">
        <v>404</v>
      </c>
      <c r="B161" s="63"/>
      <c r="C161" s="63"/>
      <c r="D161" s="63"/>
      <c r="E161" s="63"/>
      <c r="F161" s="63">
        <f>Move!N150</f>
        <v>0</v>
      </c>
      <c r="G161" s="63"/>
      <c r="H161" s="63"/>
      <c r="I161" s="63"/>
      <c r="J161" s="63"/>
      <c r="K161" s="63"/>
      <c r="L161" s="63"/>
      <c r="M161" s="63"/>
      <c r="N161" s="63"/>
      <c r="O161" s="63"/>
      <c r="P161" s="63"/>
      <c r="Q161" s="63"/>
      <c r="R161" s="63"/>
      <c r="S161" s="63"/>
      <c r="T161" s="63"/>
      <c r="U161" s="63"/>
      <c r="V161" s="63"/>
      <c r="W161" s="63"/>
      <c r="X161" s="63"/>
      <c r="Y161" s="63"/>
      <c r="Z161" s="63"/>
      <c r="AA161" s="63"/>
      <c r="AB161" s="63"/>
      <c r="AC161" s="63"/>
      <c r="AD161" s="63"/>
      <c r="AE161" s="63"/>
      <c r="AF161" s="63"/>
    </row>
    <row r="162" spans="1:32" ht="15.75" x14ac:dyDescent="0.25">
      <c r="A162" s="63" t="s">
        <v>1013</v>
      </c>
      <c r="B162" s="63"/>
      <c r="C162" s="63"/>
      <c r="D162" s="63"/>
      <c r="E162" s="63"/>
      <c r="F162" s="63">
        <f>Move!N162</f>
        <v>0</v>
      </c>
      <c r="G162" s="63"/>
      <c r="H162" s="63"/>
      <c r="I162" s="63"/>
      <c r="J162" s="63"/>
      <c r="K162" s="63"/>
      <c r="L162" s="63"/>
      <c r="M162" s="63"/>
      <c r="N162" s="63"/>
      <c r="O162" s="63"/>
      <c r="P162" s="63"/>
      <c r="Q162" s="63"/>
      <c r="R162" s="63"/>
      <c r="S162" s="63"/>
      <c r="T162" s="63"/>
      <c r="U162" s="63"/>
      <c r="V162" s="63"/>
      <c r="W162" s="63"/>
      <c r="X162" s="63"/>
      <c r="Y162" s="63"/>
      <c r="Z162" s="63"/>
      <c r="AA162" s="63"/>
      <c r="AB162" s="63"/>
      <c r="AC162" s="63"/>
      <c r="AD162" s="63"/>
      <c r="AE162" s="63"/>
      <c r="AF162" s="63"/>
    </row>
    <row r="163" spans="1:32" ht="15.75" x14ac:dyDescent="0.25">
      <c r="A163" s="63" t="s">
        <v>1014</v>
      </c>
      <c r="B163" s="63"/>
      <c r="C163" s="63"/>
      <c r="D163" s="63"/>
      <c r="E163" s="63"/>
      <c r="F163" s="63">
        <f>Move!N172</f>
        <v>0</v>
      </c>
      <c r="G163" s="63"/>
      <c r="H163" s="63"/>
      <c r="I163" s="63"/>
      <c r="J163" s="63"/>
      <c r="K163" s="63"/>
      <c r="L163" s="63"/>
      <c r="M163" s="63"/>
      <c r="N163" s="63"/>
      <c r="O163" s="63"/>
      <c r="P163" s="63"/>
      <c r="Q163" s="63"/>
      <c r="R163" s="63"/>
      <c r="S163" s="63"/>
      <c r="T163" s="63"/>
      <c r="U163" s="63"/>
      <c r="V163" s="63"/>
      <c r="W163" s="63"/>
      <c r="X163" s="63"/>
      <c r="Y163" s="63"/>
      <c r="Z163" s="63"/>
      <c r="AA163" s="63"/>
      <c r="AB163" s="63"/>
      <c r="AC163" s="63"/>
      <c r="AD163" s="63"/>
      <c r="AE163" s="63"/>
      <c r="AF163" s="63"/>
    </row>
    <row r="164" spans="1:32" ht="15.75" x14ac:dyDescent="0.25">
      <c r="A164" s="63" t="s">
        <v>1015</v>
      </c>
      <c r="B164" s="63"/>
      <c r="C164" s="63"/>
      <c r="D164" s="63"/>
      <c r="E164" s="63"/>
      <c r="F164" s="63">
        <f>Move!N177</f>
        <v>0</v>
      </c>
      <c r="G164" s="63"/>
      <c r="H164" s="63"/>
      <c r="I164" s="63"/>
      <c r="J164" s="63"/>
      <c r="K164" s="63"/>
      <c r="L164" s="63"/>
      <c r="M164" s="63"/>
      <c r="N164" s="63"/>
      <c r="O164" s="63"/>
      <c r="P164" s="63"/>
      <c r="Q164" s="63"/>
      <c r="R164" s="63"/>
      <c r="S164" s="63"/>
      <c r="T164" s="63"/>
      <c r="U164" s="63"/>
      <c r="V164" s="63"/>
      <c r="W164" s="63"/>
      <c r="X164" s="63"/>
      <c r="Y164" s="63"/>
      <c r="Z164" s="63"/>
      <c r="AA164" s="63"/>
      <c r="AB164" s="63"/>
      <c r="AC164" s="63"/>
      <c r="AD164" s="63"/>
      <c r="AE164" s="63"/>
      <c r="AF164" s="63"/>
    </row>
    <row r="165" spans="1:32" ht="15.75" x14ac:dyDescent="0.25">
      <c r="A165" s="63" t="s">
        <v>1016</v>
      </c>
      <c r="B165" s="63"/>
      <c r="C165" s="63"/>
      <c r="D165" s="63"/>
      <c r="E165" s="63"/>
      <c r="F165" s="63">
        <f>Move!N184</f>
        <v>0</v>
      </c>
      <c r="G165" s="63"/>
      <c r="H165" s="63"/>
      <c r="I165" s="63"/>
      <c r="J165" s="63"/>
      <c r="K165" s="63"/>
      <c r="L165" s="63"/>
      <c r="M165" s="63"/>
      <c r="N165" s="63"/>
      <c r="O165" s="63"/>
      <c r="P165" s="63"/>
      <c r="Q165" s="63"/>
      <c r="R165" s="63"/>
      <c r="S165" s="63"/>
      <c r="T165" s="63"/>
      <c r="U165" s="63"/>
      <c r="V165" s="63"/>
      <c r="W165" s="63"/>
      <c r="X165" s="63"/>
      <c r="Y165" s="63"/>
      <c r="Z165" s="63"/>
      <c r="AA165" s="63"/>
      <c r="AB165" s="63"/>
      <c r="AC165" s="63"/>
      <c r="AD165" s="63"/>
      <c r="AE165" s="63"/>
      <c r="AF165" s="63"/>
    </row>
    <row r="166" spans="1:32" ht="15.75" x14ac:dyDescent="0.25">
      <c r="A166" s="63" t="s">
        <v>1017</v>
      </c>
      <c r="B166" s="63"/>
      <c r="C166" s="63"/>
      <c r="D166" s="63"/>
      <c r="E166" s="63"/>
      <c r="F166" s="63">
        <f>Move!N189</f>
        <v>0</v>
      </c>
      <c r="G166" s="63"/>
      <c r="H166" s="63"/>
      <c r="I166" s="63"/>
      <c r="J166" s="63"/>
      <c r="K166" s="63"/>
      <c r="L166" s="63"/>
      <c r="M166" s="63"/>
      <c r="N166" s="63"/>
      <c r="O166" s="63"/>
      <c r="P166" s="63"/>
      <c r="Q166" s="63"/>
      <c r="R166" s="63"/>
      <c r="S166" s="63"/>
      <c r="T166" s="63"/>
      <c r="U166" s="63"/>
      <c r="V166" s="63"/>
      <c r="W166" s="63"/>
      <c r="X166" s="63"/>
      <c r="Y166" s="63"/>
      <c r="Z166" s="63"/>
      <c r="AA166" s="63"/>
      <c r="AB166" s="63"/>
      <c r="AC166" s="63"/>
      <c r="AD166" s="63"/>
      <c r="AE166" s="63"/>
      <c r="AF166" s="63"/>
    </row>
    <row r="167" spans="1:32" ht="15.75" x14ac:dyDescent="0.25">
      <c r="A167" s="63" t="s">
        <v>1018</v>
      </c>
      <c r="B167" s="63"/>
      <c r="C167" s="63"/>
      <c r="D167" s="63"/>
      <c r="E167" s="63"/>
      <c r="F167" s="63">
        <f>Move!N195</f>
        <v>0</v>
      </c>
      <c r="G167" s="63"/>
      <c r="H167" s="63"/>
      <c r="I167" s="63"/>
      <c r="J167" s="63"/>
      <c r="K167" s="63"/>
      <c r="L167" s="63"/>
      <c r="M167" s="63"/>
      <c r="N167" s="63"/>
      <c r="O167" s="63"/>
      <c r="P167" s="63"/>
      <c r="Q167" s="63"/>
      <c r="R167" s="63"/>
      <c r="S167" s="63"/>
      <c r="T167" s="63"/>
      <c r="U167" s="63"/>
      <c r="V167" s="63"/>
      <c r="W167" s="63"/>
      <c r="X167" s="63"/>
      <c r="Y167" s="63"/>
      <c r="Z167" s="63"/>
      <c r="AA167" s="63"/>
      <c r="AB167" s="63"/>
      <c r="AC167" s="63"/>
      <c r="AD167" s="63"/>
      <c r="AE167" s="63"/>
      <c r="AF167" s="63"/>
    </row>
    <row r="168" spans="1:32" ht="15.75" x14ac:dyDescent="0.25">
      <c r="A168" s="66" t="s">
        <v>473</v>
      </c>
      <c r="B168" s="63"/>
      <c r="C168" s="63"/>
      <c r="D168" s="63"/>
      <c r="E168" s="63"/>
      <c r="F168" s="63"/>
      <c r="G168" s="63"/>
      <c r="H168" s="63"/>
      <c r="I168" s="63"/>
      <c r="J168" s="63"/>
      <c r="K168" s="63"/>
      <c r="L168" s="63"/>
      <c r="M168" s="63"/>
      <c r="N168" s="63"/>
      <c r="O168" s="63"/>
      <c r="P168" s="63"/>
      <c r="Q168" s="63"/>
      <c r="R168" s="63"/>
      <c r="S168" s="63"/>
      <c r="T168" s="63"/>
      <c r="U168" s="63"/>
      <c r="V168" s="63"/>
      <c r="W168" s="63"/>
      <c r="X168" s="63"/>
      <c r="Y168" s="63"/>
      <c r="Z168" s="63"/>
      <c r="AA168" s="63"/>
      <c r="AB168" s="63"/>
      <c r="AC168" s="63"/>
      <c r="AD168" s="63"/>
      <c r="AE168" s="63"/>
      <c r="AF168" s="63"/>
    </row>
    <row r="169" spans="1:32" ht="15.75" x14ac:dyDescent="0.25">
      <c r="A169" s="63" t="s">
        <v>406</v>
      </c>
      <c r="B169" s="63"/>
      <c r="C169" s="63"/>
      <c r="D169" s="63"/>
      <c r="E169" s="63"/>
      <c r="F169" s="63">
        <f>SingRm!N45</f>
        <v>0</v>
      </c>
      <c r="G169" s="63" t="s">
        <v>489</v>
      </c>
      <c r="H169" s="63"/>
      <c r="I169" s="63"/>
      <c r="J169" s="63"/>
      <c r="K169" s="63"/>
      <c r="L169" s="63"/>
      <c r="M169" s="63"/>
      <c r="N169" s="63" t="str">
        <f>IF(F169&gt;3.99,A169,"")</f>
        <v/>
      </c>
      <c r="O169" s="63" t="str">
        <f>IF(F170&gt;3.99,A170,"")</f>
        <v/>
      </c>
      <c r="P169" s="63" t="str">
        <f>IF(F171&gt;3.99,A171,"")</f>
        <v/>
      </c>
      <c r="Q169" s="63" t="str">
        <f>IF(F172&gt;3.99,A172,"")</f>
        <v/>
      </c>
      <c r="R169" s="63" t="str">
        <f>IF(F173&gt;3.99,A173,"")</f>
        <v/>
      </c>
      <c r="S169" s="63"/>
      <c r="T169" s="63"/>
      <c r="U169" s="63"/>
      <c r="V169" s="63"/>
      <c r="W169" s="63"/>
      <c r="X169" s="63"/>
      <c r="Y169" s="63"/>
      <c r="Z169" s="63"/>
      <c r="AA169" s="63"/>
      <c r="AB169" s="63"/>
      <c r="AC169" s="63"/>
      <c r="AD169" s="63"/>
      <c r="AE169" s="63"/>
      <c r="AF169" s="63"/>
    </row>
    <row r="170" spans="1:32" ht="15.75" x14ac:dyDescent="0.25">
      <c r="A170" s="63" t="s">
        <v>407</v>
      </c>
      <c r="B170" s="63"/>
      <c r="C170" s="63"/>
      <c r="D170" s="63"/>
      <c r="E170" s="63"/>
      <c r="F170" s="63">
        <f>SingRm!N51</f>
        <v>0</v>
      </c>
      <c r="G170" s="63" t="s">
        <v>486</v>
      </c>
      <c r="H170" s="63"/>
      <c r="I170" s="63"/>
      <c r="J170" s="63"/>
      <c r="K170" s="63"/>
      <c r="L170" s="63"/>
      <c r="M170" s="63"/>
      <c r="N170" s="63" t="str">
        <f>IF(AND($F169&gt;1.01,$F169&lt;3.99),$A169,"")</f>
        <v/>
      </c>
      <c r="O170" s="63" t="str">
        <f>IF(AND($F170&gt;1.01,$F170&lt;3.99),$A170,"")</f>
        <v/>
      </c>
      <c r="P170" s="63" t="str">
        <f>IF(AND($F171&gt;1.01,$F171&lt;3.99),$A171,"")</f>
        <v/>
      </c>
      <c r="Q170" s="63" t="str">
        <f>IF(AND($F172&gt;1.01,$F172&lt;3.99),$A172,"")</f>
        <v/>
      </c>
      <c r="R170" s="63" t="str">
        <f>IF(AND($F173&gt;1.01,$F173&lt;3.99),$A173,"")</f>
        <v/>
      </c>
      <c r="S170" s="63"/>
      <c r="T170" s="63"/>
      <c r="U170" s="63"/>
      <c r="V170" s="63"/>
      <c r="W170" s="63"/>
      <c r="X170" s="63"/>
      <c r="Y170" s="63"/>
      <c r="Z170" s="63"/>
      <c r="AA170" s="63"/>
      <c r="AB170" s="63"/>
      <c r="AC170" s="63"/>
      <c r="AD170" s="63"/>
      <c r="AE170" s="63"/>
      <c r="AF170" s="63"/>
    </row>
    <row r="171" spans="1:32" ht="15.75" x14ac:dyDescent="0.25">
      <c r="A171" s="63" t="s">
        <v>491</v>
      </c>
      <c r="B171" s="63"/>
      <c r="C171" s="63"/>
      <c r="D171" s="63"/>
      <c r="E171" s="63"/>
      <c r="F171" s="63">
        <f>SingRm!N58</f>
        <v>0</v>
      </c>
      <c r="G171" s="63" t="s">
        <v>487</v>
      </c>
      <c r="H171" s="63"/>
      <c r="I171" s="63"/>
      <c r="J171" s="63"/>
      <c r="K171" s="63"/>
      <c r="L171" s="63"/>
      <c r="M171" s="63"/>
      <c r="N171" s="70" t="str">
        <f>IF(AND($F169&gt;0.99,$F169&lt;1.000001),$A169,"")</f>
        <v/>
      </c>
      <c r="O171" s="70" t="str">
        <f>IF(AND($F170&gt;0.99,$F170&lt;1.000001),$A170,"")</f>
        <v/>
      </c>
      <c r="P171" s="70" t="str">
        <f>IF(AND($F171&gt;0.99,$F171&lt;1.000001),$A171,"")</f>
        <v/>
      </c>
      <c r="Q171" s="70" t="str">
        <f>IF(AND($F172&gt;0.99,$F172&lt;1.000001),$A172,"")</f>
        <v/>
      </c>
      <c r="R171" s="70" t="str">
        <f>IF(AND($F173&gt;0.99,$F173&lt;1.000001),$A173,"")</f>
        <v/>
      </c>
      <c r="S171" s="63"/>
      <c r="T171" s="63"/>
      <c r="U171" s="63"/>
      <c r="V171" s="63"/>
      <c r="W171" s="63"/>
      <c r="X171" s="63"/>
      <c r="Y171" s="63"/>
      <c r="Z171" s="63"/>
      <c r="AA171" s="63"/>
      <c r="AB171" s="63"/>
      <c r="AC171" s="63"/>
      <c r="AD171" s="63"/>
      <c r="AE171" s="63"/>
      <c r="AF171" s="63"/>
    </row>
    <row r="172" spans="1:32" ht="15.75" x14ac:dyDescent="0.25">
      <c r="A172" s="63" t="s">
        <v>490</v>
      </c>
      <c r="B172" s="63"/>
      <c r="C172" s="63"/>
      <c r="D172" s="63"/>
      <c r="E172" s="63"/>
      <c r="F172" s="63">
        <f>SingRm!N65</f>
        <v>0</v>
      </c>
      <c r="G172" s="63" t="s">
        <v>488</v>
      </c>
      <c r="H172" s="63"/>
      <c r="I172" s="63"/>
      <c r="J172" s="63"/>
      <c r="K172" s="63"/>
      <c r="L172" s="63"/>
      <c r="M172" s="63"/>
      <c r="N172" s="63" t="str">
        <f>IF($F169=0,$A169,"")</f>
        <v>Familiar Rooms</v>
      </c>
      <c r="O172" s="63" t="str">
        <f>IF($F170=0,$A170,"")</f>
        <v>Unfamiliar Rooms</v>
      </c>
      <c r="P172" s="63" t="str">
        <f>IF($F171=0,$A171,"")</f>
        <v>Seating (Rows)</v>
      </c>
      <c r="Q172" s="63" t="str">
        <f>IF($F172=0,$A172,"")</f>
        <v>Seating (Tables)</v>
      </c>
      <c r="R172" s="63" t="str">
        <f>IF($F173=0,$A173,"")</f>
        <v>Locating Dropped Objects</v>
      </c>
      <c r="S172" s="63"/>
      <c r="T172" s="63"/>
      <c r="U172" s="63"/>
      <c r="V172" s="63"/>
      <c r="W172" s="63"/>
      <c r="X172" s="63"/>
      <c r="Y172" s="63"/>
      <c r="Z172" s="63"/>
      <c r="AA172" s="63"/>
      <c r="AB172" s="63"/>
      <c r="AC172" s="63"/>
      <c r="AD172" s="63"/>
      <c r="AE172" s="63"/>
      <c r="AF172" s="63"/>
    </row>
    <row r="173" spans="1:32" ht="15.75" x14ac:dyDescent="0.25">
      <c r="A173" s="63" t="s">
        <v>408</v>
      </c>
      <c r="B173" s="63"/>
      <c r="C173" s="63"/>
      <c r="D173" s="63"/>
      <c r="E173" s="63"/>
      <c r="F173" s="63">
        <f>SingRm!N70</f>
        <v>0</v>
      </c>
      <c r="G173" s="63"/>
      <c r="H173" s="63"/>
      <c r="I173" s="63"/>
      <c r="J173" s="63"/>
      <c r="K173" s="63"/>
      <c r="L173" s="63"/>
      <c r="M173" s="63"/>
      <c r="N173" s="63"/>
      <c r="O173" s="63"/>
      <c r="P173" s="63"/>
      <c r="Q173" s="63"/>
      <c r="R173" s="63"/>
      <c r="S173" s="63"/>
      <c r="T173" s="63"/>
      <c r="U173" s="63"/>
      <c r="V173" s="63"/>
      <c r="W173" s="63"/>
      <c r="X173" s="63"/>
      <c r="Y173" s="63"/>
      <c r="Z173" s="63"/>
      <c r="AA173" s="63"/>
      <c r="AB173" s="63"/>
      <c r="AC173" s="63"/>
      <c r="AD173" s="63"/>
      <c r="AE173" s="63"/>
      <c r="AF173" s="63"/>
    </row>
    <row r="174" spans="1:32" ht="15.75" x14ac:dyDescent="0.25">
      <c r="A174" s="66" t="s">
        <v>474</v>
      </c>
      <c r="B174" s="63"/>
      <c r="C174" s="63"/>
      <c r="D174" s="63"/>
      <c r="E174" s="63"/>
      <c r="F174" s="63"/>
      <c r="G174" s="63"/>
      <c r="H174" s="63"/>
      <c r="I174" s="63"/>
      <c r="J174" s="63"/>
      <c r="K174" s="63"/>
      <c r="L174" s="63"/>
      <c r="M174" s="63"/>
      <c r="N174" s="63"/>
      <c r="O174" s="63"/>
      <c r="P174" s="63"/>
      <c r="Q174" s="63"/>
      <c r="R174" s="63"/>
      <c r="S174" s="63"/>
      <c r="T174" s="63"/>
      <c r="U174" s="63"/>
      <c r="V174" s="63"/>
      <c r="W174" s="63"/>
      <c r="X174" s="63"/>
      <c r="Y174" s="63"/>
      <c r="Z174" s="63"/>
      <c r="AA174" s="63"/>
      <c r="AB174" s="63"/>
      <c r="AC174" s="63"/>
      <c r="AD174" s="63"/>
      <c r="AE174" s="63"/>
      <c r="AF174" s="63"/>
    </row>
    <row r="175" spans="1:32" ht="15.75" x14ac:dyDescent="0.25">
      <c r="A175" s="63" t="s">
        <v>409</v>
      </c>
      <c r="B175" s="63"/>
      <c r="C175" s="63"/>
      <c r="D175" s="63"/>
      <c r="E175" s="63"/>
      <c r="F175" s="63">
        <f>Indoor!N89</f>
        <v>0</v>
      </c>
      <c r="G175" s="63" t="s">
        <v>489</v>
      </c>
      <c r="H175" s="63"/>
      <c r="I175" s="63"/>
      <c r="J175" s="63"/>
      <c r="K175" s="63"/>
      <c r="L175" s="63"/>
      <c r="M175" s="63"/>
      <c r="N175" s="70" t="str">
        <f>IF(F175&gt;3.99,A175,"")</f>
        <v/>
      </c>
      <c r="O175" s="70" t="str">
        <f>IF(F176&gt;3.99,A176,"")</f>
        <v/>
      </c>
      <c r="P175" s="70" t="str">
        <f>IF(F177&gt;3.99,A177,"")</f>
        <v/>
      </c>
      <c r="Q175" s="70" t="str">
        <f>IF(F178&gt;3.99,A178,"")</f>
        <v/>
      </c>
      <c r="R175" s="70" t="str">
        <f>IF(F179&gt;3.99,A179,"")</f>
        <v/>
      </c>
      <c r="S175" s="70" t="str">
        <f>IF(F180&gt;3.99,A180,"")</f>
        <v/>
      </c>
      <c r="T175" s="70" t="str">
        <f>IF(F181&gt;3.99,A181,"")</f>
        <v/>
      </c>
      <c r="U175" s="70" t="str">
        <f>IF(F182&gt;3.99,A182,"")</f>
        <v/>
      </c>
      <c r="V175" s="63"/>
      <c r="W175" s="63"/>
      <c r="X175" s="63"/>
      <c r="Y175" s="63"/>
      <c r="Z175" s="63"/>
      <c r="AA175" s="63"/>
      <c r="AB175" s="63"/>
      <c r="AC175" s="63"/>
      <c r="AD175" s="63"/>
      <c r="AE175" s="63"/>
      <c r="AF175" s="63"/>
    </row>
    <row r="176" spans="1:32" ht="15.75" x14ac:dyDescent="0.25">
      <c r="A176" s="63" t="s">
        <v>410</v>
      </c>
      <c r="B176" s="63"/>
      <c r="C176" s="63"/>
      <c r="D176" s="63"/>
      <c r="E176" s="63"/>
      <c r="F176" s="63">
        <f>Indoor!N92</f>
        <v>0</v>
      </c>
      <c r="G176" s="63" t="s">
        <v>486</v>
      </c>
      <c r="H176" s="63"/>
      <c r="I176" s="63"/>
      <c r="J176" s="63"/>
      <c r="K176" s="63"/>
      <c r="L176" s="63"/>
      <c r="M176" s="63"/>
      <c r="N176" s="70" t="str">
        <f>IF(AND($F175&gt;1.01,$F175&lt;3.99),$A175,"")</f>
        <v/>
      </c>
      <c r="O176" s="70" t="str">
        <f>IF(AND($F176&gt;1.01,$F176&lt;3.99),$A176,"")</f>
        <v/>
      </c>
      <c r="P176" s="70" t="str">
        <f>IF(AND($F177&gt;1.01,$F177&lt;3.99),$A177,"")</f>
        <v/>
      </c>
      <c r="Q176" s="70" t="str">
        <f>IF(AND($F178&gt;1.01,$F178&lt;3.99),$A178,"")</f>
        <v/>
      </c>
      <c r="R176" s="70" t="str">
        <f>IF(AND($F179&gt;1.01,$F179&lt;3.99),$A179,"")</f>
        <v/>
      </c>
      <c r="S176" s="70" t="str">
        <f>IF(AND($F180&gt;1.01,$F180&lt;3.99),$A180,"")</f>
        <v/>
      </c>
      <c r="T176" s="70" t="str">
        <f>IF(AND($F181&gt;1.01,$F181&lt;3.99),$A181,"")</f>
        <v/>
      </c>
      <c r="U176" s="70" t="str">
        <f>IF(AND($F182&gt;1.01,$F182&lt;3.99),$A182,"")</f>
        <v/>
      </c>
      <c r="V176" s="63"/>
      <c r="W176" s="63"/>
      <c r="X176" s="63"/>
      <c r="Y176" s="63"/>
      <c r="Z176" s="63"/>
      <c r="AA176" s="63"/>
      <c r="AB176" s="63"/>
      <c r="AC176" s="63"/>
      <c r="AD176" s="63"/>
      <c r="AE176" s="63"/>
      <c r="AF176" s="63"/>
    </row>
    <row r="177" spans="1:32" ht="15.75" x14ac:dyDescent="0.25">
      <c r="A177" s="63" t="s">
        <v>411</v>
      </c>
      <c r="B177" s="63"/>
      <c r="C177" s="63"/>
      <c r="D177" s="63"/>
      <c r="E177" s="63"/>
      <c r="F177" s="63">
        <f>Indoor!N95</f>
        <v>0</v>
      </c>
      <c r="G177" s="63" t="s">
        <v>487</v>
      </c>
      <c r="H177" s="63"/>
      <c r="I177" s="63"/>
      <c r="J177" s="63"/>
      <c r="K177" s="63"/>
      <c r="L177" s="63"/>
      <c r="M177" s="63"/>
      <c r="N177" s="70" t="str">
        <f>IF(AND($F175&gt;0.99,$F175&lt;1.000001),$A175,"")</f>
        <v/>
      </c>
      <c r="O177" s="70" t="str">
        <f>IF(AND($F176&gt;0.99,$F176&lt;1.000001),$A176,"")</f>
        <v/>
      </c>
      <c r="P177" s="70" t="str">
        <f>IF(AND($F177&gt;0.99,$F177&lt;1.000001),$A177,"")</f>
        <v/>
      </c>
      <c r="Q177" s="70" t="str">
        <f>IF(AND($F178&gt;0.99,$F178&lt;1.000001),$A178,"")</f>
        <v/>
      </c>
      <c r="R177" s="70" t="str">
        <f>IF(AND($F179&gt;0.99,$F179&lt;1.000001),$A179,"")</f>
        <v/>
      </c>
      <c r="S177" s="70" t="str">
        <f>IF(AND($F180&gt;0.99,$F180&lt;1.000001),$A180,"")</f>
        <v/>
      </c>
      <c r="T177" s="70" t="str">
        <f>IF(AND($F181&gt;0.99,$F181&lt;1.000001),$A181,"")</f>
        <v/>
      </c>
      <c r="U177" s="70" t="str">
        <f>IF(AND($F182&gt;0.99,$F182&lt;1.000001),$A182,"")</f>
        <v/>
      </c>
      <c r="V177" s="70"/>
      <c r="W177" s="63"/>
      <c r="X177" s="63"/>
      <c r="Y177" s="63"/>
      <c r="Z177" s="63"/>
      <c r="AA177" s="63"/>
      <c r="AB177" s="63"/>
      <c r="AC177" s="63"/>
      <c r="AD177" s="63"/>
      <c r="AE177" s="63"/>
      <c r="AF177" s="63"/>
    </row>
    <row r="178" spans="1:32" ht="15.75" x14ac:dyDescent="0.25">
      <c r="A178" s="63" t="s">
        <v>1019</v>
      </c>
      <c r="B178" s="63"/>
      <c r="C178" s="63"/>
      <c r="D178" s="63"/>
      <c r="E178" s="63"/>
      <c r="F178" s="63">
        <f>Indoor!N117</f>
        <v>0</v>
      </c>
      <c r="G178" s="63" t="s">
        <v>488</v>
      </c>
      <c r="H178" s="63"/>
      <c r="I178" s="63"/>
      <c r="J178" s="63"/>
      <c r="K178" s="63"/>
      <c r="L178" s="63"/>
      <c r="M178" s="63"/>
      <c r="N178" s="70" t="str">
        <f>IF($F175=0,$A175,"")</f>
        <v>Hand Trailing</v>
      </c>
      <c r="O178" s="70" t="str">
        <f>IF($F176=0,$A176,"")</f>
        <v>Navigating Open Spaces</v>
      </c>
      <c r="P178" s="70" t="str">
        <f>IF($F177=0,$A177,"")</f>
        <v>Doors</v>
      </c>
      <c r="Q178" s="70" t="str">
        <f>IF($F178=0,$A178,"")</f>
        <v>Stairs (Emergency Use Only)</v>
      </c>
      <c r="R178" s="70" t="str">
        <f>IF($F179=0,$A179,"")</f>
        <v>Elevators</v>
      </c>
      <c r="S178" s="71" t="str">
        <f>IF($F180=0,$A180,"")</f>
        <v>Moving Sidewalks</v>
      </c>
      <c r="T178" s="70" t="str">
        <f>IF($F181=0,$A181,"")</f>
        <v>Turnstiles</v>
      </c>
      <c r="U178" s="70" t="str">
        <f>IF($F182=0,$A182,"")</f>
        <v>Emergency Drills/Situations</v>
      </c>
      <c r="V178" s="63"/>
      <c r="W178" s="63"/>
      <c r="X178" s="63"/>
      <c r="Y178" s="63"/>
      <c r="Z178" s="63"/>
      <c r="AA178" s="63"/>
      <c r="AB178" s="63"/>
      <c r="AC178" s="63"/>
      <c r="AD178" s="63"/>
      <c r="AE178" s="63"/>
      <c r="AF178" s="63"/>
    </row>
    <row r="179" spans="1:32" ht="15.75" x14ac:dyDescent="0.25">
      <c r="A179" s="63" t="s">
        <v>412</v>
      </c>
      <c r="B179" s="63"/>
      <c r="C179" s="63"/>
      <c r="D179" s="63"/>
      <c r="E179" s="63"/>
      <c r="F179" s="63">
        <f>Indoor!N122</f>
        <v>0</v>
      </c>
      <c r="G179" s="63"/>
      <c r="H179" s="63"/>
      <c r="I179" s="63"/>
      <c r="J179" s="63"/>
      <c r="K179" s="63"/>
      <c r="L179" s="63"/>
      <c r="M179" s="63"/>
      <c r="N179" s="63"/>
      <c r="O179" s="63"/>
      <c r="P179" s="63"/>
      <c r="Q179" s="63"/>
      <c r="R179" s="63"/>
      <c r="S179" s="63"/>
      <c r="T179" s="63"/>
      <c r="U179" s="63"/>
      <c r="V179" s="63"/>
      <c r="W179" s="63"/>
      <c r="X179" s="63"/>
      <c r="Y179" s="63"/>
      <c r="Z179" s="63"/>
      <c r="AA179" s="63"/>
      <c r="AB179" s="63"/>
      <c r="AC179" s="63"/>
      <c r="AD179" s="63"/>
      <c r="AE179" s="63"/>
      <c r="AF179" s="63"/>
    </row>
    <row r="180" spans="1:32" ht="15.75" x14ac:dyDescent="0.25">
      <c r="A180" s="63" t="s">
        <v>413</v>
      </c>
      <c r="B180" s="63"/>
      <c r="C180" s="63"/>
      <c r="D180" s="63"/>
      <c r="E180" s="63"/>
      <c r="F180" s="63">
        <f>Indoor!N138</f>
        <v>0</v>
      </c>
      <c r="G180" s="63"/>
      <c r="H180" s="63"/>
      <c r="I180" s="63"/>
      <c r="J180" s="63"/>
      <c r="K180" s="63"/>
      <c r="L180" s="63"/>
      <c r="M180" s="63"/>
      <c r="N180" s="63"/>
      <c r="O180" s="63"/>
      <c r="P180" s="63"/>
      <c r="Q180" s="63"/>
      <c r="R180" s="63"/>
      <c r="S180" s="63"/>
      <c r="T180" s="63"/>
      <c r="U180" s="63"/>
      <c r="V180" s="63"/>
      <c r="W180" s="63"/>
      <c r="X180" s="63"/>
      <c r="Y180" s="63"/>
      <c r="Z180" s="63"/>
      <c r="AA180" s="63"/>
      <c r="AB180" s="63"/>
      <c r="AC180" s="63"/>
      <c r="AD180" s="63"/>
      <c r="AE180" s="63"/>
      <c r="AF180" s="63"/>
    </row>
    <row r="181" spans="1:32" ht="15.75" x14ac:dyDescent="0.25">
      <c r="A181" s="63" t="s">
        <v>414</v>
      </c>
      <c r="B181" s="63"/>
      <c r="C181" s="63"/>
      <c r="D181" s="63"/>
      <c r="E181" s="63"/>
      <c r="F181" s="63">
        <f>Indoor!N148</f>
        <v>0</v>
      </c>
      <c r="G181" s="63"/>
      <c r="H181" s="63"/>
      <c r="I181" s="63"/>
      <c r="J181" s="63"/>
      <c r="K181" s="63"/>
      <c r="L181" s="63"/>
      <c r="M181" s="63"/>
      <c r="N181" s="63"/>
      <c r="O181" s="63"/>
      <c r="P181" s="63"/>
      <c r="Q181" s="63"/>
      <c r="R181" s="63"/>
      <c r="S181" s="63"/>
      <c r="T181" s="63"/>
      <c r="U181" s="63"/>
      <c r="V181" s="63"/>
      <c r="W181" s="63"/>
      <c r="X181" s="63"/>
      <c r="Y181" s="63"/>
      <c r="Z181" s="63"/>
      <c r="AA181" s="63"/>
      <c r="AB181" s="63"/>
      <c r="AC181" s="63"/>
      <c r="AD181" s="63"/>
      <c r="AE181" s="63"/>
      <c r="AF181" s="63"/>
    </row>
    <row r="182" spans="1:32" ht="15.75" x14ac:dyDescent="0.25">
      <c r="A182" s="63" t="s">
        <v>1020</v>
      </c>
      <c r="B182" s="63"/>
      <c r="C182" s="63"/>
      <c r="D182" s="63"/>
      <c r="E182" s="63"/>
      <c r="F182" s="63">
        <f>Indoor!N154</f>
        <v>0</v>
      </c>
      <c r="G182" s="63"/>
      <c r="H182" s="63"/>
      <c r="I182" s="63"/>
      <c r="J182" s="63"/>
      <c r="K182" s="63"/>
      <c r="L182" s="63"/>
      <c r="M182" s="63"/>
      <c r="N182" s="63"/>
      <c r="O182" s="63"/>
      <c r="P182" s="63"/>
      <c r="Q182" s="63"/>
      <c r="R182" s="63"/>
      <c r="S182" s="63"/>
      <c r="T182" s="63"/>
      <c r="U182" s="63"/>
      <c r="V182" s="63"/>
      <c r="W182" s="63"/>
      <c r="X182" s="63"/>
      <c r="Y182" s="63"/>
      <c r="Z182" s="63"/>
      <c r="AA182" s="63"/>
      <c r="AB182" s="63"/>
      <c r="AC182" s="63"/>
      <c r="AD182" s="63"/>
      <c r="AE182" s="63"/>
      <c r="AF182" s="63"/>
    </row>
    <row r="183" spans="1:32" ht="15.75" x14ac:dyDescent="0.25">
      <c r="A183" s="66" t="s">
        <v>475</v>
      </c>
      <c r="B183" s="63"/>
      <c r="C183" s="63"/>
      <c r="D183" s="63"/>
      <c r="E183" s="63"/>
      <c r="F183" s="63"/>
      <c r="G183" s="63" t="s">
        <v>489</v>
      </c>
      <c r="H183" s="63"/>
      <c r="I183" s="63"/>
      <c r="J183" s="63"/>
      <c r="K183" s="63"/>
      <c r="L183" s="63"/>
      <c r="M183" s="63"/>
      <c r="N183" s="63" t="str">
        <f>IF(F184&gt;3.99,A184,"")</f>
        <v/>
      </c>
      <c r="O183" s="63" t="str">
        <f>IF(F185&gt;3.99,A185,"")</f>
        <v/>
      </c>
      <c r="P183" s="63" t="str">
        <f>IF(F186&gt;3.99,A186,"")</f>
        <v/>
      </c>
      <c r="Q183" s="63"/>
      <c r="R183" s="63"/>
      <c r="S183" s="63"/>
      <c r="T183" s="63"/>
      <c r="U183" s="63"/>
      <c r="V183" s="63"/>
      <c r="W183" s="63"/>
      <c r="X183" s="63"/>
      <c r="Y183" s="63"/>
      <c r="Z183" s="63"/>
      <c r="AA183" s="63"/>
      <c r="AB183" s="63"/>
      <c r="AC183" s="63"/>
      <c r="AD183" s="63"/>
      <c r="AE183" s="63"/>
      <c r="AF183" s="63"/>
    </row>
    <row r="184" spans="1:32" ht="15.75" x14ac:dyDescent="0.25">
      <c r="A184" s="63" t="s">
        <v>415</v>
      </c>
      <c r="B184" s="63"/>
      <c r="C184" s="63"/>
      <c r="D184" s="63"/>
      <c r="E184" s="63"/>
      <c r="F184" s="63">
        <f>SelfPro!N34</f>
        <v>0</v>
      </c>
      <c r="G184" s="63" t="s">
        <v>486</v>
      </c>
      <c r="H184" s="63"/>
      <c r="I184" s="63"/>
      <c r="J184" s="63"/>
      <c r="K184" s="63"/>
      <c r="L184" s="63"/>
      <c r="M184" s="63"/>
      <c r="N184" s="63" t="str">
        <f>IF(AND($F184&gt;1.01,$F184&lt;3.99),$A184,"")</f>
        <v/>
      </c>
      <c r="O184" s="63" t="str">
        <f>IF(AND($F185&gt;1.01,$F185&lt;3.99),$A185,"")</f>
        <v/>
      </c>
      <c r="P184" s="63" t="str">
        <f>IF(AND($F186&gt;1.01,$F186&lt;3.99),$A186,"")</f>
        <v/>
      </c>
      <c r="Q184" s="63"/>
      <c r="R184" s="63"/>
      <c r="S184" s="63"/>
      <c r="T184" s="63"/>
      <c r="U184" s="63"/>
      <c r="V184" s="63"/>
      <c r="W184" s="63"/>
      <c r="X184" s="63"/>
      <c r="Y184" s="63"/>
      <c r="Z184" s="63"/>
      <c r="AA184" s="63"/>
      <c r="AB184" s="63"/>
      <c r="AC184" s="63"/>
      <c r="AD184" s="63"/>
      <c r="AE184" s="63"/>
      <c r="AF184" s="63"/>
    </row>
    <row r="185" spans="1:32" ht="15.75" x14ac:dyDescent="0.25">
      <c r="A185" s="63" t="s">
        <v>416</v>
      </c>
      <c r="B185" s="63"/>
      <c r="C185" s="63"/>
      <c r="D185" s="63"/>
      <c r="E185" s="63"/>
      <c r="F185" s="63">
        <f>SelfPro!N40</f>
        <v>0</v>
      </c>
      <c r="G185" s="63" t="s">
        <v>487</v>
      </c>
      <c r="H185" s="63"/>
      <c r="I185" s="63"/>
      <c r="J185" s="63"/>
      <c r="K185" s="63"/>
      <c r="L185" s="63"/>
      <c r="M185" s="63"/>
      <c r="N185" s="70" t="str">
        <f>IF(AND($F184&gt;0.99,$F184&lt;1.000001),$A184,"")</f>
        <v/>
      </c>
      <c r="O185" s="70" t="str">
        <f>IF(AND($F185&gt;0.99,$F185&lt;1.000001),$A185,"")</f>
        <v/>
      </c>
      <c r="P185" s="70" t="str">
        <f>IF(AND($F186&gt;0.99,$F186&lt;1.000001),$A186,"")</f>
        <v/>
      </c>
      <c r="Q185" s="63"/>
      <c r="R185" s="63"/>
      <c r="S185" s="63"/>
      <c r="T185" s="63"/>
      <c r="U185" s="63"/>
      <c r="V185" s="63"/>
      <c r="W185" s="63"/>
      <c r="X185" s="63"/>
      <c r="Y185" s="63"/>
      <c r="Z185" s="63"/>
      <c r="AA185" s="63"/>
      <c r="AB185" s="63"/>
      <c r="AC185" s="63"/>
      <c r="AD185" s="63"/>
      <c r="AE185" s="63"/>
      <c r="AF185" s="63"/>
    </row>
    <row r="186" spans="1:32" ht="15.75" x14ac:dyDescent="0.25">
      <c r="A186" s="63" t="s">
        <v>417</v>
      </c>
      <c r="B186" s="63"/>
      <c r="C186" s="63"/>
      <c r="D186" s="63"/>
      <c r="E186" s="63"/>
      <c r="F186" s="63">
        <f>SelfPro!N44</f>
        <v>0</v>
      </c>
      <c r="G186" s="63" t="s">
        <v>488</v>
      </c>
      <c r="H186" s="63"/>
      <c r="I186" s="63"/>
      <c r="J186" s="63"/>
      <c r="K186" s="63"/>
      <c r="L186" s="63"/>
      <c r="M186" s="63"/>
      <c r="N186" s="63" t="str">
        <f>IF($F184=0,$A184,"")</f>
        <v>Upper Hand Protective Technique</v>
      </c>
      <c r="O186" s="63" t="str">
        <f>IF($F185=0,$A185,"")</f>
        <v>Lower Forearm Protective Technique</v>
      </c>
      <c r="P186" s="63" t="str">
        <f>IF($F186=0,$A186,"")</f>
        <v>Protective Clothing</v>
      </c>
      <c r="Q186" s="63"/>
      <c r="R186" s="63"/>
      <c r="S186" s="63"/>
      <c r="T186" s="63"/>
      <c r="U186" s="63"/>
      <c r="V186" s="63"/>
      <c r="W186" s="63"/>
      <c r="X186" s="63"/>
      <c r="Y186" s="63"/>
      <c r="Z186" s="63"/>
      <c r="AA186" s="63"/>
      <c r="AB186" s="63"/>
      <c r="AC186" s="63"/>
      <c r="AD186" s="63"/>
      <c r="AE186" s="63"/>
      <c r="AF186" s="63"/>
    </row>
    <row r="187" spans="1:32" ht="15.75" x14ac:dyDescent="0.25">
      <c r="A187" s="66" t="s">
        <v>476</v>
      </c>
      <c r="B187" s="63"/>
      <c r="C187" s="63"/>
      <c r="D187" s="63"/>
      <c r="E187" s="63"/>
      <c r="F187" s="63"/>
      <c r="G187" s="63"/>
      <c r="H187" s="63"/>
      <c r="I187" s="63"/>
      <c r="J187" s="63"/>
      <c r="K187" s="63"/>
      <c r="L187" s="63"/>
      <c r="M187" s="63"/>
      <c r="N187" s="63"/>
      <c r="O187" s="63"/>
      <c r="P187" s="63"/>
      <c r="Q187" s="63"/>
      <c r="R187" s="63"/>
      <c r="S187" s="63"/>
      <c r="T187" s="63"/>
      <c r="U187" s="63"/>
      <c r="V187" s="63"/>
      <c r="W187" s="63"/>
      <c r="X187" s="63"/>
      <c r="Y187" s="63"/>
      <c r="Z187" s="63"/>
      <c r="AA187" s="63"/>
      <c r="AB187" s="63"/>
      <c r="AC187" s="63"/>
      <c r="AD187" s="63"/>
      <c r="AE187" s="63"/>
      <c r="AF187" s="63"/>
    </row>
    <row r="188" spans="1:32" ht="15.75" x14ac:dyDescent="0.25">
      <c r="A188" s="63" t="s">
        <v>418</v>
      </c>
      <c r="B188" s="63"/>
      <c r="C188" s="63"/>
      <c r="D188" s="63"/>
      <c r="E188" s="63"/>
      <c r="F188" s="63">
        <f>Guided!N49</f>
        <v>0</v>
      </c>
      <c r="G188" s="63" t="s">
        <v>489</v>
      </c>
      <c r="H188" s="63"/>
      <c r="I188" s="63"/>
      <c r="J188" s="63"/>
      <c r="K188" s="63"/>
      <c r="L188" s="63"/>
      <c r="M188" s="63"/>
      <c r="N188" s="63" t="str">
        <f>IF(F188&gt;3.99,A188,"")</f>
        <v/>
      </c>
      <c r="O188" s="63" t="str">
        <f>IF(F189&gt;3.99,A189,"")</f>
        <v/>
      </c>
      <c r="P188" s="63" t="str">
        <f>IF(F190&gt;3.99,A190,"")</f>
        <v/>
      </c>
      <c r="Q188" s="63" t="str">
        <f>IF(F191&gt;3.99,A191,"")</f>
        <v/>
      </c>
      <c r="R188" s="63"/>
      <c r="S188" s="63"/>
      <c r="T188" s="63"/>
      <c r="U188" s="63"/>
      <c r="V188" s="63"/>
      <c r="W188" s="63"/>
      <c r="X188" s="63"/>
      <c r="Y188" s="63"/>
      <c r="Z188" s="63"/>
      <c r="AA188" s="63"/>
      <c r="AB188" s="63"/>
      <c r="AC188" s="63"/>
      <c r="AD188" s="63"/>
      <c r="AE188" s="63"/>
      <c r="AF188" s="63"/>
    </row>
    <row r="189" spans="1:32" ht="15.75" x14ac:dyDescent="0.25">
      <c r="A189" s="63" t="s">
        <v>1008</v>
      </c>
      <c r="B189" s="63"/>
      <c r="C189" s="63"/>
      <c r="D189" s="63"/>
      <c r="E189" s="63"/>
      <c r="F189" s="63">
        <f>Guided!N62</f>
        <v>0</v>
      </c>
      <c r="G189" s="63" t="s">
        <v>486</v>
      </c>
      <c r="H189" s="63"/>
      <c r="I189" s="63"/>
      <c r="J189" s="63"/>
      <c r="K189" s="63"/>
      <c r="L189" s="63"/>
      <c r="M189" s="63"/>
      <c r="N189" s="63" t="str">
        <f>IF(AND($F188&gt;1.01,$F188&lt;3.99),$A188,"")</f>
        <v/>
      </c>
      <c r="O189" s="63" t="str">
        <f>IF(AND($F189&gt;1.01,$F189&lt;3.99),$A189,"")</f>
        <v/>
      </c>
      <c r="P189" s="63" t="str">
        <f>IF(AND($F190&gt;1.01,$F190&lt;3.99),$A190,"")</f>
        <v/>
      </c>
      <c r="Q189" s="63" t="str">
        <f>IF(AND($F191&gt;1.01,$F191&lt;3.99),$A191,"")</f>
        <v/>
      </c>
      <c r="R189" s="63"/>
      <c r="S189" s="63"/>
      <c r="T189" s="63"/>
      <c r="U189" s="63"/>
      <c r="V189" s="63"/>
      <c r="W189" s="63"/>
      <c r="X189" s="63"/>
      <c r="Y189" s="63"/>
      <c r="Z189" s="63"/>
      <c r="AA189" s="63"/>
      <c r="AB189" s="63"/>
      <c r="AC189" s="63"/>
      <c r="AD189" s="63"/>
      <c r="AE189" s="63"/>
      <c r="AF189" s="63"/>
    </row>
    <row r="190" spans="1:32" ht="15.75" x14ac:dyDescent="0.25">
      <c r="A190" s="63" t="s">
        <v>419</v>
      </c>
      <c r="B190" s="63"/>
      <c r="C190" s="63"/>
      <c r="D190" s="63"/>
      <c r="E190" s="63"/>
      <c r="F190" s="63">
        <f>Guided!N67</f>
        <v>0</v>
      </c>
      <c r="G190" s="63" t="s">
        <v>487</v>
      </c>
      <c r="H190" s="63"/>
      <c r="I190" s="63"/>
      <c r="J190" s="63"/>
      <c r="K190" s="63"/>
      <c r="L190" s="63"/>
      <c r="M190" s="63"/>
      <c r="N190" s="70" t="str">
        <f>IF(AND($F188&gt;0.99,$F188&lt;1.000001),$A188,"")</f>
        <v/>
      </c>
      <c r="O190" s="70" t="str">
        <f>IF(AND($F189&gt;0.99,$F189&lt;1.000001),$A189,"")</f>
        <v/>
      </c>
      <c r="P190" s="70" t="str">
        <f>IF(AND($F190&gt;0.99,$F190&lt;1.000001),$A190,"")</f>
        <v/>
      </c>
      <c r="Q190" s="70" t="str">
        <f>IF(AND($F191&gt;0.99,$F191&lt;1.000001),$A191,"")</f>
        <v/>
      </c>
      <c r="R190" s="63"/>
      <c r="S190" s="63"/>
      <c r="T190" s="63"/>
      <c r="U190" s="63"/>
      <c r="V190" s="63"/>
      <c r="W190" s="63"/>
      <c r="X190" s="63"/>
      <c r="Y190" s="63"/>
      <c r="Z190" s="63"/>
      <c r="AA190" s="63"/>
      <c r="AB190" s="63"/>
      <c r="AC190" s="63"/>
      <c r="AD190" s="63"/>
      <c r="AE190" s="63"/>
      <c r="AF190" s="63"/>
    </row>
    <row r="191" spans="1:32" ht="15.75" x14ac:dyDescent="0.25">
      <c r="A191" s="63" t="s">
        <v>420</v>
      </c>
      <c r="B191" s="63"/>
      <c r="C191" s="63"/>
      <c r="D191" s="63"/>
      <c r="E191" s="63"/>
      <c r="F191" s="63">
        <f>Guided!N71</f>
        <v>0</v>
      </c>
      <c r="G191" s="63" t="s">
        <v>488</v>
      </c>
      <c r="H191" s="63"/>
      <c r="I191" s="63"/>
      <c r="J191" s="63"/>
      <c r="K191" s="63"/>
      <c r="L191" s="63"/>
      <c r="M191" s="63"/>
      <c r="N191" s="63" t="str">
        <f>IF($F188=0,$A188,"")</f>
        <v>Human Guide</v>
      </c>
      <c r="O191" s="63" t="str">
        <f>IF($F189=0,$A189,"")</f>
        <v>Staying With Another (No Direct Contact)</v>
      </c>
      <c r="P191" s="63" t="str">
        <f>IF($F190=0,$A190,"")</f>
        <v>Menus</v>
      </c>
      <c r="Q191" s="63" t="str">
        <f>IF($F191=0,$A191,"")</f>
        <v>Getting Rides</v>
      </c>
      <c r="R191" s="63"/>
      <c r="S191" s="63"/>
      <c r="T191" s="63"/>
      <c r="U191" s="63"/>
      <c r="V191" s="63"/>
      <c r="W191" s="63"/>
      <c r="X191" s="63"/>
      <c r="Y191" s="63"/>
      <c r="Z191" s="63"/>
      <c r="AA191" s="63"/>
      <c r="AB191" s="63"/>
      <c r="AC191" s="63"/>
      <c r="AD191" s="63"/>
      <c r="AE191" s="63"/>
      <c r="AF191" s="63"/>
    </row>
    <row r="192" spans="1:32" ht="15.75" x14ac:dyDescent="0.25">
      <c r="A192" s="66" t="s">
        <v>477</v>
      </c>
      <c r="B192" s="63"/>
      <c r="C192" s="63"/>
      <c r="D192" s="63"/>
      <c r="E192" s="63"/>
      <c r="F192" s="63"/>
      <c r="G192" s="63"/>
      <c r="H192" s="63"/>
      <c r="I192" s="63"/>
      <c r="J192" s="63"/>
      <c r="K192" s="63"/>
      <c r="L192" s="63"/>
      <c r="M192" s="63"/>
      <c r="N192" s="63"/>
      <c r="O192" s="63"/>
      <c r="P192" s="63"/>
      <c r="Q192" s="63"/>
      <c r="R192" s="63"/>
      <c r="S192" s="63"/>
      <c r="T192" s="63"/>
      <c r="U192" s="63"/>
      <c r="V192" s="63"/>
      <c r="W192" s="63"/>
      <c r="X192" s="63"/>
      <c r="Y192" s="63"/>
      <c r="Z192" s="63"/>
      <c r="AA192" s="63"/>
      <c r="AB192" s="63"/>
      <c r="AC192" s="63"/>
      <c r="AD192" s="63"/>
      <c r="AE192" s="63"/>
      <c r="AF192" s="63"/>
    </row>
    <row r="193" spans="1:32" ht="15.75" x14ac:dyDescent="0.25">
      <c r="A193" s="63" t="s">
        <v>421</v>
      </c>
      <c r="B193" s="63"/>
      <c r="C193" s="63"/>
      <c r="D193" s="63"/>
      <c r="E193" s="63"/>
      <c r="F193" s="63">
        <f>Cane!N75</f>
        <v>0</v>
      </c>
      <c r="G193" s="63" t="s">
        <v>489</v>
      </c>
      <c r="H193" s="63"/>
      <c r="I193" s="63"/>
      <c r="J193" s="63"/>
      <c r="K193" s="63"/>
      <c r="L193" s="63"/>
      <c r="M193" s="63"/>
      <c r="N193" s="70" t="str">
        <f>IF(F193&gt;3.99,A193,"")</f>
        <v/>
      </c>
      <c r="O193" s="70" t="str">
        <f>IF(F194&gt;3.99,A194,"")</f>
        <v/>
      </c>
      <c r="P193" s="70" t="str">
        <f>IF(F195&gt;3.99,A195,"")</f>
        <v/>
      </c>
      <c r="Q193" s="70" t="str">
        <f>IF(F196&gt;3.99,A196,"")</f>
        <v/>
      </c>
      <c r="R193" s="70" t="str">
        <f>IF(F197&gt;3.99,A197,"")</f>
        <v/>
      </c>
      <c r="S193" s="70" t="str">
        <f>IF(F198&gt;3.99,A198,"")</f>
        <v/>
      </c>
      <c r="T193" s="70" t="str">
        <f>IF(F199&gt;3.99,A199,"")</f>
        <v/>
      </c>
      <c r="U193" s="70" t="str">
        <f>IF(F200&gt;3.99,A200,"")</f>
        <v/>
      </c>
      <c r="V193" s="70" t="str">
        <f>IF(F201&gt;3.99,A201,"")</f>
        <v/>
      </c>
      <c r="W193" s="63"/>
      <c r="X193" s="63"/>
      <c r="Y193" s="63"/>
      <c r="Z193" s="63"/>
      <c r="AA193" s="63"/>
      <c r="AB193" s="63"/>
      <c r="AC193" s="63"/>
      <c r="AD193" s="63"/>
      <c r="AE193" s="63"/>
      <c r="AF193" s="63"/>
    </row>
    <row r="194" spans="1:32" ht="15.75" x14ac:dyDescent="0.25">
      <c r="A194" s="63" t="s">
        <v>422</v>
      </c>
      <c r="B194" s="63"/>
      <c r="C194" s="63"/>
      <c r="D194" s="63"/>
      <c r="E194" s="63"/>
      <c r="F194" s="63">
        <f>Cane!N83</f>
        <v>0</v>
      </c>
      <c r="G194" s="63" t="s">
        <v>486</v>
      </c>
      <c r="H194" s="63"/>
      <c r="I194" s="63"/>
      <c r="J194" s="63"/>
      <c r="K194" s="63"/>
      <c r="L194" s="63"/>
      <c r="M194" s="63"/>
      <c r="N194" s="70" t="str">
        <f>IF(AND($F193&gt;1.01,$F193&lt;3.99),$A193,"")</f>
        <v/>
      </c>
      <c r="O194" s="70" t="str">
        <f>IF(AND($F194&gt;1.01,$F194&lt;3.99),$A194,"")</f>
        <v/>
      </c>
      <c r="P194" s="70" t="str">
        <f>IF(AND($F195&gt;1.01,$F195&lt;3.99),$A195,"")</f>
        <v/>
      </c>
      <c r="Q194" s="70" t="str">
        <f>IF(AND($F196&gt;1.01,$F196&lt;3.99),$A196,"")</f>
        <v/>
      </c>
      <c r="R194" s="70" t="str">
        <f>IF(AND($F197&gt;1.01,$F197&lt;3.99),$A197,"")</f>
        <v/>
      </c>
      <c r="S194" s="70" t="str">
        <f>IF(AND($F198&gt;1.01,$F198&lt;3.99),$A198,"")</f>
        <v/>
      </c>
      <c r="T194" s="70" t="str">
        <f>IF(AND($F199&gt;1.01,$F199&lt;3.99),$A199,"")</f>
        <v/>
      </c>
      <c r="U194" s="70" t="str">
        <f>IF(AND($F200&gt;1.01,$F200&lt;3.99),$A200,"")</f>
        <v/>
      </c>
      <c r="V194" s="70" t="str">
        <f>IF(AND($F201&gt;1.01,$F201&lt;3.99),$A201,"")</f>
        <v/>
      </c>
      <c r="W194" s="63"/>
      <c r="X194" s="63"/>
      <c r="Y194" s="63"/>
      <c r="Z194" s="63"/>
      <c r="AA194" s="63"/>
      <c r="AB194" s="63"/>
      <c r="AC194" s="63"/>
      <c r="AD194" s="63"/>
      <c r="AE194" s="63"/>
      <c r="AF194" s="63"/>
    </row>
    <row r="195" spans="1:32" ht="15.75" x14ac:dyDescent="0.25">
      <c r="A195" s="63" t="s">
        <v>1021</v>
      </c>
      <c r="B195" s="63"/>
      <c r="C195" s="63"/>
      <c r="D195" s="63"/>
      <c r="E195" s="63"/>
      <c r="F195" s="63">
        <f>Cane!N89</f>
        <v>0</v>
      </c>
      <c r="G195" s="63" t="s">
        <v>487</v>
      </c>
      <c r="H195" s="63"/>
      <c r="I195" s="63"/>
      <c r="J195" s="63"/>
      <c r="K195" s="63"/>
      <c r="L195" s="63"/>
      <c r="M195" s="63"/>
      <c r="N195" s="70" t="str">
        <f>IF(AND($F193&gt;0.99,$F193&lt;1.000001),$A193,"")</f>
        <v/>
      </c>
      <c r="O195" s="70" t="str">
        <f>IF(AND($F194&gt;0.99,$F194&lt;1.000001),$A194,"")</f>
        <v/>
      </c>
      <c r="P195" s="70" t="str">
        <f>IF(AND($F195&gt;0.99,$F195&lt;1.000001),$A195,"")</f>
        <v/>
      </c>
      <c r="Q195" s="70" t="str">
        <f>IF(AND($F196&gt;0.99,$F196&lt;1.000001),$A196,"")</f>
        <v/>
      </c>
      <c r="R195" s="70" t="str">
        <f>IF(AND($F197&gt;0.99,$F197&lt;1.000001),$A197,"")</f>
        <v/>
      </c>
      <c r="S195" s="70" t="str">
        <f>IF(AND($F198&gt;0.99,$F198&lt;1.000001),$A198,"")</f>
        <v/>
      </c>
      <c r="T195" s="70" t="str">
        <f>IF(AND($F199&gt;0.99,$F199&lt;1.000001),$A199,"")</f>
        <v/>
      </c>
      <c r="U195" s="70" t="str">
        <f>IF(AND($F200&gt;0.99,$F200&lt;1.000001),$A200,"")</f>
        <v/>
      </c>
      <c r="V195" s="70" t="str">
        <f>IF(AND($F201&gt;0.99,$F201&lt;1.000001),$A201,"")</f>
        <v/>
      </c>
      <c r="W195" s="63"/>
      <c r="X195" s="63"/>
      <c r="Y195" s="63"/>
      <c r="Z195" s="63"/>
      <c r="AA195" s="63"/>
      <c r="AB195" s="63"/>
      <c r="AC195" s="63"/>
      <c r="AD195" s="63"/>
      <c r="AE195" s="63"/>
      <c r="AF195" s="63"/>
    </row>
    <row r="196" spans="1:32" ht="15.75" x14ac:dyDescent="0.25">
      <c r="A196" s="63" t="s">
        <v>423</v>
      </c>
      <c r="B196" s="63"/>
      <c r="C196" s="63"/>
      <c r="D196" s="63"/>
      <c r="E196" s="63"/>
      <c r="F196" s="63">
        <f>Cane!N96</f>
        <v>0</v>
      </c>
      <c r="G196" s="63" t="s">
        <v>488</v>
      </c>
      <c r="H196" s="63"/>
      <c r="I196" s="63"/>
      <c r="J196" s="63"/>
      <c r="K196" s="63"/>
      <c r="L196" s="63"/>
      <c r="M196" s="63"/>
      <c r="N196" s="70" t="str">
        <f>IF($F193=0,$A193,"")</f>
        <v>Basic Skills</v>
      </c>
      <c r="O196" s="70" t="str">
        <f>IF($F194=0,$A194,"")</f>
        <v>Types Of Grips</v>
      </c>
      <c r="P196" s="70" t="str">
        <f>IF($F195=0,$A195,"")</f>
        <v>Wheelchair Specific Cane Skills</v>
      </c>
      <c r="Q196" s="70" t="str">
        <f>IF($F196=0,$A196,"")</f>
        <v>Constant Contact</v>
      </c>
      <c r="R196" s="70" t="str">
        <f>IF($F197=0,$A197,"")</f>
        <v>Diagonal/Diagonal Trail</v>
      </c>
      <c r="S196" s="71" t="str">
        <f>IF($F198=0,$A198,"")</f>
        <v>Two Point Touch/Touch Trail</v>
      </c>
      <c r="T196" s="70" t="str">
        <f>IF($F199=0,$A199,"")</f>
        <v>Touch And Drag</v>
      </c>
      <c r="U196" s="70" t="str">
        <f>IF($F200=0,$A200,"")</f>
        <v>Three Point Touch</v>
      </c>
      <c r="V196" s="70" t="str">
        <f>IF($F201=0,$A201,"")</f>
        <v>Verification Technique</v>
      </c>
      <c r="W196" s="63"/>
      <c r="X196" s="63"/>
      <c r="Y196" s="63"/>
      <c r="Z196" s="63"/>
      <c r="AA196" s="63"/>
      <c r="AB196" s="63"/>
      <c r="AC196" s="63"/>
      <c r="AD196" s="63"/>
      <c r="AE196" s="63"/>
      <c r="AF196" s="63"/>
    </row>
    <row r="197" spans="1:32" ht="15.75" x14ac:dyDescent="0.25">
      <c r="A197" s="63" t="s">
        <v>424</v>
      </c>
      <c r="B197" s="63"/>
      <c r="C197" s="63"/>
      <c r="D197" s="63"/>
      <c r="E197" s="63"/>
      <c r="F197" s="63">
        <f>Cane!N102</f>
        <v>0</v>
      </c>
      <c r="G197" s="63"/>
      <c r="H197" s="63"/>
      <c r="I197" s="63"/>
      <c r="J197" s="63"/>
      <c r="K197" s="63"/>
      <c r="L197" s="63"/>
      <c r="M197" s="63"/>
      <c r="N197" s="63"/>
      <c r="O197" s="63"/>
      <c r="P197" s="63"/>
      <c r="Q197" s="63"/>
      <c r="R197" s="63"/>
      <c r="S197" s="63"/>
      <c r="T197" s="63"/>
      <c r="U197" s="63"/>
      <c r="V197" s="63"/>
      <c r="W197" s="63"/>
      <c r="X197" s="63"/>
      <c r="Y197" s="63"/>
      <c r="Z197" s="63"/>
      <c r="AA197" s="63"/>
      <c r="AB197" s="63"/>
      <c r="AC197" s="63"/>
      <c r="AD197" s="63"/>
      <c r="AE197" s="63"/>
      <c r="AF197" s="63"/>
    </row>
    <row r="198" spans="1:32" ht="15.75" x14ac:dyDescent="0.25">
      <c r="A198" s="63" t="s">
        <v>425</v>
      </c>
      <c r="B198" s="63"/>
      <c r="C198" s="63"/>
      <c r="D198" s="63"/>
      <c r="E198" s="63"/>
      <c r="F198" s="63">
        <f>Cane!N108</f>
        <v>0</v>
      </c>
      <c r="G198" s="63"/>
      <c r="H198" s="63"/>
      <c r="I198" s="63"/>
      <c r="J198" s="63"/>
      <c r="K198" s="63"/>
      <c r="L198" s="63"/>
      <c r="M198" s="63"/>
      <c r="N198" s="63"/>
      <c r="O198" s="63"/>
      <c r="P198" s="63"/>
      <c r="Q198" s="63"/>
      <c r="R198" s="63"/>
      <c r="S198" s="63"/>
      <c r="T198" s="63"/>
      <c r="U198" s="63"/>
      <c r="V198" s="63"/>
      <c r="W198" s="63"/>
      <c r="X198" s="63"/>
      <c r="Y198" s="63"/>
      <c r="Z198" s="63"/>
      <c r="AA198" s="63"/>
      <c r="AB198" s="63"/>
      <c r="AC198" s="63"/>
      <c r="AD198" s="63"/>
      <c r="AE198" s="63"/>
      <c r="AF198" s="63"/>
    </row>
    <row r="199" spans="1:32" ht="15.75" x14ac:dyDescent="0.25">
      <c r="A199" s="63" t="s">
        <v>426</v>
      </c>
      <c r="B199" s="63"/>
      <c r="C199" s="63"/>
      <c r="D199" s="63"/>
      <c r="E199" s="63"/>
      <c r="F199" s="63">
        <f>Cane!N115</f>
        <v>0</v>
      </c>
      <c r="G199" s="63"/>
      <c r="H199" s="63"/>
      <c r="I199" s="63"/>
      <c r="J199" s="63"/>
      <c r="K199" s="63"/>
      <c r="L199" s="63"/>
      <c r="M199" s="63"/>
      <c r="N199" s="63"/>
      <c r="O199" s="63"/>
      <c r="P199" s="63"/>
      <c r="Q199" s="63"/>
      <c r="R199" s="63"/>
      <c r="S199" s="63"/>
      <c r="T199" s="63"/>
      <c r="U199" s="63"/>
      <c r="V199" s="63"/>
      <c r="W199" s="63"/>
      <c r="X199" s="63"/>
      <c r="Y199" s="63"/>
      <c r="Z199" s="63"/>
      <c r="AA199" s="63"/>
      <c r="AB199" s="63"/>
      <c r="AC199" s="63"/>
      <c r="AD199" s="63"/>
      <c r="AE199" s="63"/>
      <c r="AF199" s="63"/>
    </row>
    <row r="200" spans="1:32" ht="15.75" x14ac:dyDescent="0.25">
      <c r="A200" s="63" t="s">
        <v>427</v>
      </c>
      <c r="B200" s="63"/>
      <c r="C200" s="63"/>
      <c r="D200" s="63"/>
      <c r="E200" s="63"/>
      <c r="F200" s="63">
        <f>Cane!N122</f>
        <v>0</v>
      </c>
      <c r="G200" s="63"/>
      <c r="H200" s="63"/>
      <c r="I200" s="63"/>
      <c r="J200" s="63"/>
      <c r="K200" s="63"/>
      <c r="L200" s="63"/>
      <c r="M200" s="63"/>
      <c r="N200" s="63"/>
      <c r="O200" s="63"/>
      <c r="P200" s="63"/>
      <c r="Q200" s="63"/>
      <c r="R200" s="63"/>
      <c r="S200" s="63"/>
      <c r="T200" s="63"/>
      <c r="U200" s="63"/>
      <c r="V200" s="63"/>
      <c r="W200" s="63"/>
      <c r="X200" s="63"/>
      <c r="Y200" s="63"/>
      <c r="Z200" s="63"/>
      <c r="AA200" s="63"/>
      <c r="AB200" s="63"/>
      <c r="AC200" s="63"/>
      <c r="AD200" s="63"/>
      <c r="AE200" s="63"/>
      <c r="AF200" s="63"/>
    </row>
    <row r="201" spans="1:32" ht="15.75" x14ac:dyDescent="0.25">
      <c r="A201" s="63" t="s">
        <v>1022</v>
      </c>
      <c r="B201" s="63"/>
      <c r="C201" s="63"/>
      <c r="D201" s="63"/>
      <c r="E201" s="63"/>
      <c r="F201" s="63">
        <f>Cane!N129</f>
        <v>0</v>
      </c>
      <c r="G201" s="63"/>
      <c r="H201" s="63"/>
      <c r="I201" s="63"/>
      <c r="J201" s="63"/>
      <c r="K201" s="63"/>
      <c r="L201" s="63"/>
      <c r="M201" s="63"/>
      <c r="N201" s="63"/>
      <c r="O201" s="63"/>
      <c r="P201" s="63"/>
      <c r="Q201" s="63"/>
      <c r="R201" s="63"/>
      <c r="S201" s="63"/>
      <c r="T201" s="63"/>
      <c r="U201" s="63"/>
      <c r="V201" s="63"/>
      <c r="W201" s="63"/>
      <c r="X201" s="63"/>
      <c r="Y201" s="63"/>
      <c r="Z201" s="63"/>
      <c r="AA201" s="63"/>
      <c r="AB201" s="63"/>
      <c r="AC201" s="63"/>
      <c r="AD201" s="63"/>
      <c r="AE201" s="63"/>
      <c r="AF201" s="63"/>
    </row>
    <row r="202" spans="1:32" ht="15.75" x14ac:dyDescent="0.25">
      <c r="A202" s="66" t="s">
        <v>478</v>
      </c>
      <c r="B202" s="63"/>
      <c r="C202" s="63"/>
      <c r="D202" s="63"/>
      <c r="E202" s="63"/>
      <c r="F202" s="63"/>
      <c r="G202" s="63" t="s">
        <v>489</v>
      </c>
      <c r="H202" s="63"/>
      <c r="I202" s="63"/>
      <c r="J202" s="63"/>
      <c r="K202" s="63"/>
      <c r="L202" s="63"/>
      <c r="M202" s="63"/>
      <c r="N202" s="63" t="str">
        <f>IF(F203&gt;3.99,A203,"")</f>
        <v/>
      </c>
      <c r="O202" s="63" t="str">
        <f>IF(F204&gt;3.99,A204,"")</f>
        <v/>
      </c>
      <c r="P202" s="63" t="str">
        <f>IF(F205&gt;3.99,A205,"")</f>
        <v/>
      </c>
      <c r="Q202" s="63" t="str">
        <f>IF(F206&gt;3.99,A206,"")</f>
        <v/>
      </c>
      <c r="R202" s="63" t="str">
        <f>IF(F207&gt;3.99,A207,"")</f>
        <v/>
      </c>
      <c r="S202" s="63"/>
      <c r="T202" s="63"/>
      <c r="U202" s="63"/>
      <c r="V202" s="63"/>
      <c r="W202" s="63"/>
      <c r="X202" s="63"/>
      <c r="Y202" s="63"/>
      <c r="Z202" s="63"/>
      <c r="AA202" s="63"/>
      <c r="AB202" s="63"/>
      <c r="AC202" s="63"/>
      <c r="AD202" s="63"/>
      <c r="AE202" s="63"/>
      <c r="AF202" s="63"/>
    </row>
    <row r="203" spans="1:32" ht="15.75" x14ac:dyDescent="0.25">
      <c r="A203" s="63" t="s">
        <v>1023</v>
      </c>
      <c r="B203" s="63"/>
      <c r="C203" s="63"/>
      <c r="D203" s="63"/>
      <c r="E203" s="63"/>
      <c r="F203" s="63">
        <f>Sidewalk!N75</f>
        <v>0</v>
      </c>
      <c r="G203" s="63" t="s">
        <v>486</v>
      </c>
      <c r="H203" s="63"/>
      <c r="I203" s="63"/>
      <c r="J203" s="63"/>
      <c r="K203" s="63"/>
      <c r="L203" s="63"/>
      <c r="M203" s="63"/>
      <c r="N203" s="63" t="str">
        <f>IF(AND($F203&gt;1.01,$F203&lt;3.99),$A203,"")</f>
        <v/>
      </c>
      <c r="O203" s="63" t="str">
        <f>IF(AND($F204&gt;1.01,$F204&lt;3.99),$A204,"")</f>
        <v/>
      </c>
      <c r="P203" s="63" t="str">
        <f>IF(AND($F205&gt;1.01,$F205&lt;3.99),$A205,"")</f>
        <v/>
      </c>
      <c r="Q203" s="63" t="str">
        <f>IF(AND($F206&gt;1.01,$F206&lt;3.99),$A206,"")</f>
        <v/>
      </c>
      <c r="R203" s="63" t="str">
        <f>IF(AND($F207&gt;1.01,$F207&lt;3.99),$A207,"")</f>
        <v/>
      </c>
      <c r="S203" s="63"/>
      <c r="T203" s="63"/>
      <c r="U203" s="63"/>
      <c r="V203" s="63"/>
      <c r="W203" s="63"/>
      <c r="X203" s="63"/>
      <c r="Y203" s="63"/>
      <c r="Z203" s="63"/>
      <c r="AA203" s="63"/>
      <c r="AB203" s="63"/>
      <c r="AC203" s="63"/>
      <c r="AD203" s="63"/>
      <c r="AE203" s="63"/>
      <c r="AF203" s="63"/>
    </row>
    <row r="204" spans="1:32" ht="15.75" x14ac:dyDescent="0.25">
      <c r="A204" s="63" t="s">
        <v>1024</v>
      </c>
      <c r="B204" s="63"/>
      <c r="C204" s="63"/>
      <c r="D204" s="63"/>
      <c r="E204" s="63"/>
      <c r="F204" s="63">
        <f>Sidewalk!N98</f>
        <v>0</v>
      </c>
      <c r="G204" s="63" t="s">
        <v>487</v>
      </c>
      <c r="H204" s="63"/>
      <c r="I204" s="63"/>
      <c r="J204" s="63"/>
      <c r="K204" s="63"/>
      <c r="L204" s="63"/>
      <c r="M204" s="63"/>
      <c r="N204" s="70" t="str">
        <f>IF(AND($F203&gt;0.99,$F203&lt;1.000001),$A203,"")</f>
        <v/>
      </c>
      <c r="O204" s="70" t="str">
        <f>IF(AND($F204&gt;0.99,$F204&lt;1.000001),$A204,"")</f>
        <v/>
      </c>
      <c r="P204" s="70" t="str">
        <f>IF(AND($F205&gt;0.99,$F205&lt;1.000001),$A205,"")</f>
        <v/>
      </c>
      <c r="Q204" s="70" t="str">
        <f>IF(AND($F206&gt;0.99,$F206&lt;1.000001),$A206,"")</f>
        <v/>
      </c>
      <c r="R204" s="70" t="str">
        <f>IF(AND($F207&gt;0.99,$F207&lt;1.000001),$A207,"")</f>
        <v/>
      </c>
      <c r="S204" s="63"/>
      <c r="T204" s="63"/>
      <c r="U204" s="63"/>
      <c r="V204" s="63"/>
      <c r="W204" s="63"/>
      <c r="X204" s="63"/>
      <c r="Y204" s="63"/>
      <c r="Z204" s="63"/>
      <c r="AA204" s="63"/>
      <c r="AB204" s="63"/>
      <c r="AC204" s="63"/>
      <c r="AD204" s="63"/>
      <c r="AE204" s="63"/>
      <c r="AF204" s="63"/>
    </row>
    <row r="205" spans="1:32" ht="15.75" x14ac:dyDescent="0.25">
      <c r="A205" s="63" t="s">
        <v>1025</v>
      </c>
      <c r="B205" s="63"/>
      <c r="C205" s="63"/>
      <c r="D205" s="63"/>
      <c r="E205" s="63"/>
      <c r="F205" s="63">
        <f>Sidewalk!N105</f>
        <v>0</v>
      </c>
      <c r="G205" s="63" t="s">
        <v>488</v>
      </c>
      <c r="H205" s="63"/>
      <c r="I205" s="63"/>
      <c r="J205" s="63"/>
      <c r="K205" s="63"/>
      <c r="L205" s="63"/>
      <c r="M205" s="63"/>
      <c r="N205" s="63" t="str">
        <f>IF($F203=0,$A203,"")</f>
        <v>Travel On Sidewalks</v>
      </c>
      <c r="O205" s="63" t="str">
        <f>IF($F204=0,$A204,"")</f>
        <v>Travel On Irregular Sidewalks</v>
      </c>
      <c r="P205" s="63" t="str">
        <f>IF($F205=0,$A205,"")</f>
        <v>Negotiating Curb Ramps</v>
      </c>
      <c r="Q205" s="63" t="str">
        <f>IF($F206=0,$A206,"")</f>
        <v>Negotiating Building Ramps</v>
      </c>
      <c r="R205" s="63" t="str">
        <f>IF($F207=0,$A207,"")</f>
        <v>Correcting for Veering On Sidewalks</v>
      </c>
      <c r="S205" s="63"/>
      <c r="T205" s="63"/>
      <c r="U205" s="63"/>
      <c r="V205" s="63"/>
      <c r="W205" s="63"/>
      <c r="X205" s="63"/>
      <c r="Y205" s="63"/>
      <c r="Z205" s="63"/>
      <c r="AA205" s="63"/>
      <c r="AB205" s="63"/>
      <c r="AC205" s="63"/>
      <c r="AD205" s="63"/>
      <c r="AE205" s="63"/>
      <c r="AF205" s="63"/>
    </row>
    <row r="206" spans="1:32" ht="15.75" x14ac:dyDescent="0.25">
      <c r="A206" s="63" t="s">
        <v>1026</v>
      </c>
      <c r="B206" s="63"/>
      <c r="C206" s="63"/>
      <c r="D206" s="63"/>
      <c r="E206" s="63"/>
      <c r="F206" s="63">
        <f>Sidewalk!N117</f>
        <v>0</v>
      </c>
      <c r="G206" s="63"/>
      <c r="H206" s="63"/>
      <c r="I206" s="63"/>
      <c r="J206" s="63"/>
      <c r="K206" s="63"/>
      <c r="L206" s="63"/>
      <c r="M206" s="63"/>
      <c r="N206" s="63"/>
      <c r="O206" s="63"/>
      <c r="P206" s="63"/>
      <c r="Q206" s="63"/>
      <c r="R206" s="63"/>
      <c r="S206" s="63"/>
      <c r="T206" s="63"/>
      <c r="U206" s="63"/>
      <c r="V206" s="63"/>
      <c r="W206" s="63"/>
      <c r="X206" s="63"/>
      <c r="Y206" s="63"/>
      <c r="Z206" s="63"/>
      <c r="AA206" s="63"/>
      <c r="AB206" s="63"/>
      <c r="AC206" s="63"/>
      <c r="AD206" s="63"/>
      <c r="AE206" s="63"/>
      <c r="AF206" s="63"/>
    </row>
    <row r="207" spans="1:32" ht="15.75" x14ac:dyDescent="0.25">
      <c r="A207" s="63" t="s">
        <v>428</v>
      </c>
      <c r="B207" s="63"/>
      <c r="C207" s="63"/>
      <c r="D207" s="63"/>
      <c r="E207" s="63"/>
      <c r="F207" s="63">
        <f>Sidewalk!N126</f>
        <v>0</v>
      </c>
      <c r="G207" s="63"/>
      <c r="H207" s="63"/>
      <c r="I207" s="63"/>
      <c r="J207" s="63"/>
      <c r="K207" s="63"/>
      <c r="L207" s="63"/>
      <c r="M207" s="63"/>
      <c r="N207" s="63"/>
      <c r="O207" s="63"/>
      <c r="P207" s="63"/>
      <c r="Q207" s="63"/>
      <c r="R207" s="63"/>
      <c r="S207" s="63"/>
      <c r="T207" s="63"/>
      <c r="U207" s="63"/>
      <c r="V207" s="63"/>
      <c r="W207" s="63"/>
      <c r="X207" s="63"/>
      <c r="Y207" s="63"/>
      <c r="Z207" s="63"/>
      <c r="AA207" s="63"/>
      <c r="AB207" s="63"/>
      <c r="AC207" s="63"/>
      <c r="AD207" s="63"/>
      <c r="AE207" s="63"/>
      <c r="AF207" s="63"/>
    </row>
    <row r="208" spans="1:32" ht="15.75" x14ac:dyDescent="0.25">
      <c r="A208" s="66" t="s">
        <v>479</v>
      </c>
      <c r="B208" s="63"/>
      <c r="C208" s="63"/>
      <c r="D208" s="63"/>
      <c r="E208" s="63"/>
      <c r="F208" s="63"/>
      <c r="G208" s="63"/>
      <c r="H208" s="63"/>
      <c r="I208" s="63"/>
      <c r="J208" s="63"/>
      <c r="K208" s="63"/>
      <c r="L208" s="63"/>
      <c r="M208" s="63"/>
      <c r="N208" s="63"/>
      <c r="O208" s="63"/>
      <c r="P208" s="63"/>
      <c r="Q208" s="63"/>
      <c r="R208" s="63"/>
      <c r="S208" s="63"/>
      <c r="T208" s="63"/>
      <c r="U208" s="63"/>
      <c r="V208" s="63"/>
      <c r="W208" s="63"/>
      <c r="X208" s="63"/>
      <c r="Y208" s="63"/>
      <c r="Z208" s="63"/>
      <c r="AA208" s="63"/>
      <c r="AB208" s="63"/>
      <c r="AC208" s="63"/>
      <c r="AD208" s="63"/>
      <c r="AE208" s="63"/>
      <c r="AF208" s="63"/>
    </row>
    <row r="209" spans="1:32" ht="15.75" x14ac:dyDescent="0.25">
      <c r="A209" s="63" t="s">
        <v>429</v>
      </c>
      <c r="B209" s="63"/>
      <c r="C209" s="63"/>
      <c r="D209" s="63"/>
      <c r="E209" s="63"/>
      <c r="F209" s="63">
        <f>StCross!N170</f>
        <v>0</v>
      </c>
      <c r="G209" s="63" t="s">
        <v>489</v>
      </c>
      <c r="H209" s="63"/>
      <c r="I209" s="63"/>
      <c r="J209" s="63"/>
      <c r="K209" s="63"/>
      <c r="L209" s="63"/>
      <c r="M209" s="63"/>
      <c r="N209" s="70" t="str">
        <f>IF(F209&gt;3.99,A209,"")</f>
        <v/>
      </c>
      <c r="O209" s="70" t="str">
        <f>IF(F210&gt;3.99,A210,"")</f>
        <v/>
      </c>
      <c r="P209" s="70" t="str">
        <f>IF(F211&gt;3.99,A211,"")</f>
        <v/>
      </c>
      <c r="Q209" s="70" t="str">
        <f>IF(F212&gt;3.99,A212,"")</f>
        <v/>
      </c>
      <c r="R209" s="70" t="str">
        <f>IF(F213&gt;3.99,A213,"")</f>
        <v/>
      </c>
      <c r="S209" s="70" t="str">
        <f>IF(F214&gt;3.99,A214,"")</f>
        <v/>
      </c>
      <c r="T209" s="70" t="str">
        <f>IF(F215&gt;3.99,A215,"")</f>
        <v/>
      </c>
      <c r="U209" s="70" t="str">
        <f>IF(F216&gt;3.99,A216,"")</f>
        <v/>
      </c>
      <c r="V209" s="70" t="str">
        <f>IF(F217&gt;3.99,A217,"")</f>
        <v/>
      </c>
      <c r="W209" s="70" t="str">
        <f>IF(F218&gt;3.99,A218,"")</f>
        <v/>
      </c>
      <c r="X209" s="70" t="str">
        <f>IF(F219&gt;3.99,A219,"")</f>
        <v/>
      </c>
      <c r="Y209" s="70" t="str">
        <f>IF(F220&gt;3.99,A220,"")</f>
        <v/>
      </c>
      <c r="Z209" s="70" t="str">
        <f>IF(F221&gt;3.99,A221,"")</f>
        <v/>
      </c>
      <c r="AA209" s="70" t="str">
        <f>IF(F222&gt;3.99,A222,"")</f>
        <v/>
      </c>
      <c r="AB209" s="70" t="str">
        <f>IF(F223&gt;3.99,A223,"")</f>
        <v/>
      </c>
      <c r="AC209" s="70" t="str">
        <f>IF(F224&gt;3.99,A224,"")</f>
        <v/>
      </c>
      <c r="AD209" s="70"/>
      <c r="AE209" s="63"/>
      <c r="AF209" s="63"/>
    </row>
    <row r="210" spans="1:32" ht="15.75" x14ac:dyDescent="0.25">
      <c r="A210" s="63" t="s">
        <v>1027</v>
      </c>
      <c r="B210" s="63"/>
      <c r="C210" s="63"/>
      <c r="D210" s="63"/>
      <c r="E210" s="63"/>
      <c r="F210" s="63">
        <f>StCross!N176</f>
        <v>0</v>
      </c>
      <c r="G210" s="63" t="s">
        <v>486</v>
      </c>
      <c r="H210" s="63"/>
      <c r="I210" s="63"/>
      <c r="J210" s="63"/>
      <c r="K210" s="63"/>
      <c r="L210" s="63"/>
      <c r="M210" s="63"/>
      <c r="N210" s="70" t="str">
        <f>IF(AND($F209&gt;1.01,$F209&lt;3.99),$A209,"")</f>
        <v/>
      </c>
      <c r="O210" s="70" t="str">
        <f>IF(AND($F210&gt;1.01,$F210&lt;3.99),$A210,"")</f>
        <v/>
      </c>
      <c r="P210" s="70" t="str">
        <f>IF(AND($F211&gt;1.01,$F211&lt;3.99),$A211,"")</f>
        <v/>
      </c>
      <c r="Q210" s="70" t="str">
        <f>IF(AND($F212&gt;1.01,$F212&lt;3.99),$A212,"")</f>
        <v/>
      </c>
      <c r="R210" s="70" t="str">
        <f>IF(AND($F213&gt;1.01,$F213&lt;3.99),$A213,"")</f>
        <v/>
      </c>
      <c r="S210" s="70" t="str">
        <f>IF(AND($F214&gt;1.01,$F214&lt;3.99),$A214,"")</f>
        <v/>
      </c>
      <c r="T210" s="70" t="str">
        <f>IF(AND($F215&gt;1.01,$F215&lt;3.99),$A215,"")</f>
        <v/>
      </c>
      <c r="U210" s="70" t="str">
        <f>IF(AND($F216&gt;1.01,$F216&lt;3.99),$A216,"")</f>
        <v/>
      </c>
      <c r="V210" s="70" t="str">
        <f>IF(AND($F217&gt;1.01,$F217&lt;3.99),$A217,"")</f>
        <v/>
      </c>
      <c r="W210" s="70" t="str">
        <f>IF(AND($F218&gt;1.01,$F218&lt;3.99),$A218,"")</f>
        <v/>
      </c>
      <c r="X210" s="70" t="str">
        <f>IF(AND($F219&gt;1.01,$F219&lt;3.99),$A219,"")</f>
        <v/>
      </c>
      <c r="Y210" s="70" t="str">
        <f>IF(AND($F220&gt;1.01,$F220&lt;3.99),$A220,"")</f>
        <v/>
      </c>
      <c r="Z210" s="70" t="str">
        <f>IF(AND($F221&gt;1.01,$F221&lt;3.99),$A221,"")</f>
        <v/>
      </c>
      <c r="AA210" s="70" t="str">
        <f>IF(AND($F222&gt;1.01,$F222&lt;3.99),$A222,"")</f>
        <v/>
      </c>
      <c r="AB210" s="70" t="str">
        <f>IF(AND($F223&gt;1.01,$F223&lt;3.99),$A223,"")</f>
        <v/>
      </c>
      <c r="AC210" s="70" t="str">
        <f>IF(AND($F224&gt;1.01,$F224&lt;3.99),$A224,"")</f>
        <v/>
      </c>
      <c r="AD210" s="70"/>
      <c r="AE210" s="63"/>
      <c r="AF210" s="63"/>
    </row>
    <row r="211" spans="1:32" ht="15.75" x14ac:dyDescent="0.25">
      <c r="A211" s="63" t="s">
        <v>1028</v>
      </c>
      <c r="B211" s="63"/>
      <c r="C211" s="63"/>
      <c r="D211" s="63"/>
      <c r="E211" s="63"/>
      <c r="F211" s="63">
        <f>StCross!N194</f>
        <v>0</v>
      </c>
      <c r="G211" s="63" t="s">
        <v>487</v>
      </c>
      <c r="H211" s="63"/>
      <c r="I211" s="63"/>
      <c r="J211" s="63"/>
      <c r="K211" s="63"/>
      <c r="L211" s="63"/>
      <c r="M211" s="63"/>
      <c r="N211" s="70" t="str">
        <f>IF(AND($F209&gt;0.99,$F209&lt;1.000001),$A209,"")</f>
        <v/>
      </c>
      <c r="O211" s="70" t="str">
        <f>IF(AND($F210&gt;0.99,$F210&lt;1.000001),$A210,"")</f>
        <v/>
      </c>
      <c r="P211" s="70" t="str">
        <f>IF(AND($F211&gt;0.99,$F211&lt;1.000001),$A211,"")</f>
        <v/>
      </c>
      <c r="Q211" s="70" t="str">
        <f>IF(AND($F212&gt;0.99,$F212&lt;1.000001),$A212,"")</f>
        <v/>
      </c>
      <c r="R211" s="70" t="str">
        <f>IF(AND($F213&gt;0.99,$F213&lt;1.000001),$A213,"")</f>
        <v/>
      </c>
      <c r="S211" s="70" t="str">
        <f>IF(AND($F214&gt;0.99,$F214&lt;1.000001),$A214,"")</f>
        <v/>
      </c>
      <c r="T211" s="70" t="str">
        <f>IF(AND($F215&gt;0.99,$F215&lt;1.000001),$A215,"")</f>
        <v/>
      </c>
      <c r="U211" s="70" t="str">
        <f>IF(AND($F216&gt;0.99,$F216&lt;1.000001),$A216,"")</f>
        <v/>
      </c>
      <c r="V211" s="70" t="str">
        <f>IF(AND($F217&gt;0.99,$F217&lt;1.000001),$A217,"")</f>
        <v/>
      </c>
      <c r="W211" s="70" t="str">
        <f>IF(AND($F218&gt;0.99,$F218&lt;1.000001),$A218,"")</f>
        <v/>
      </c>
      <c r="X211" s="70" t="str">
        <f>IF(AND($F219&gt;0.99,$F219&lt;1.000001),$A219,"")</f>
        <v/>
      </c>
      <c r="Y211" s="70" t="str">
        <f>IF(AND($F220&gt;0.99,$F220&lt;1.000001),$A220,"")</f>
        <v/>
      </c>
      <c r="Z211" s="70" t="str">
        <f>IF(AND($F221&gt;0.99,$F221&lt;1.000001),$A221,"")</f>
        <v/>
      </c>
      <c r="AA211" s="70" t="str">
        <f>IF(AND($F222&gt;0.99,$F222&lt;1.000001),$A222,"")</f>
        <v/>
      </c>
      <c r="AB211" s="70" t="str">
        <f>IF(AND($F223&gt;0.99,$F223&lt;1.000001),$A223,"")</f>
        <v/>
      </c>
      <c r="AC211" s="70" t="str">
        <f>IF(AND($F224&gt;0.99,$F224&lt;1.000001),$A224,"")</f>
        <v/>
      </c>
      <c r="AD211" s="70"/>
      <c r="AE211" s="63"/>
      <c r="AF211" s="63"/>
    </row>
    <row r="212" spans="1:32" ht="15.75" x14ac:dyDescent="0.25">
      <c r="A212" s="63" t="s">
        <v>430</v>
      </c>
      <c r="B212" s="63"/>
      <c r="C212" s="63"/>
      <c r="D212" s="63"/>
      <c r="E212" s="63"/>
      <c r="F212" s="63">
        <f>StCross!N200</f>
        <v>0</v>
      </c>
      <c r="G212" s="63" t="s">
        <v>488</v>
      </c>
      <c r="H212" s="63"/>
      <c r="I212" s="63"/>
      <c r="J212" s="63"/>
      <c r="K212" s="63"/>
      <c r="L212" s="63"/>
      <c r="M212" s="63"/>
      <c r="N212" s="70" t="str">
        <f>IF($F209=0,$A209,"")</f>
        <v>Anticipating Street Crossings</v>
      </c>
      <c r="O212" s="70" t="str">
        <f>IF($F210=0,$A210,"")</f>
        <v>Wheelchair Specific Street Crossing Skills</v>
      </c>
      <c r="P212" s="70" t="str">
        <f>IF($F211=0,$A211,"")</f>
        <v>Maintaining Line Of Travel &amp; Body Alignment</v>
      </c>
      <c r="Q212" s="70" t="str">
        <f>IF($F212=0,$A212,"")</f>
        <v>Re-establishing Body Alignment</v>
      </c>
      <c r="R212" s="70" t="str">
        <f>IF($F213=0,$A213,"")</f>
        <v>Analyzing Intersections</v>
      </c>
      <c r="S212" s="71" t="str">
        <f>IF($F214=0,$A214,"")</f>
        <v>Plus Intersections</v>
      </c>
      <c r="T212" s="70" t="str">
        <f>IF($F215=0,$A215,"")</f>
        <v>T Intersections</v>
      </c>
      <c r="U212" s="70" t="str">
        <f>IF($F216=0,$A216,"")</f>
        <v>Y Intersections</v>
      </c>
      <c r="V212" s="70" t="str">
        <f>IF($F217=0,$A217,"")</f>
        <v>Roundabouts</v>
      </c>
      <c r="W212" s="70" t="str">
        <f>IF($F218=0,$A218,"")</f>
        <v>Significantly Offset Intersections</v>
      </c>
      <c r="X212" s="70" t="str">
        <f>IF($F219=0,$A219,"")</f>
        <v>Atypical Intersections</v>
      </c>
      <c r="Y212" s="70" t="str">
        <f>IF($F220=0,$A220,"")</f>
        <v>Newly Developed Intersections</v>
      </c>
      <c r="Z212" s="70" t="str">
        <f>IF($F221=0,$A221,"")</f>
        <v>Channelized Right Turn Lanes</v>
      </c>
      <c r="AA212" s="70" t="str">
        <f>IF($F222=0,$A222,"")</f>
        <v>Veering</v>
      </c>
      <c r="AB212" s="70" t="str">
        <f>IF($F223=0,$A223,"")</f>
        <v>Understanding Drivers’ Perspectives</v>
      </c>
      <c r="AC212" s="70" t="str">
        <f>IF($F224=0,$A224,"")</f>
        <v>Pedestrian Signals</v>
      </c>
      <c r="AD212" s="70"/>
      <c r="AE212" s="63"/>
      <c r="AF212" s="63"/>
    </row>
    <row r="213" spans="1:32" ht="15.75" x14ac:dyDescent="0.25">
      <c r="A213" s="63" t="s">
        <v>431</v>
      </c>
      <c r="B213" s="63"/>
      <c r="C213" s="63"/>
      <c r="D213" s="63"/>
      <c r="E213" s="63"/>
      <c r="F213" s="63">
        <f>StCross!N205</f>
        <v>0</v>
      </c>
      <c r="G213" s="63"/>
      <c r="H213" s="63"/>
      <c r="I213" s="63"/>
      <c r="J213" s="63"/>
      <c r="K213" s="63"/>
      <c r="L213" s="63"/>
      <c r="M213" s="63"/>
      <c r="N213" s="63"/>
      <c r="O213" s="63"/>
      <c r="P213" s="63"/>
      <c r="Q213" s="63"/>
      <c r="R213" s="63"/>
      <c r="S213" s="63"/>
      <c r="T213" s="63"/>
      <c r="U213" s="63"/>
      <c r="V213" s="63"/>
      <c r="W213" s="63"/>
      <c r="X213" s="63"/>
      <c r="Y213" s="63"/>
      <c r="Z213" s="63"/>
      <c r="AA213" s="63"/>
      <c r="AB213" s="63"/>
      <c r="AC213" s="63"/>
      <c r="AD213" s="63"/>
      <c r="AE213" s="63"/>
      <c r="AF213" s="63"/>
    </row>
    <row r="214" spans="1:32" ht="15.75" x14ac:dyDescent="0.25">
      <c r="A214" s="63" t="s">
        <v>432</v>
      </c>
      <c r="B214" s="63"/>
      <c r="C214" s="63"/>
      <c r="D214" s="63"/>
      <c r="E214" s="63"/>
      <c r="F214" s="63">
        <f>StCross!N212</f>
        <v>0</v>
      </c>
      <c r="G214" s="63"/>
      <c r="H214" s="63"/>
      <c r="I214" s="63"/>
      <c r="J214" s="63"/>
      <c r="K214" s="63"/>
      <c r="L214" s="63"/>
      <c r="M214" s="63"/>
      <c r="N214" s="63"/>
      <c r="O214" s="63"/>
      <c r="P214" s="63"/>
      <c r="Q214" s="63"/>
      <c r="R214" s="63"/>
      <c r="S214" s="63"/>
      <c r="T214" s="63"/>
      <c r="U214" s="63"/>
      <c r="V214" s="63"/>
      <c r="W214" s="63"/>
      <c r="X214" s="63"/>
      <c r="Y214" s="63"/>
      <c r="Z214" s="63"/>
      <c r="AA214" s="63"/>
      <c r="AB214" s="63"/>
      <c r="AC214" s="63"/>
      <c r="AD214" s="63"/>
      <c r="AE214" s="63"/>
      <c r="AF214" s="63"/>
    </row>
    <row r="215" spans="1:32" ht="15.75" x14ac:dyDescent="0.25">
      <c r="A215" s="63" t="s">
        <v>433</v>
      </c>
      <c r="B215" s="63"/>
      <c r="C215" s="63"/>
      <c r="D215" s="63"/>
      <c r="E215" s="63"/>
      <c r="F215" s="63">
        <f>StCross!N225</f>
        <v>0</v>
      </c>
      <c r="G215" s="63"/>
      <c r="H215" s="63"/>
      <c r="I215" s="63"/>
      <c r="J215" s="63"/>
      <c r="K215" s="63"/>
      <c r="L215" s="63"/>
      <c r="M215" s="63"/>
      <c r="N215" s="63"/>
      <c r="O215" s="63"/>
      <c r="P215" s="63"/>
      <c r="Q215" s="63"/>
      <c r="R215" s="63"/>
      <c r="S215" s="63"/>
      <c r="T215" s="63"/>
      <c r="U215" s="63"/>
      <c r="V215" s="63"/>
      <c r="W215" s="63"/>
      <c r="X215" s="63"/>
      <c r="Y215" s="63"/>
      <c r="Z215" s="63"/>
      <c r="AA215" s="63"/>
      <c r="AB215" s="63"/>
      <c r="AC215" s="63"/>
      <c r="AD215" s="63"/>
      <c r="AE215" s="63"/>
      <c r="AF215" s="63"/>
    </row>
    <row r="216" spans="1:32" ht="15.75" x14ac:dyDescent="0.25">
      <c r="A216" s="63" t="s">
        <v>434</v>
      </c>
      <c r="B216" s="63"/>
      <c r="C216" s="63"/>
      <c r="D216" s="63"/>
      <c r="E216" s="63"/>
      <c r="F216" s="63">
        <f>StCross!N238</f>
        <v>0</v>
      </c>
      <c r="G216" s="63"/>
      <c r="H216" s="63"/>
      <c r="I216" s="63"/>
      <c r="J216" s="63"/>
      <c r="K216" s="63"/>
      <c r="L216" s="63"/>
      <c r="M216" s="63"/>
      <c r="N216" s="63"/>
      <c r="O216" s="63"/>
      <c r="P216" s="63"/>
      <c r="Q216" s="63"/>
      <c r="R216" s="63"/>
      <c r="S216" s="63"/>
      <c r="T216" s="63"/>
      <c r="U216" s="63"/>
      <c r="V216" s="63"/>
      <c r="W216" s="63"/>
      <c r="X216" s="63"/>
      <c r="Y216" s="63"/>
      <c r="Z216" s="63"/>
      <c r="AA216" s="63"/>
      <c r="AB216" s="63"/>
      <c r="AC216" s="63"/>
      <c r="AD216" s="63"/>
      <c r="AE216" s="63"/>
      <c r="AF216" s="63"/>
    </row>
    <row r="217" spans="1:32" ht="15.75" x14ac:dyDescent="0.25">
      <c r="A217" s="63" t="s">
        <v>435</v>
      </c>
      <c r="B217" s="63"/>
      <c r="C217" s="63"/>
      <c r="D217" s="63"/>
      <c r="E217" s="63"/>
      <c r="F217" s="63">
        <f>StCross!N251</f>
        <v>0</v>
      </c>
      <c r="G217" s="63"/>
      <c r="H217" s="63"/>
      <c r="I217" s="63"/>
      <c r="J217" s="63"/>
      <c r="K217" s="63"/>
      <c r="L217" s="63"/>
      <c r="M217" s="63"/>
      <c r="N217" s="63"/>
      <c r="O217" s="63"/>
      <c r="P217" s="63"/>
      <c r="Q217" s="63"/>
      <c r="R217" s="63"/>
      <c r="S217" s="63"/>
      <c r="T217" s="63"/>
      <c r="U217" s="63"/>
      <c r="V217" s="63"/>
      <c r="W217" s="63"/>
      <c r="X217" s="63"/>
      <c r="Y217" s="63"/>
      <c r="Z217" s="63"/>
      <c r="AA217" s="63"/>
      <c r="AB217" s="63"/>
      <c r="AC217" s="63"/>
      <c r="AD217" s="63"/>
      <c r="AE217" s="63"/>
      <c r="AF217" s="63"/>
    </row>
    <row r="218" spans="1:32" ht="15.75" x14ac:dyDescent="0.25">
      <c r="A218" s="63" t="s">
        <v>436</v>
      </c>
      <c r="B218" s="63"/>
      <c r="C218" s="63"/>
      <c r="D218" s="63"/>
      <c r="E218" s="63"/>
      <c r="F218" s="63">
        <f>StCross!N260</f>
        <v>0</v>
      </c>
      <c r="G218" s="63"/>
      <c r="H218" s="63"/>
      <c r="I218" s="63"/>
      <c r="J218" s="63"/>
      <c r="K218" s="63"/>
      <c r="L218" s="63"/>
      <c r="M218" s="63"/>
      <c r="N218" s="63"/>
      <c r="O218" s="63"/>
      <c r="P218" s="63"/>
      <c r="Q218" s="63"/>
      <c r="R218" s="63"/>
      <c r="S218" s="63"/>
      <c r="T218" s="63"/>
      <c r="U218" s="63"/>
      <c r="V218" s="63"/>
      <c r="W218" s="63"/>
      <c r="X218" s="63"/>
      <c r="Y218" s="63"/>
      <c r="Z218" s="63"/>
      <c r="AA218" s="63"/>
      <c r="AB218" s="63"/>
      <c r="AC218" s="63"/>
      <c r="AD218" s="63"/>
      <c r="AE218" s="63"/>
      <c r="AF218" s="63"/>
    </row>
    <row r="219" spans="1:32" ht="15.75" x14ac:dyDescent="0.25">
      <c r="A219" s="63" t="s">
        <v>437</v>
      </c>
      <c r="B219" s="63"/>
      <c r="C219" s="63"/>
      <c r="D219" s="63"/>
      <c r="E219" s="63"/>
      <c r="F219" s="63">
        <f>StCross!N275</f>
        <v>0</v>
      </c>
      <c r="G219" s="63"/>
      <c r="H219" s="63"/>
      <c r="I219" s="63"/>
      <c r="J219" s="63"/>
      <c r="K219" s="63"/>
      <c r="L219" s="63"/>
      <c r="M219" s="63"/>
      <c r="N219" s="63"/>
      <c r="O219" s="63"/>
      <c r="P219" s="63"/>
      <c r="Q219" s="63"/>
      <c r="R219" s="63"/>
      <c r="S219" s="63"/>
      <c r="T219" s="63"/>
      <c r="U219" s="63"/>
      <c r="V219" s="63"/>
      <c r="W219" s="63"/>
      <c r="X219" s="63"/>
      <c r="Y219" s="63"/>
      <c r="Z219" s="63"/>
      <c r="AA219" s="63"/>
      <c r="AB219" s="63"/>
      <c r="AC219" s="63"/>
      <c r="AD219" s="63"/>
      <c r="AE219" s="63"/>
      <c r="AF219" s="63"/>
    </row>
    <row r="220" spans="1:32" ht="15.75" x14ac:dyDescent="0.25">
      <c r="A220" s="63" t="s">
        <v>438</v>
      </c>
      <c r="B220" s="63"/>
      <c r="C220" s="63"/>
      <c r="D220" s="63"/>
      <c r="E220" s="63"/>
      <c r="F220" s="63">
        <f>StCross!N283</f>
        <v>0</v>
      </c>
      <c r="G220" s="63"/>
      <c r="H220" s="63"/>
      <c r="I220" s="63"/>
      <c r="J220" s="63"/>
      <c r="K220" s="63"/>
      <c r="L220" s="63"/>
      <c r="M220" s="63"/>
      <c r="N220" s="63"/>
      <c r="O220" s="63"/>
      <c r="P220" s="63"/>
      <c r="Q220" s="63"/>
      <c r="R220" s="63"/>
      <c r="S220" s="63"/>
      <c r="T220" s="63"/>
      <c r="U220" s="63"/>
      <c r="V220" s="63"/>
      <c r="W220" s="63"/>
      <c r="X220" s="63"/>
      <c r="Y220" s="63"/>
      <c r="Z220" s="63"/>
      <c r="AA220" s="63"/>
      <c r="AB220" s="63"/>
      <c r="AC220" s="63"/>
      <c r="AD220" s="63"/>
      <c r="AE220" s="63"/>
      <c r="AF220" s="63"/>
    </row>
    <row r="221" spans="1:32" ht="15.75" x14ac:dyDescent="0.25">
      <c r="A221" s="63" t="s">
        <v>439</v>
      </c>
      <c r="B221" s="63"/>
      <c r="C221" s="63"/>
      <c r="D221" s="63"/>
      <c r="E221" s="63"/>
      <c r="F221" s="63">
        <f>StCross!N289</f>
        <v>0</v>
      </c>
      <c r="G221" s="63"/>
      <c r="H221" s="63"/>
      <c r="I221" s="63"/>
      <c r="J221" s="63"/>
      <c r="K221" s="63"/>
      <c r="L221" s="63"/>
      <c r="M221" s="63"/>
      <c r="N221" s="63"/>
      <c r="O221" s="63"/>
      <c r="P221" s="63"/>
      <c r="Q221" s="63"/>
      <c r="R221" s="63"/>
      <c r="S221" s="63"/>
      <c r="T221" s="63"/>
      <c r="U221" s="63"/>
      <c r="V221" s="63"/>
      <c r="W221" s="63"/>
      <c r="X221" s="63"/>
      <c r="Y221" s="63"/>
      <c r="Z221" s="63"/>
      <c r="AA221" s="63"/>
      <c r="AB221" s="63"/>
      <c r="AC221" s="63"/>
      <c r="AD221" s="63"/>
      <c r="AE221" s="63"/>
      <c r="AF221" s="63"/>
    </row>
    <row r="222" spans="1:32" ht="15.75" x14ac:dyDescent="0.25">
      <c r="A222" s="63" t="s">
        <v>440</v>
      </c>
      <c r="B222" s="63"/>
      <c r="C222" s="63"/>
      <c r="D222" s="63"/>
      <c r="E222" s="63"/>
      <c r="F222" s="63">
        <f>StCross!N295</f>
        <v>0</v>
      </c>
      <c r="G222" s="63"/>
      <c r="H222" s="63"/>
      <c r="I222" s="63"/>
      <c r="J222" s="63"/>
      <c r="K222" s="63"/>
      <c r="L222" s="63"/>
      <c r="M222" s="63"/>
      <c r="N222" s="63"/>
      <c r="O222" s="63"/>
      <c r="P222" s="63"/>
      <c r="Q222" s="63"/>
      <c r="R222" s="63"/>
      <c r="S222" s="63"/>
      <c r="T222" s="63"/>
      <c r="U222" s="63"/>
      <c r="V222" s="63"/>
      <c r="W222" s="63"/>
      <c r="X222" s="63"/>
      <c r="Y222" s="63"/>
      <c r="Z222" s="63"/>
      <c r="AA222" s="63"/>
      <c r="AB222" s="63"/>
      <c r="AC222" s="63"/>
      <c r="AD222" s="63"/>
      <c r="AE222" s="63"/>
      <c r="AF222" s="63"/>
    </row>
    <row r="223" spans="1:32" ht="15.75" x14ac:dyDescent="0.25">
      <c r="A223" s="63" t="s">
        <v>441</v>
      </c>
      <c r="B223" s="63"/>
      <c r="C223" s="63"/>
      <c r="D223" s="63"/>
      <c r="E223" s="63"/>
      <c r="F223" s="63">
        <f>StCross!N312</f>
        <v>0</v>
      </c>
      <c r="G223" s="63"/>
      <c r="H223" s="63"/>
      <c r="I223" s="63"/>
      <c r="J223" s="63"/>
      <c r="K223" s="63"/>
      <c r="L223" s="63"/>
      <c r="M223" s="63"/>
      <c r="N223" s="63"/>
      <c r="O223" s="63"/>
      <c r="P223" s="63"/>
      <c r="Q223" s="63"/>
      <c r="R223" s="63"/>
      <c r="S223" s="63"/>
      <c r="T223" s="63"/>
      <c r="U223" s="63"/>
      <c r="V223" s="63"/>
      <c r="W223" s="63"/>
      <c r="X223" s="63"/>
      <c r="Y223" s="63"/>
      <c r="Z223" s="63"/>
      <c r="AA223" s="63"/>
      <c r="AB223" s="63"/>
      <c r="AC223" s="63"/>
      <c r="AD223" s="63"/>
      <c r="AE223" s="63"/>
      <c r="AF223" s="63"/>
    </row>
    <row r="224" spans="1:32" ht="15.75" x14ac:dyDescent="0.25">
      <c r="A224" s="63" t="s">
        <v>442</v>
      </c>
      <c r="B224" s="63"/>
      <c r="C224" s="63"/>
      <c r="D224" s="63"/>
      <c r="E224" s="63"/>
      <c r="F224" s="63">
        <f>StCross!N321</f>
        <v>0</v>
      </c>
      <c r="G224" s="63"/>
      <c r="H224" s="63"/>
      <c r="I224" s="63"/>
      <c r="J224" s="63"/>
      <c r="K224" s="63"/>
      <c r="L224" s="63"/>
      <c r="M224" s="63"/>
      <c r="N224" s="63"/>
      <c r="O224" s="63"/>
      <c r="P224" s="63"/>
      <c r="Q224" s="63"/>
      <c r="R224" s="63"/>
      <c r="S224" s="63"/>
      <c r="T224" s="63"/>
      <c r="U224" s="63"/>
      <c r="V224" s="63"/>
      <c r="W224" s="63"/>
      <c r="X224" s="63"/>
      <c r="Y224" s="63"/>
      <c r="Z224" s="63"/>
      <c r="AA224" s="63"/>
      <c r="AB224" s="63"/>
      <c r="AC224" s="63"/>
      <c r="AD224" s="63"/>
      <c r="AE224" s="63"/>
      <c r="AF224" s="63"/>
    </row>
    <row r="225" spans="1:32" ht="15.75" x14ac:dyDescent="0.25">
      <c r="A225" s="114"/>
      <c r="B225" s="63"/>
      <c r="C225" s="63"/>
      <c r="D225" s="63"/>
      <c r="E225" s="63"/>
      <c r="F225" s="63"/>
      <c r="G225" s="63"/>
      <c r="H225" s="63"/>
      <c r="I225" s="63"/>
      <c r="J225" s="63"/>
      <c r="K225" s="63"/>
      <c r="L225" s="63"/>
      <c r="M225" s="63"/>
      <c r="N225" s="63"/>
      <c r="O225" s="63"/>
      <c r="P225" s="63"/>
      <c r="Q225" s="63"/>
      <c r="R225" s="63"/>
      <c r="S225" s="63"/>
      <c r="T225" s="63"/>
      <c r="U225" s="63"/>
      <c r="V225" s="63"/>
      <c r="W225" s="63"/>
      <c r="X225" s="63"/>
      <c r="Y225" s="63"/>
      <c r="Z225" s="63"/>
      <c r="AA225" s="63"/>
      <c r="AB225" s="63"/>
      <c r="AC225" s="63"/>
      <c r="AD225" s="63"/>
      <c r="AE225" s="63"/>
      <c r="AF225" s="63"/>
    </row>
    <row r="226" spans="1:32" ht="15.75" x14ac:dyDescent="0.25">
      <c r="A226" s="66" t="s">
        <v>480</v>
      </c>
      <c r="B226" s="63"/>
      <c r="C226" s="63"/>
      <c r="D226" s="63"/>
      <c r="E226" s="63"/>
      <c r="F226" s="63"/>
      <c r="G226" s="63"/>
      <c r="H226" s="63"/>
      <c r="I226" s="63"/>
      <c r="J226" s="63"/>
      <c r="K226" s="63"/>
      <c r="L226" s="63"/>
      <c r="M226" s="63"/>
      <c r="N226" s="63"/>
      <c r="O226" s="63"/>
      <c r="P226" s="63"/>
      <c r="Q226" s="63"/>
      <c r="R226" s="63"/>
      <c r="S226" s="63"/>
      <c r="T226" s="63"/>
      <c r="U226" s="63"/>
      <c r="V226" s="63"/>
      <c r="W226" s="63"/>
      <c r="X226" s="63"/>
      <c r="Y226" s="63"/>
      <c r="Z226" s="63"/>
      <c r="AA226" s="63"/>
      <c r="AB226" s="63"/>
      <c r="AC226" s="63"/>
      <c r="AD226" s="63"/>
      <c r="AE226" s="63"/>
      <c r="AF226" s="63"/>
    </row>
    <row r="227" spans="1:32" ht="15.75" x14ac:dyDescent="0.25">
      <c r="A227" s="63" t="s">
        <v>443</v>
      </c>
      <c r="B227" s="63"/>
      <c r="C227" s="63"/>
      <c r="D227" s="63"/>
      <c r="E227" s="63"/>
      <c r="F227" s="63">
        <f>Orient!N106</f>
        <v>0</v>
      </c>
      <c r="G227" s="63" t="s">
        <v>489</v>
      </c>
      <c r="H227" s="63"/>
      <c r="I227" s="63"/>
      <c r="J227" s="63"/>
      <c r="K227" s="63"/>
      <c r="L227" s="63"/>
      <c r="M227" s="63"/>
      <c r="N227" s="70" t="str">
        <f>IF(F227&gt;3.99,A227,"")</f>
        <v/>
      </c>
      <c r="O227" s="70" t="str">
        <f>IF(F228&gt;3.99,A228,"")</f>
        <v/>
      </c>
      <c r="P227" s="70" t="str">
        <f>IF(F229&gt;3.99,A229,"")</f>
        <v/>
      </c>
      <c r="Q227" s="70" t="str">
        <f>IF(F230&gt;3.99,A230,"")</f>
        <v/>
      </c>
      <c r="R227" s="70" t="str">
        <f>IF(F231&gt;3.99,A231,"")</f>
        <v/>
      </c>
      <c r="S227" s="70" t="str">
        <f>IF(F232&gt;3.99,A232,"")</f>
        <v/>
      </c>
      <c r="T227" s="70" t="str">
        <f>IF(F233&gt;3.99,A233,"")</f>
        <v/>
      </c>
      <c r="U227" s="70" t="str">
        <f>IF(F234&gt;3.99,A234,"")</f>
        <v/>
      </c>
      <c r="V227" s="70" t="str">
        <f>IF(F235&gt;3.99,A235,"")</f>
        <v/>
      </c>
      <c r="W227" s="70" t="str">
        <f>IF(F236&gt;3.99,A236,"")</f>
        <v/>
      </c>
      <c r="X227" s="70" t="str">
        <f>IF(F237&gt;3.99,A237,"")</f>
        <v/>
      </c>
      <c r="Y227" s="63"/>
      <c r="Z227" s="63"/>
      <c r="AA227" s="63"/>
      <c r="AB227" s="63"/>
      <c r="AC227" s="63"/>
      <c r="AD227" s="63"/>
      <c r="AE227" s="63"/>
      <c r="AF227" s="63"/>
    </row>
    <row r="228" spans="1:32" ht="15.75" x14ac:dyDescent="0.25">
      <c r="A228" s="63" t="s">
        <v>445</v>
      </c>
      <c r="B228" s="63"/>
      <c r="C228" s="63"/>
      <c r="D228" s="63"/>
      <c r="E228" s="63"/>
      <c r="F228" s="63">
        <f>Orient!N122</f>
        <v>0</v>
      </c>
      <c r="G228" s="63" t="s">
        <v>486</v>
      </c>
      <c r="H228" s="63"/>
      <c r="I228" s="63"/>
      <c r="J228" s="63"/>
      <c r="K228" s="63"/>
      <c r="L228" s="63"/>
      <c r="M228" s="63"/>
      <c r="N228" s="70" t="str">
        <f>IF(AND($F227&gt;1.01,$F227&lt;3.99),$A227,"")</f>
        <v/>
      </c>
      <c r="O228" s="70" t="str">
        <f>IF(AND($F228&gt;1.01,$F228&lt;3.99),$A228,"")</f>
        <v/>
      </c>
      <c r="P228" s="70" t="str">
        <f>IF(AND($F229&gt;1.01,$F229&lt;3.99),$A229,"")</f>
        <v/>
      </c>
      <c r="Q228" s="70" t="str">
        <f>IF(AND($F230&gt;1.01,$F230&lt;3.99),$A230,"")</f>
        <v/>
      </c>
      <c r="R228" s="70" t="str">
        <f>IF(AND($F231&gt;1.01,$F231&lt;3.99),$A231,"")</f>
        <v/>
      </c>
      <c r="S228" s="70" t="str">
        <f>IF(AND($F232&gt;1.01,$F232&lt;3.99),$A232,"")</f>
        <v/>
      </c>
      <c r="T228" s="70" t="str">
        <f>IF(AND($F233&gt;1.01,$F233&lt;3.99),$A233,"")</f>
        <v/>
      </c>
      <c r="U228" s="70" t="str">
        <f>IF(AND($F234&gt;1.01,$F234&lt;3.99),$A234,"")</f>
        <v/>
      </c>
      <c r="V228" s="70" t="str">
        <f>IF(AND($F235&gt;1.01,$F235&lt;3.99),$A235,"")</f>
        <v/>
      </c>
      <c r="W228" s="70" t="str">
        <f>IF(AND($F236&gt;1.01,$F236&lt;3.99),$A236,"")</f>
        <v/>
      </c>
      <c r="X228" s="70" t="str">
        <f>IF(AND($F237&gt;1.01,$F237&lt;3.99),$A237,"")</f>
        <v/>
      </c>
      <c r="Y228" s="63"/>
      <c r="Z228" s="63"/>
      <c r="AA228" s="63"/>
      <c r="AB228" s="63"/>
      <c r="AC228" s="63"/>
      <c r="AD228" s="63"/>
      <c r="AE228" s="63"/>
      <c r="AF228" s="63"/>
    </row>
    <row r="229" spans="1:32" ht="15.75" x14ac:dyDescent="0.25">
      <c r="A229" s="63" t="s">
        <v>444</v>
      </c>
      <c r="B229" s="63"/>
      <c r="C229" s="63"/>
      <c r="D229" s="63"/>
      <c r="E229" s="63"/>
      <c r="F229" s="63">
        <f>Orient!N128</f>
        <v>0</v>
      </c>
      <c r="G229" s="63" t="s">
        <v>487</v>
      </c>
      <c r="H229" s="63"/>
      <c r="I229" s="63"/>
      <c r="J229" s="63"/>
      <c r="K229" s="63"/>
      <c r="L229" s="63"/>
      <c r="M229" s="63"/>
      <c r="N229" s="70" t="str">
        <f>IF(AND($F227&gt;0.99,$F227&lt;1.000001),$A227,"")</f>
        <v/>
      </c>
      <c r="O229" s="70" t="str">
        <f>IF(AND($F228&gt;0.99,$F228&lt;1.000001),$A228,"")</f>
        <v/>
      </c>
      <c r="P229" s="70" t="str">
        <f>IF(AND($F229&gt;0.99,$F229&lt;1.000001),$A229,"")</f>
        <v/>
      </c>
      <c r="Q229" s="70" t="str">
        <f>IF(AND($F230&gt;0.99,$F230&lt;1.000001),$A230,"")</f>
        <v/>
      </c>
      <c r="R229" s="70" t="str">
        <f>IF(AND($F231&gt;0.99,$F231&lt;1.000001),$A231,"")</f>
        <v/>
      </c>
      <c r="S229" s="70" t="str">
        <f>IF(AND($F232&gt;0.99,$F232&lt;1.000001),$A232,"")</f>
        <v/>
      </c>
      <c r="T229" s="70" t="str">
        <f>IF(AND($F233&gt;0.99,$F233&lt;1.000001),$A233,"")</f>
        <v/>
      </c>
      <c r="U229" s="70" t="str">
        <f>IF(AND($F234&gt;0.99,$F234&lt;1.000001),$A234,"")</f>
        <v/>
      </c>
      <c r="V229" s="70" t="str">
        <f>IF(AND($F235&gt;0.99,$F235&lt;1.000001),$A235,"")</f>
        <v/>
      </c>
      <c r="W229" s="70" t="str">
        <f>IF(AND($F236&gt;0.99,$F236&lt;1.000001),$A236,"")</f>
        <v/>
      </c>
      <c r="X229" s="70" t="str">
        <f>IF(AND($F237&gt;0.99,$F237&lt;1.000001),$A237,"")</f>
        <v/>
      </c>
      <c r="Y229" s="63"/>
      <c r="Z229" s="63"/>
      <c r="AA229" s="63"/>
      <c r="AB229" s="63"/>
      <c r="AC229" s="63"/>
      <c r="AD229" s="63"/>
      <c r="AE229" s="63"/>
      <c r="AF229" s="63"/>
    </row>
    <row r="230" spans="1:32" ht="15.75" x14ac:dyDescent="0.25">
      <c r="A230" s="63" t="s">
        <v>446</v>
      </c>
      <c r="B230" s="63"/>
      <c r="C230" s="63"/>
      <c r="D230" s="63"/>
      <c r="E230" s="63"/>
      <c r="F230" s="63">
        <f>Orient!N134</f>
        <v>0</v>
      </c>
      <c r="G230" s="63" t="s">
        <v>488</v>
      </c>
      <c r="H230" s="63"/>
      <c r="I230" s="63"/>
      <c r="J230" s="63"/>
      <c r="K230" s="63"/>
      <c r="L230" s="63"/>
      <c r="M230" s="63"/>
      <c r="N230" s="70" t="str">
        <f>IF($F227=0,$A227,"")</f>
        <v>Cardinality</v>
      </c>
      <c r="O230" s="70" t="str">
        <f>IF($F228=0,$A228,"")</f>
        <v>Landmarks</v>
      </c>
      <c r="P230" s="70" t="str">
        <f>IF($F229=0,$A229,"")</f>
        <v>Clues</v>
      </c>
      <c r="Q230" s="70" t="str">
        <f>IF($F230=0,$A230,"")</f>
        <v>Indoor Numbering Systems</v>
      </c>
      <c r="R230" s="70" t="str">
        <f>IF($F231=0,$A231,"")</f>
        <v>Outdoor Numbering Systems</v>
      </c>
      <c r="S230" s="71" t="str">
        <f>IF($F232=0,$A232,"")</f>
        <v>Route Creation</v>
      </c>
      <c r="T230" s="70" t="str">
        <f>IF($F233=0,$A233,"")</f>
        <v>Grid System</v>
      </c>
      <c r="U230" s="70" t="str">
        <f>IF($F234=0,$A234,"")</f>
        <v>Divisors And Block Numbering</v>
      </c>
      <c r="V230" s="70" t="str">
        <f>IF($F235=0,$A235,"")</f>
        <v>Transferability</v>
      </c>
      <c r="W230" s="70" t="str">
        <f>IF($F236=0,$A236,"")</f>
        <v>GPS</v>
      </c>
      <c r="X230" s="70" t="str">
        <f>IF($F237=0,$A237,"")</f>
        <v>Maps</v>
      </c>
      <c r="Y230" s="63"/>
      <c r="Z230" s="63"/>
      <c r="AA230" s="63"/>
      <c r="AB230" s="63"/>
      <c r="AC230" s="63"/>
      <c r="AD230" s="63"/>
      <c r="AE230" s="63"/>
      <c r="AF230" s="63"/>
    </row>
    <row r="231" spans="1:32" ht="15.75" x14ac:dyDescent="0.25">
      <c r="A231" s="63" t="s">
        <v>447</v>
      </c>
      <c r="B231" s="63"/>
      <c r="C231" s="63"/>
      <c r="D231" s="63"/>
      <c r="E231" s="63"/>
      <c r="F231" s="63">
        <f>Orient!N140</f>
        <v>0</v>
      </c>
      <c r="G231" s="63"/>
      <c r="H231" s="63"/>
      <c r="I231" s="63"/>
      <c r="J231" s="63"/>
      <c r="K231" s="63"/>
      <c r="L231" s="63"/>
      <c r="M231" s="63"/>
      <c r="N231" s="63"/>
      <c r="O231" s="63"/>
      <c r="P231" s="63"/>
      <c r="Q231" s="63"/>
      <c r="R231" s="63"/>
      <c r="S231" s="63"/>
      <c r="T231" s="63"/>
      <c r="U231" s="63"/>
      <c r="V231" s="63"/>
      <c r="W231" s="63"/>
      <c r="X231" s="63"/>
      <c r="Y231" s="63"/>
      <c r="Z231" s="63"/>
      <c r="AA231" s="63"/>
      <c r="AB231" s="63"/>
      <c r="AC231" s="63"/>
      <c r="AD231" s="63"/>
      <c r="AE231" s="63"/>
      <c r="AF231" s="63"/>
    </row>
    <row r="232" spans="1:32" ht="15.75" x14ac:dyDescent="0.25">
      <c r="A232" s="63" t="s">
        <v>1029</v>
      </c>
      <c r="B232" s="63"/>
      <c r="C232" s="63"/>
      <c r="D232" s="63"/>
      <c r="E232" s="63"/>
      <c r="F232" s="63">
        <f>Orient!N146</f>
        <v>0</v>
      </c>
      <c r="G232" s="63"/>
      <c r="H232" s="63"/>
      <c r="I232" s="63"/>
      <c r="J232" s="63"/>
      <c r="K232" s="63"/>
      <c r="L232" s="63"/>
      <c r="M232" s="63"/>
      <c r="N232" s="63"/>
      <c r="O232" s="63"/>
      <c r="P232" s="63"/>
      <c r="Q232" s="63"/>
      <c r="R232" s="63"/>
      <c r="S232" s="63"/>
      <c r="T232" s="63"/>
      <c r="U232" s="63"/>
      <c r="V232" s="63"/>
      <c r="W232" s="63"/>
      <c r="X232" s="63"/>
      <c r="Y232" s="63"/>
      <c r="Z232" s="63"/>
      <c r="AA232" s="63"/>
      <c r="AB232" s="63"/>
      <c r="AC232" s="63"/>
      <c r="AD232" s="63"/>
      <c r="AE232" s="63"/>
      <c r="AF232" s="63"/>
    </row>
    <row r="233" spans="1:32" ht="15.75" x14ac:dyDescent="0.25">
      <c r="A233" s="63" t="s">
        <v>448</v>
      </c>
      <c r="B233" s="63"/>
      <c r="C233" s="63"/>
      <c r="D233" s="63"/>
      <c r="E233" s="63"/>
      <c r="F233" s="63">
        <f>Orient!N153</f>
        <v>0</v>
      </c>
      <c r="G233" s="63"/>
      <c r="H233" s="63"/>
      <c r="I233" s="63"/>
      <c r="J233" s="63"/>
      <c r="K233" s="63"/>
      <c r="L233" s="63"/>
      <c r="M233" s="63"/>
      <c r="N233" s="63"/>
      <c r="O233" s="63"/>
      <c r="P233" s="63"/>
      <c r="Q233" s="63"/>
      <c r="R233" s="63"/>
      <c r="S233" s="63"/>
      <c r="T233" s="63"/>
      <c r="U233" s="63"/>
      <c r="V233" s="63"/>
      <c r="W233" s="63"/>
      <c r="X233" s="63"/>
      <c r="Y233" s="63"/>
      <c r="Z233" s="63"/>
      <c r="AA233" s="63"/>
      <c r="AB233" s="63"/>
      <c r="AC233" s="63"/>
      <c r="AD233" s="63"/>
      <c r="AE233" s="63"/>
      <c r="AF233" s="63"/>
    </row>
    <row r="234" spans="1:32" ht="15.75" x14ac:dyDescent="0.25">
      <c r="A234" s="63" t="s">
        <v>449</v>
      </c>
      <c r="B234" s="63"/>
      <c r="C234" s="63"/>
      <c r="D234" s="63"/>
      <c r="E234" s="63"/>
      <c r="F234" s="63">
        <f>Orient!N164</f>
        <v>0</v>
      </c>
      <c r="G234" s="63"/>
      <c r="H234" s="63"/>
      <c r="I234" s="63"/>
      <c r="J234" s="63"/>
      <c r="K234" s="63"/>
      <c r="L234" s="63"/>
      <c r="M234" s="63"/>
      <c r="N234" s="63"/>
      <c r="O234" s="63"/>
      <c r="P234" s="63"/>
      <c r="Q234" s="63"/>
      <c r="R234" s="63"/>
      <c r="S234" s="63"/>
      <c r="T234" s="63"/>
      <c r="U234" s="63"/>
      <c r="V234" s="63"/>
      <c r="W234" s="63"/>
      <c r="X234" s="63"/>
      <c r="Y234" s="63"/>
      <c r="Z234" s="63"/>
      <c r="AA234" s="63"/>
      <c r="AB234" s="63"/>
      <c r="AC234" s="63"/>
      <c r="AD234" s="63"/>
      <c r="AE234" s="63"/>
      <c r="AF234" s="63"/>
    </row>
    <row r="235" spans="1:32" ht="15.75" x14ac:dyDescent="0.25">
      <c r="A235" s="63" t="s">
        <v>450</v>
      </c>
      <c r="B235" s="63"/>
      <c r="C235" s="63"/>
      <c r="D235" s="63"/>
      <c r="E235" s="63"/>
      <c r="F235" s="63">
        <f>Orient!N172</f>
        <v>0</v>
      </c>
      <c r="G235" s="63"/>
      <c r="H235" s="63"/>
      <c r="I235" s="63"/>
      <c r="J235" s="63"/>
      <c r="K235" s="63"/>
      <c r="L235" s="63"/>
      <c r="M235" s="63"/>
      <c r="N235" s="63"/>
      <c r="O235" s="63"/>
      <c r="P235" s="63"/>
      <c r="Q235" s="63"/>
      <c r="R235" s="63"/>
      <c r="S235" s="63"/>
      <c r="T235" s="63"/>
      <c r="U235" s="63"/>
      <c r="V235" s="63"/>
      <c r="W235" s="63"/>
      <c r="X235" s="63"/>
      <c r="Y235" s="63"/>
      <c r="Z235" s="63"/>
      <c r="AA235" s="63"/>
      <c r="AB235" s="63"/>
      <c r="AC235" s="63"/>
      <c r="AD235" s="63"/>
      <c r="AE235" s="63"/>
      <c r="AF235" s="63"/>
    </row>
    <row r="236" spans="1:32" ht="15.75" x14ac:dyDescent="0.25">
      <c r="A236" s="63" t="s">
        <v>451</v>
      </c>
      <c r="B236" s="63"/>
      <c r="C236" s="63"/>
      <c r="D236" s="63"/>
      <c r="E236" s="63"/>
      <c r="F236" s="63">
        <f>Orient!N176</f>
        <v>0</v>
      </c>
      <c r="G236" s="63"/>
      <c r="H236" s="63"/>
      <c r="I236" s="63"/>
      <c r="J236" s="63"/>
      <c r="K236" s="63"/>
      <c r="L236" s="63"/>
      <c r="M236" s="63"/>
      <c r="N236" s="63"/>
      <c r="O236" s="63"/>
      <c r="P236" s="63"/>
      <c r="Q236" s="63"/>
      <c r="R236" s="63"/>
      <c r="S236" s="63"/>
      <c r="T236" s="63"/>
      <c r="U236" s="63"/>
      <c r="V236" s="63"/>
      <c r="W236" s="63"/>
      <c r="X236" s="63"/>
      <c r="Y236" s="63"/>
      <c r="Z236" s="63"/>
      <c r="AA236" s="63"/>
      <c r="AB236" s="63"/>
      <c r="AC236" s="63"/>
      <c r="AD236" s="63"/>
      <c r="AE236" s="63"/>
      <c r="AF236" s="63"/>
    </row>
    <row r="237" spans="1:32" ht="15.75" x14ac:dyDescent="0.25">
      <c r="A237" s="63" t="s">
        <v>492</v>
      </c>
      <c r="B237" s="63"/>
      <c r="C237" s="63"/>
      <c r="D237" s="63"/>
      <c r="E237" s="63"/>
      <c r="F237" s="63">
        <f>Orient!N190</f>
        <v>0</v>
      </c>
      <c r="G237" s="63"/>
      <c r="H237" s="63"/>
      <c r="I237" s="63"/>
      <c r="J237" s="63"/>
      <c r="K237" s="63"/>
      <c r="L237" s="63"/>
      <c r="M237" s="63"/>
      <c r="N237" s="63"/>
      <c r="O237" s="63"/>
      <c r="P237" s="63"/>
      <c r="Q237" s="63"/>
      <c r="R237" s="63"/>
      <c r="S237" s="63"/>
      <c r="T237" s="63"/>
      <c r="U237" s="63"/>
      <c r="V237" s="63"/>
      <c r="W237" s="63"/>
      <c r="X237" s="63"/>
      <c r="Y237" s="63"/>
      <c r="Z237" s="63"/>
      <c r="AA237" s="63"/>
      <c r="AB237" s="63"/>
      <c r="AC237" s="63"/>
      <c r="AD237" s="63"/>
      <c r="AE237" s="63"/>
      <c r="AF237" s="63"/>
    </row>
    <row r="238" spans="1:32" ht="15.75" x14ac:dyDescent="0.25">
      <c r="A238" s="66" t="s">
        <v>481</v>
      </c>
      <c r="B238" s="63"/>
      <c r="C238" s="63"/>
      <c r="D238" s="63"/>
      <c r="E238" s="63"/>
      <c r="F238" s="63"/>
      <c r="G238" s="63"/>
      <c r="H238" s="63"/>
      <c r="I238" s="63"/>
      <c r="J238" s="63"/>
      <c r="K238" s="63"/>
      <c r="L238" s="63"/>
      <c r="M238" s="63"/>
      <c r="N238" s="63"/>
      <c r="O238" s="63"/>
      <c r="P238" s="63"/>
      <c r="Q238" s="63"/>
      <c r="R238" s="63"/>
      <c r="S238" s="63"/>
      <c r="T238" s="63"/>
      <c r="U238" s="63"/>
      <c r="V238" s="63"/>
      <c r="W238" s="63"/>
      <c r="X238" s="63"/>
      <c r="Y238" s="63"/>
      <c r="Z238" s="63"/>
      <c r="AA238" s="63"/>
      <c r="AB238" s="63"/>
      <c r="AC238" s="63"/>
      <c r="AD238" s="63"/>
      <c r="AE238" s="63"/>
      <c r="AF238" s="63"/>
    </row>
    <row r="239" spans="1:32" ht="15.75" x14ac:dyDescent="0.25">
      <c r="A239" s="63" t="s">
        <v>452</v>
      </c>
      <c r="B239" s="63"/>
      <c r="C239" s="63"/>
      <c r="D239" s="63"/>
      <c r="E239" s="63"/>
      <c r="F239" s="63">
        <f>PubTran!N126</f>
        <v>0</v>
      </c>
      <c r="G239" s="63" t="s">
        <v>489</v>
      </c>
      <c r="H239" s="63"/>
      <c r="I239" s="63"/>
      <c r="J239" s="63"/>
      <c r="K239" s="63"/>
      <c r="L239" s="63"/>
      <c r="M239" s="63"/>
      <c r="N239" s="70" t="str">
        <f>IF(F239&gt;3.99,A239,"")</f>
        <v/>
      </c>
      <c r="O239" s="70" t="str">
        <f>IF(F240&gt;3.99,A240,"")</f>
        <v/>
      </c>
      <c r="P239" s="70" t="str">
        <f>IF(F241&gt;3.99,A241,"")</f>
        <v/>
      </c>
      <c r="Q239" s="70" t="str">
        <f>IF(F242&gt;3.99,A242,"")</f>
        <v/>
      </c>
      <c r="R239" s="70" t="str">
        <f>IF(F243&gt;3.99,A243,"")</f>
        <v/>
      </c>
      <c r="S239" s="70" t="str">
        <f>IF(F244&gt;3.99,A244,"")</f>
        <v/>
      </c>
      <c r="T239" s="70" t="str">
        <f>IF(F245&gt;3.99,A245,"")</f>
        <v/>
      </c>
      <c r="U239" s="70" t="str">
        <f>IF(F246&gt;3.99,A246,"")</f>
        <v/>
      </c>
      <c r="V239" s="63"/>
      <c r="W239" s="63"/>
      <c r="X239" s="63"/>
      <c r="Y239" s="63"/>
      <c r="Z239" s="63"/>
      <c r="AA239" s="63"/>
      <c r="AB239" s="63"/>
      <c r="AC239" s="63"/>
      <c r="AD239" s="63"/>
      <c r="AE239" s="63"/>
      <c r="AF239" s="63"/>
    </row>
    <row r="240" spans="1:32" ht="15.75" x14ac:dyDescent="0.25">
      <c r="A240" s="63" t="s">
        <v>1031</v>
      </c>
      <c r="B240" s="63"/>
      <c r="C240" s="63"/>
      <c r="D240" s="63"/>
      <c r="E240" s="63"/>
      <c r="F240" s="63">
        <f>PubTran!N127</f>
        <v>0</v>
      </c>
      <c r="G240" s="63" t="s">
        <v>486</v>
      </c>
      <c r="H240" s="63"/>
      <c r="I240" s="63"/>
      <c r="J240" s="63"/>
      <c r="K240" s="63"/>
      <c r="L240" s="63"/>
      <c r="M240" s="63"/>
      <c r="N240" s="70" t="str">
        <f>IF(AND($F239&gt;1.01,$F239&lt;3.99),$A239,"")</f>
        <v/>
      </c>
      <c r="O240" s="70" t="str">
        <f>IF(AND($F240&gt;1.01,$F240&lt;3.99),$A240,"")</f>
        <v/>
      </c>
      <c r="P240" s="70" t="str">
        <f>IF(AND($F241&gt;1.01,$F241&lt;3.99),$A241,"")</f>
        <v/>
      </c>
      <c r="Q240" s="70" t="str">
        <f>IF(AND($F242&gt;1.01,$F242&lt;3.99),$A242,"")</f>
        <v/>
      </c>
      <c r="R240" s="70" t="str">
        <f>IF(AND($F243&gt;1.01,$F243&lt;3.99),$A243,"")</f>
        <v/>
      </c>
      <c r="S240" s="70" t="str">
        <f>IF(AND($F244&gt;1.01,$F244&lt;3.99),$A244,"")</f>
        <v/>
      </c>
      <c r="T240" s="70" t="str">
        <f>IF(AND($F245&gt;1.01,$F245&lt;3.99),$A245,"")</f>
        <v/>
      </c>
      <c r="U240" s="70" t="str">
        <f>IF(AND($F246&gt;1.01,$F246&lt;3.99),$A246,"")</f>
        <v/>
      </c>
      <c r="V240" s="63"/>
      <c r="W240" s="63"/>
      <c r="X240" s="63"/>
      <c r="Y240" s="63"/>
      <c r="Z240" s="63"/>
      <c r="AA240" s="63"/>
      <c r="AB240" s="63"/>
      <c r="AC240" s="63"/>
      <c r="AD240" s="63"/>
      <c r="AE240" s="63"/>
      <c r="AF240" s="63"/>
    </row>
    <row r="241" spans="1:32" ht="15.75" x14ac:dyDescent="0.25">
      <c r="A241" s="63" t="s">
        <v>453</v>
      </c>
      <c r="B241" s="63"/>
      <c r="C241" s="63"/>
      <c r="D241" s="63"/>
      <c r="E241" s="63"/>
      <c r="F241" s="63">
        <f>PubTran!N133</f>
        <v>0</v>
      </c>
      <c r="G241" s="63" t="s">
        <v>487</v>
      </c>
      <c r="H241" s="63"/>
      <c r="I241" s="63"/>
      <c r="J241" s="63"/>
      <c r="K241" s="63"/>
      <c r="L241" s="63"/>
      <c r="M241" s="63"/>
      <c r="N241" s="70" t="str">
        <f>IF(AND($F239&gt;0.99,$F239&lt;1.000001),$A239,"")</f>
        <v/>
      </c>
      <c r="O241" s="70" t="str">
        <f>IF(AND($F240&gt;0.99,$F240&lt;1.000001),$A240,"")</f>
        <v/>
      </c>
      <c r="P241" s="70" t="str">
        <f>IF(AND($F241&gt;0.99,$F241&lt;1.000001),$A241,"")</f>
        <v/>
      </c>
      <c r="Q241" s="70" t="str">
        <f>IF(AND($F242&gt;0.99,$F242&lt;1.000001),$A242,"")</f>
        <v/>
      </c>
      <c r="R241" s="70" t="str">
        <f>IF(AND($F243&gt;0.99,$F243&lt;1.000001),$A243,"")</f>
        <v/>
      </c>
      <c r="S241" s="70" t="str">
        <f>IF(AND($F244&gt;0.99,$F244&lt;1.000001),$A244,"")</f>
        <v/>
      </c>
      <c r="T241" s="70" t="str">
        <f>IF(AND($F245&gt;0.99,$F245&lt;1.000001),$A245,"")</f>
        <v/>
      </c>
      <c r="U241" s="70" t="str">
        <f>IF(AND($F246&gt;0.99,$F246&lt;1.000001),$A246,"")</f>
        <v/>
      </c>
      <c r="V241" s="63"/>
      <c r="W241" s="63"/>
      <c r="X241" s="63"/>
      <c r="Y241" s="63"/>
      <c r="Z241" s="63"/>
      <c r="AA241" s="63"/>
      <c r="AB241" s="63"/>
      <c r="AC241" s="63"/>
      <c r="AD241" s="63"/>
      <c r="AE241" s="63"/>
      <c r="AF241" s="63"/>
    </row>
    <row r="242" spans="1:32" ht="15.75" x14ac:dyDescent="0.25">
      <c r="A242" s="63" t="s">
        <v>454</v>
      </c>
      <c r="B242" s="63"/>
      <c r="C242" s="63"/>
      <c r="D242" s="63"/>
      <c r="E242" s="63"/>
      <c r="F242" s="63">
        <f>PubTran!N157</f>
        <v>0</v>
      </c>
      <c r="G242" s="63" t="s">
        <v>488</v>
      </c>
      <c r="H242" s="63"/>
      <c r="I242" s="63"/>
      <c r="J242" s="63"/>
      <c r="K242" s="63"/>
      <c r="L242" s="63"/>
      <c r="M242" s="63"/>
      <c r="N242" s="70" t="str">
        <f>IF($F239=0,$A239,"")</f>
        <v>Identifying Common Public Transportation Options</v>
      </c>
      <c r="O242" s="70" t="str">
        <f>IF($F240=0,$A240,"")</f>
        <v>Lifts (vehicle, stage/porch)</v>
      </c>
      <c r="P242" s="70" t="str">
        <f>IF($F241=0,$A241,"")</f>
        <v>Intra-City Bus Travel</v>
      </c>
      <c r="Q242" s="70" t="str">
        <f>IF($F242=0,$A242,"")</f>
        <v>Inter-City Bus Travel</v>
      </c>
      <c r="R242" s="70" t="str">
        <f>IF($F243=0,$A243,"")</f>
        <v>Taxi/Ride Service</v>
      </c>
      <c r="S242" s="71" t="str">
        <f>IF($F244=0,$A244,"")</f>
        <v>Para Transit</v>
      </c>
      <c r="T242" s="70" t="str">
        <f>IF($F245=0,$A245,"")</f>
        <v>Air Travel</v>
      </c>
      <c r="U242" s="70" t="str">
        <f>IF($F246=0,$A246,"")</f>
        <v>Subway/Light Rail</v>
      </c>
      <c r="V242" s="63"/>
      <c r="W242" s="63"/>
      <c r="X242" s="63"/>
      <c r="Y242" s="63"/>
      <c r="Z242" s="63"/>
      <c r="AA242" s="63"/>
      <c r="AB242" s="63"/>
      <c r="AC242" s="63"/>
      <c r="AD242" s="63"/>
      <c r="AE242" s="63"/>
      <c r="AF242" s="63"/>
    </row>
    <row r="243" spans="1:32" ht="15.75" x14ac:dyDescent="0.25">
      <c r="A243" s="63" t="s">
        <v>455</v>
      </c>
      <c r="B243" s="63"/>
      <c r="C243" s="63"/>
      <c r="D243" s="63"/>
      <c r="E243" s="63"/>
      <c r="F243" s="63">
        <f>PubTran!N183</f>
        <v>0</v>
      </c>
      <c r="G243" s="63"/>
      <c r="H243" s="63"/>
      <c r="I243" s="63"/>
      <c r="J243" s="63"/>
      <c r="K243" s="63"/>
      <c r="L243" s="63"/>
      <c r="M243" s="63"/>
      <c r="N243" s="63"/>
      <c r="O243" s="63"/>
      <c r="P243" s="63"/>
      <c r="Q243" s="63"/>
      <c r="R243" s="63"/>
      <c r="S243" s="63"/>
      <c r="T243" s="63"/>
      <c r="U243" s="63"/>
      <c r="V243" s="63"/>
      <c r="W243" s="63"/>
      <c r="X243" s="63"/>
      <c r="Y243" s="63"/>
      <c r="Z243" s="63"/>
      <c r="AA243" s="63"/>
      <c r="AB243" s="63"/>
      <c r="AC243" s="63"/>
      <c r="AD243" s="63"/>
      <c r="AE243" s="63"/>
      <c r="AF243" s="63"/>
    </row>
    <row r="244" spans="1:32" ht="15.75" x14ac:dyDescent="0.25">
      <c r="A244" s="63" t="s">
        <v>1030</v>
      </c>
      <c r="B244" s="63"/>
      <c r="C244" s="63"/>
      <c r="D244" s="63"/>
      <c r="E244" s="63"/>
      <c r="F244" s="63">
        <f>PubTran!N193</f>
        <v>0</v>
      </c>
      <c r="G244" s="63"/>
      <c r="H244" s="63"/>
      <c r="I244" s="63"/>
      <c r="J244" s="63"/>
      <c r="K244" s="63"/>
      <c r="L244" s="63"/>
      <c r="M244" s="63"/>
      <c r="N244" s="63"/>
      <c r="O244" s="63"/>
      <c r="P244" s="63"/>
      <c r="Q244" s="63"/>
      <c r="R244" s="63"/>
      <c r="S244" s="63"/>
      <c r="T244" s="63"/>
      <c r="U244" s="63"/>
      <c r="V244" s="63"/>
      <c r="W244" s="63"/>
      <c r="X244" s="63"/>
      <c r="Y244" s="63"/>
      <c r="Z244" s="63"/>
      <c r="AA244" s="63"/>
      <c r="AB244" s="63"/>
      <c r="AC244" s="63"/>
      <c r="AD244" s="63"/>
      <c r="AE244" s="63"/>
      <c r="AF244" s="63"/>
    </row>
    <row r="245" spans="1:32" ht="15.75" x14ac:dyDescent="0.25">
      <c r="A245" s="63" t="s">
        <v>456</v>
      </c>
      <c r="B245" s="63"/>
      <c r="C245" s="63"/>
      <c r="D245" s="63"/>
      <c r="E245" s="63"/>
      <c r="F245" s="63">
        <f>PubTran!N197</f>
        <v>0</v>
      </c>
      <c r="G245" s="63"/>
      <c r="H245" s="63"/>
      <c r="I245" s="63"/>
      <c r="J245" s="63"/>
      <c r="K245" s="63"/>
      <c r="L245" s="63"/>
      <c r="M245" s="63"/>
      <c r="N245" s="63"/>
      <c r="O245" s="63"/>
      <c r="P245" s="63"/>
      <c r="Q245" s="63"/>
      <c r="R245" s="63"/>
      <c r="S245" s="63"/>
      <c r="T245" s="63"/>
      <c r="U245" s="63"/>
      <c r="V245" s="63"/>
      <c r="W245" s="63"/>
      <c r="X245" s="63"/>
      <c r="Y245" s="63"/>
      <c r="Z245" s="63"/>
      <c r="AA245" s="63"/>
      <c r="AB245" s="63"/>
      <c r="AC245" s="63"/>
      <c r="AD245" s="63"/>
      <c r="AE245" s="63"/>
      <c r="AF245" s="63"/>
    </row>
    <row r="246" spans="1:32" ht="15.75" x14ac:dyDescent="0.25">
      <c r="A246" s="63" t="s">
        <v>457</v>
      </c>
      <c r="B246" s="63"/>
      <c r="C246" s="63"/>
      <c r="D246" s="63"/>
      <c r="E246" s="63"/>
      <c r="F246" s="63">
        <f>PubTran!N215</f>
        <v>0</v>
      </c>
      <c r="G246" s="63"/>
      <c r="H246" s="63"/>
      <c r="I246" s="63"/>
      <c r="J246" s="63"/>
      <c r="K246" s="63"/>
      <c r="L246" s="63"/>
      <c r="M246" s="63"/>
      <c r="N246" s="63"/>
      <c r="O246" s="63"/>
      <c r="P246" s="63"/>
      <c r="Q246" s="63"/>
      <c r="R246" s="63"/>
      <c r="S246" s="63"/>
      <c r="T246" s="63"/>
      <c r="U246" s="63"/>
      <c r="V246" s="63"/>
      <c r="W246" s="63"/>
      <c r="X246" s="63"/>
      <c r="Y246" s="63"/>
      <c r="Z246" s="63"/>
      <c r="AA246" s="63"/>
      <c r="AB246" s="63"/>
      <c r="AC246" s="63"/>
      <c r="AD246" s="63"/>
      <c r="AE246" s="63"/>
      <c r="AF246" s="63"/>
    </row>
    <row r="247" spans="1:32" ht="15.75" x14ac:dyDescent="0.25">
      <c r="A247" s="66" t="s">
        <v>482</v>
      </c>
      <c r="B247" s="63"/>
      <c r="C247" s="63"/>
      <c r="D247" s="63"/>
      <c r="E247" s="63"/>
      <c r="F247" s="63"/>
      <c r="G247" s="63"/>
      <c r="H247" s="63"/>
      <c r="I247" s="63"/>
      <c r="J247" s="63"/>
      <c r="K247" s="63"/>
      <c r="L247" s="63"/>
      <c r="M247" s="63"/>
      <c r="N247" s="63"/>
      <c r="O247" s="63"/>
      <c r="P247" s="63"/>
      <c r="Q247" s="63"/>
      <c r="R247" s="63"/>
      <c r="S247" s="63"/>
      <c r="T247" s="63"/>
      <c r="U247" s="63"/>
      <c r="V247" s="63"/>
      <c r="W247" s="63"/>
      <c r="X247" s="63"/>
      <c r="Y247" s="63"/>
      <c r="Z247" s="63"/>
      <c r="AA247" s="63"/>
      <c r="AB247" s="63"/>
      <c r="AC247" s="63"/>
      <c r="AD247" s="63"/>
      <c r="AE247" s="63"/>
      <c r="AF247" s="63"/>
    </row>
    <row r="248" spans="1:32" ht="15.75" x14ac:dyDescent="0.25">
      <c r="A248" s="63" t="s">
        <v>458</v>
      </c>
      <c r="B248" s="63"/>
      <c r="C248" s="63"/>
      <c r="D248" s="63"/>
      <c r="E248" s="63"/>
      <c r="F248" s="63">
        <f>Atyp!N64</f>
        <v>0</v>
      </c>
      <c r="G248" s="63" t="s">
        <v>489</v>
      </c>
      <c r="H248" s="63"/>
      <c r="I248" s="63"/>
      <c r="J248" s="63"/>
      <c r="K248" s="63"/>
      <c r="L248" s="63"/>
      <c r="M248" s="63"/>
      <c r="N248" s="70" t="str">
        <f>IF(F248&gt;3.99,A248,"")</f>
        <v/>
      </c>
      <c r="O248" s="70" t="str">
        <f>IF(F249&gt;3.99,A249,"")</f>
        <v/>
      </c>
      <c r="P248" s="70" t="str">
        <f>IF(F250&gt;3.99,A250,"")</f>
        <v/>
      </c>
      <c r="Q248" s="70" t="str">
        <f>IF(F251&gt;3.99,A251,"")</f>
        <v/>
      </c>
      <c r="R248" s="70" t="str">
        <f>IF(F252&gt;3.99,A252,"")</f>
        <v/>
      </c>
      <c r="S248" s="63"/>
      <c r="T248" s="63"/>
      <c r="U248" s="63"/>
      <c r="V248" s="63"/>
      <c r="W248" s="63"/>
      <c r="X248" s="63"/>
      <c r="Y248" s="63"/>
      <c r="Z248" s="63"/>
      <c r="AA248" s="63"/>
      <c r="AB248" s="63"/>
      <c r="AC248" s="63"/>
      <c r="AD248" s="63"/>
      <c r="AE248" s="63"/>
      <c r="AF248" s="63"/>
    </row>
    <row r="249" spans="1:32" ht="15.75" x14ac:dyDescent="0.25">
      <c r="A249" s="63" t="s">
        <v>459</v>
      </c>
      <c r="B249" s="63"/>
      <c r="C249" s="63"/>
      <c r="D249" s="63"/>
      <c r="E249" s="63"/>
      <c r="F249" s="63">
        <f>Atyp!N69</f>
        <v>0</v>
      </c>
      <c r="G249" s="63" t="s">
        <v>486</v>
      </c>
      <c r="H249" s="63"/>
      <c r="I249" s="63"/>
      <c r="J249" s="63"/>
      <c r="K249" s="63"/>
      <c r="L249" s="63"/>
      <c r="M249" s="63"/>
      <c r="N249" s="70" t="str">
        <f>IF(AND($F248&gt;1.01,$F248&lt;3.99),$A248,"")</f>
        <v/>
      </c>
      <c r="O249" s="70" t="str">
        <f>IF(AND($F249&gt;1.01,$F249&lt;3.99),$A249,"")</f>
        <v/>
      </c>
      <c r="P249" s="70" t="str">
        <f>IF(AND($F250&gt;1.01,$F250&lt;3.99),$A250,"")</f>
        <v/>
      </c>
      <c r="Q249" s="70" t="str">
        <f>IF(AND($F251&gt;1.01,$F251&lt;3.99),$A251,"")</f>
        <v/>
      </c>
      <c r="R249" s="70" t="str">
        <f>IF(AND($F252&gt;1.01,$F252&lt;3.99),$A252,"")</f>
        <v/>
      </c>
      <c r="S249" s="63"/>
      <c r="T249" s="63"/>
      <c r="U249" s="63"/>
      <c r="V249" s="63"/>
      <c r="W249" s="63"/>
      <c r="X249" s="63"/>
      <c r="Y249" s="63"/>
      <c r="Z249" s="63"/>
      <c r="AA249" s="63"/>
      <c r="AB249" s="63"/>
      <c r="AC249" s="63"/>
      <c r="AD249" s="63"/>
      <c r="AE249" s="63"/>
      <c r="AF249" s="63"/>
    </row>
    <row r="250" spans="1:32" ht="15.75" x14ac:dyDescent="0.25">
      <c r="A250" s="63" t="s">
        <v>460</v>
      </c>
      <c r="B250" s="63"/>
      <c r="C250" s="63"/>
      <c r="D250" s="63"/>
      <c r="E250" s="63"/>
      <c r="F250" s="63">
        <f>Atyp!N78</f>
        <v>0</v>
      </c>
      <c r="G250" s="63" t="s">
        <v>487</v>
      </c>
      <c r="H250" s="63"/>
      <c r="I250" s="63"/>
      <c r="J250" s="63"/>
      <c r="K250" s="63"/>
      <c r="L250" s="63"/>
      <c r="M250" s="63"/>
      <c r="N250" s="70" t="str">
        <f>IF(AND($F248&gt;0.99,$F248&lt;1.000001),$A248,"")</f>
        <v/>
      </c>
      <c r="O250" s="70" t="str">
        <f>IF(AND($F249&gt;0.99,$F249&lt;1.000001),$A249,"")</f>
        <v/>
      </c>
      <c r="P250" s="70" t="str">
        <f>IF(AND($F250&gt;0.99,$F250&lt;1.000001),$A250,"")</f>
        <v/>
      </c>
      <c r="Q250" s="70" t="str">
        <f>IF(AND($F251&gt;0.99,$F251&lt;1.000001),$A251,"")</f>
        <v/>
      </c>
      <c r="R250" s="70" t="str">
        <f>IF(AND($F252&gt;0.99,$F252&lt;1.000001),$A252,"")</f>
        <v/>
      </c>
      <c r="S250" s="63"/>
      <c r="T250" s="63"/>
      <c r="U250" s="63"/>
      <c r="V250" s="63"/>
      <c r="W250" s="63"/>
      <c r="X250" s="63"/>
      <c r="Y250" s="63"/>
      <c r="Z250" s="63"/>
      <c r="AA250" s="63"/>
      <c r="AB250" s="63"/>
      <c r="AC250" s="63"/>
      <c r="AD250" s="63"/>
      <c r="AE250" s="63"/>
      <c r="AF250" s="63"/>
    </row>
    <row r="251" spans="1:32" ht="15.75" x14ac:dyDescent="0.25">
      <c r="A251" s="63" t="s">
        <v>1032</v>
      </c>
      <c r="B251" s="63"/>
      <c r="C251" s="63"/>
      <c r="D251" s="63"/>
      <c r="E251" s="63"/>
      <c r="F251" s="63">
        <f>Atyp!N89</f>
        <v>0</v>
      </c>
      <c r="G251" s="63" t="s">
        <v>488</v>
      </c>
      <c r="H251" s="63"/>
      <c r="I251" s="63"/>
      <c r="J251" s="63"/>
      <c r="K251" s="63"/>
      <c r="L251" s="63"/>
      <c r="M251" s="63"/>
      <c r="N251" s="70" t="str">
        <f>IF($F248=0,$A248,"")</f>
        <v>Fences</v>
      </c>
      <c r="O251" s="70" t="str">
        <f>IF($F249=0,$A249,"")</f>
        <v>Fields (Urban)</v>
      </c>
      <c r="P251" s="70" t="str">
        <f>IF($F250=0,$A250,"")</f>
        <v>Parks/Playgrounds</v>
      </c>
      <c r="Q251" s="70" t="str">
        <f>IF($F251=0,$A251,"")</f>
        <v>Outdoor Recreation</v>
      </c>
      <c r="R251" s="70" t="str">
        <f>IF($F252=0,$A252,"")</f>
        <v>Inclement Weather</v>
      </c>
      <c r="S251" s="63"/>
      <c r="T251" s="63"/>
      <c r="U251" s="63"/>
      <c r="V251" s="63"/>
      <c r="W251" s="63"/>
      <c r="X251" s="63"/>
      <c r="Y251" s="63"/>
      <c r="Z251" s="63"/>
      <c r="AA251" s="63"/>
      <c r="AB251" s="63"/>
      <c r="AC251" s="63"/>
      <c r="AD251" s="63"/>
      <c r="AE251" s="63"/>
      <c r="AF251" s="63"/>
    </row>
    <row r="252" spans="1:32" ht="15.75" x14ac:dyDescent="0.25">
      <c r="A252" s="63" t="s">
        <v>461</v>
      </c>
      <c r="B252" s="63"/>
      <c r="C252" s="63"/>
      <c r="D252" s="63"/>
      <c r="E252" s="63"/>
      <c r="F252" s="63">
        <f>Atyp!DN95</f>
        <v>0</v>
      </c>
      <c r="G252" s="63"/>
      <c r="H252" s="63"/>
      <c r="I252" s="63"/>
      <c r="J252" s="63"/>
      <c r="K252" s="63"/>
      <c r="L252" s="63"/>
      <c r="M252" s="63"/>
      <c r="N252" s="70"/>
      <c r="O252" s="70"/>
      <c r="P252" s="70"/>
      <c r="Q252" s="70"/>
      <c r="R252" s="63"/>
      <c r="S252" s="63"/>
      <c r="T252" s="63"/>
      <c r="U252" s="63"/>
      <c r="V252" s="63"/>
      <c r="W252" s="63"/>
      <c r="X252" s="63"/>
      <c r="Y252" s="63"/>
      <c r="Z252" s="63"/>
      <c r="AA252" s="63"/>
      <c r="AB252" s="63"/>
      <c r="AC252" s="63"/>
      <c r="AD252" s="63"/>
      <c r="AE252" s="63"/>
      <c r="AF252" s="63"/>
    </row>
    <row r="253" spans="1:32" ht="15.75" x14ac:dyDescent="0.25">
      <c r="A253" s="66" t="s">
        <v>483</v>
      </c>
      <c r="B253" s="63"/>
      <c r="C253" s="63"/>
      <c r="D253" s="63"/>
      <c r="E253" s="63"/>
      <c r="F253" s="63"/>
      <c r="G253" s="63"/>
      <c r="H253" s="63"/>
      <c r="I253" s="63"/>
      <c r="J253" s="63"/>
      <c r="K253" s="63"/>
      <c r="L253" s="63"/>
      <c r="M253" s="63"/>
      <c r="N253" s="63"/>
      <c r="O253" s="63"/>
      <c r="P253" s="63"/>
      <c r="Q253" s="63"/>
      <c r="R253" s="63"/>
      <c r="S253" s="63"/>
      <c r="T253" s="63"/>
      <c r="U253" s="63"/>
      <c r="V253" s="63"/>
      <c r="W253" s="63"/>
      <c r="X253" s="63"/>
      <c r="Y253" s="63"/>
      <c r="Z253" s="63"/>
      <c r="AA253" s="63"/>
      <c r="AB253" s="63"/>
      <c r="AC253" s="63"/>
      <c r="AD253" s="63"/>
      <c r="AE253" s="63"/>
      <c r="AF253" s="63"/>
    </row>
    <row r="254" spans="1:32" ht="15.75" x14ac:dyDescent="0.25">
      <c r="A254" s="63" t="s">
        <v>462</v>
      </c>
      <c r="B254" s="63"/>
      <c r="C254" s="63"/>
      <c r="D254" s="63"/>
      <c r="E254" s="63"/>
      <c r="F254" s="63">
        <f>Rural!N55</f>
        <v>0</v>
      </c>
      <c r="G254" s="63" t="s">
        <v>489</v>
      </c>
      <c r="H254" s="63"/>
      <c r="I254" s="63"/>
      <c r="J254" s="63"/>
      <c r="K254" s="63"/>
      <c r="L254" s="63"/>
      <c r="M254" s="63"/>
      <c r="N254" s="70" t="str">
        <f>IF(F254&gt;3.99,A254,"")</f>
        <v/>
      </c>
      <c r="O254" s="70" t="str">
        <f>IF(F255&gt;3.99,A255,"")</f>
        <v/>
      </c>
      <c r="P254" s="70" t="str">
        <f>IF(F256&gt;3.99,A256,"")</f>
        <v/>
      </c>
      <c r="Q254" s="70" t="str">
        <f>IF(F257&gt;3.99,A257,"")</f>
        <v/>
      </c>
      <c r="R254" s="70" t="str">
        <f>IF(F258&gt;3.99,A258,"")</f>
        <v/>
      </c>
      <c r="S254" s="63"/>
      <c r="T254" s="63"/>
      <c r="U254" s="63"/>
      <c r="V254" s="63"/>
      <c r="W254" s="63"/>
      <c r="X254" s="63"/>
      <c r="Y254" s="63"/>
      <c r="Z254" s="63"/>
      <c r="AA254" s="63"/>
      <c r="AB254" s="63"/>
      <c r="AC254" s="63"/>
      <c r="AD254" s="63"/>
      <c r="AE254" s="63"/>
      <c r="AF254" s="63"/>
    </row>
    <row r="255" spans="1:32" ht="15.75" x14ac:dyDescent="0.25">
      <c r="A255" s="63" t="s">
        <v>1033</v>
      </c>
      <c r="B255" s="63"/>
      <c r="C255" s="63"/>
      <c r="D255" s="63"/>
      <c r="E255" s="63"/>
      <c r="F255" s="63">
        <f>Rural!N62</f>
        <v>0</v>
      </c>
      <c r="G255" s="63" t="s">
        <v>486</v>
      </c>
      <c r="H255" s="63"/>
      <c r="I255" s="63"/>
      <c r="J255" s="63"/>
      <c r="K255" s="63"/>
      <c r="L255" s="63"/>
      <c r="M255" s="63"/>
      <c r="N255" s="70" t="str">
        <f>IF(AND($F254&gt;1.01,$F254&lt;3.99),$A254,"")</f>
        <v/>
      </c>
      <c r="O255" s="70" t="str">
        <f>IF(AND($F255&gt;1.01,$F255&lt;3.99),$A255,"")</f>
        <v/>
      </c>
      <c r="P255" s="70" t="str">
        <f>IF(AND($F256&gt;1.01,$F256&lt;3.99),$A256,"")</f>
        <v/>
      </c>
      <c r="Q255" s="70" t="str">
        <f>IF(AND($F257&gt;1.01,$F257&lt;3.99),$A257,"")</f>
        <v/>
      </c>
      <c r="R255" s="70" t="str">
        <f>IF(AND($F258&gt;1.01,$F258&lt;3.99),$A258,"")</f>
        <v/>
      </c>
      <c r="S255" s="63"/>
      <c r="T255" s="63"/>
      <c r="U255" s="63"/>
      <c r="V255" s="63"/>
      <c r="W255" s="63"/>
      <c r="X255" s="63"/>
      <c r="Y255" s="63"/>
      <c r="Z255" s="63"/>
      <c r="AA255" s="63"/>
      <c r="AB255" s="63"/>
      <c r="AC255" s="63"/>
      <c r="AD255" s="63"/>
      <c r="AE255" s="63"/>
      <c r="AF255" s="63"/>
    </row>
    <row r="256" spans="1:32" ht="15.75" x14ac:dyDescent="0.25">
      <c r="A256" s="63" t="s">
        <v>1034</v>
      </c>
      <c r="B256" s="63"/>
      <c r="C256" s="63"/>
      <c r="D256" s="63"/>
      <c r="E256" s="63"/>
      <c r="F256" s="63">
        <f>Rural!N72</f>
        <v>0</v>
      </c>
      <c r="G256" s="63" t="s">
        <v>487</v>
      </c>
      <c r="H256" s="63"/>
      <c r="I256" s="63"/>
      <c r="J256" s="63"/>
      <c r="K256" s="63"/>
      <c r="L256" s="63"/>
      <c r="M256" s="63"/>
      <c r="N256" s="70" t="str">
        <f>IF(AND($F254&gt;0.99,$F254&lt;1.000001),$A254,"")</f>
        <v/>
      </c>
      <c r="O256" s="70" t="str">
        <f>IF(AND($F255&gt;0.99,$F255&lt;1.000001),$A255,"")</f>
        <v/>
      </c>
      <c r="P256" s="70" t="str">
        <f>IF(AND($F256&gt;0.99,$F256&lt;1.000001),$A256,"")</f>
        <v/>
      </c>
      <c r="Q256" s="70" t="str">
        <f>IF(AND($F257&gt;0.99,$F257&lt;1.000001),$A257,"")</f>
        <v/>
      </c>
      <c r="R256" s="70" t="str">
        <f>IF(AND($F258&gt;0.99,$F258&lt;1.000001),$A258,"")</f>
        <v/>
      </c>
      <c r="S256" s="63"/>
      <c r="T256" s="63"/>
      <c r="U256" s="63"/>
      <c r="V256" s="63"/>
      <c r="W256" s="63"/>
      <c r="X256" s="63"/>
      <c r="Y256" s="63"/>
      <c r="Z256" s="63"/>
      <c r="AA256" s="63"/>
      <c r="AB256" s="63"/>
      <c r="AC256" s="63"/>
      <c r="AD256" s="63"/>
      <c r="AE256" s="63"/>
      <c r="AF256" s="63"/>
    </row>
    <row r="257" spans="1:32" ht="15.75" x14ac:dyDescent="0.25">
      <c r="A257" s="63" t="s">
        <v>463</v>
      </c>
      <c r="B257" s="63"/>
      <c r="C257" s="63"/>
      <c r="D257" s="63"/>
      <c r="E257" s="63"/>
      <c r="F257" s="63">
        <f>Rural!N79</f>
        <v>0</v>
      </c>
      <c r="G257" s="63" t="s">
        <v>488</v>
      </c>
      <c r="H257" s="63"/>
      <c r="I257" s="63"/>
      <c r="J257" s="63"/>
      <c r="K257" s="63"/>
      <c r="L257" s="63"/>
      <c r="M257" s="63"/>
      <c r="N257" s="70" t="str">
        <f>IF($F254=0,$A254,"")</f>
        <v>Understanding Unique Dangers Related To Rural Travel</v>
      </c>
      <c r="O257" s="70" t="str">
        <f>IF($F255=0,$A255,"")</f>
        <v>Travel Along Rural Roads</v>
      </c>
      <c r="P257" s="70" t="str">
        <f>IF($F256=0,$A256,"")</f>
        <v>Environmental Factors</v>
      </c>
      <c r="Q257" s="70" t="str">
        <f>IF($F257=0,$A257,"")</f>
        <v>Identifying And Going Around Items In Rural Areas</v>
      </c>
      <c r="R257" s="70" t="str">
        <f>IF($F258=0,$A258,"")</f>
        <v>Rural Street Crossings</v>
      </c>
      <c r="S257" s="63"/>
      <c r="T257" s="63"/>
      <c r="U257" s="63"/>
      <c r="V257" s="63"/>
      <c r="W257" s="63"/>
      <c r="X257" s="63"/>
      <c r="Y257" s="63"/>
      <c r="Z257" s="63"/>
      <c r="AA257" s="63"/>
      <c r="AB257" s="63"/>
      <c r="AC257" s="63"/>
      <c r="AD257" s="63"/>
      <c r="AE257" s="63"/>
      <c r="AF257" s="63"/>
    </row>
    <row r="258" spans="1:32" ht="15.75" x14ac:dyDescent="0.25">
      <c r="A258" s="63" t="s">
        <v>464</v>
      </c>
      <c r="B258" s="63"/>
      <c r="C258" s="63"/>
      <c r="D258" s="63"/>
      <c r="E258" s="63"/>
      <c r="F258" s="63">
        <f>Rural!N86</f>
        <v>0</v>
      </c>
      <c r="G258" s="63"/>
      <c r="H258" s="63"/>
      <c r="I258" s="63"/>
      <c r="J258" s="63"/>
      <c r="K258" s="63"/>
      <c r="L258" s="63"/>
      <c r="M258" s="63"/>
      <c r="N258" s="63"/>
      <c r="O258" s="63"/>
      <c r="P258" s="63"/>
      <c r="Q258" s="63"/>
      <c r="R258" s="63"/>
      <c r="S258" s="63"/>
      <c r="T258" s="63"/>
      <c r="U258" s="63"/>
      <c r="V258" s="63"/>
      <c r="W258" s="63"/>
      <c r="X258" s="63"/>
      <c r="Y258" s="63"/>
      <c r="Z258" s="63"/>
      <c r="AA258" s="63"/>
      <c r="AB258" s="63"/>
      <c r="AC258" s="63"/>
      <c r="AD258" s="63"/>
      <c r="AE258" s="63"/>
      <c r="AF258" s="63"/>
    </row>
    <row r="259" spans="1:32" ht="15.75" x14ac:dyDescent="0.25">
      <c r="A259" s="66" t="s">
        <v>484</v>
      </c>
      <c r="B259" s="63"/>
      <c r="C259" s="63"/>
      <c r="D259" s="63"/>
      <c r="E259" s="63"/>
      <c r="F259" s="63"/>
      <c r="G259" s="63"/>
      <c r="H259" s="63"/>
      <c r="I259" s="63"/>
      <c r="J259" s="63"/>
      <c r="K259" s="63"/>
      <c r="L259" s="63"/>
      <c r="M259" s="63"/>
      <c r="N259" s="63"/>
      <c r="O259" s="63"/>
      <c r="P259" s="63"/>
      <c r="Q259" s="63"/>
      <c r="R259" s="63"/>
      <c r="S259" s="63"/>
      <c r="T259" s="63"/>
      <c r="U259" s="63"/>
      <c r="V259" s="63"/>
      <c r="W259" s="63"/>
      <c r="X259" s="63"/>
      <c r="Y259" s="63"/>
      <c r="Z259" s="63"/>
      <c r="AA259" s="63"/>
      <c r="AB259" s="63"/>
      <c r="AC259" s="63"/>
      <c r="AD259" s="63"/>
      <c r="AE259" s="63"/>
      <c r="AF259" s="63"/>
    </row>
    <row r="260" spans="1:32" ht="15.75" x14ac:dyDescent="0.25">
      <c r="A260" s="63" t="s">
        <v>465</v>
      </c>
      <c r="B260" s="63"/>
      <c r="C260" s="63"/>
      <c r="D260" s="63"/>
      <c r="E260" s="63"/>
      <c r="F260" s="63">
        <f>VisSpec!N52</f>
        <v>0</v>
      </c>
      <c r="G260" s="63" t="s">
        <v>489</v>
      </c>
      <c r="H260" s="63"/>
      <c r="I260" s="63"/>
      <c r="J260" s="63"/>
      <c r="K260" s="63"/>
      <c r="L260" s="63"/>
      <c r="M260" s="63"/>
      <c r="N260" s="70" t="str">
        <f>IF(F260&gt;3.99,A260,"")</f>
        <v/>
      </c>
      <c r="O260" s="70" t="str">
        <f>IF(F261&gt;3.99,A261,"")</f>
        <v/>
      </c>
      <c r="P260" s="70" t="str">
        <f>IF(F262&gt;3.99,A262,"")</f>
        <v/>
      </c>
      <c r="Q260" s="70" t="str">
        <f>IF(F263&gt;3.99,A263,"")</f>
        <v/>
      </c>
      <c r="R260" s="70" t="str">
        <f>IF(F264&gt;3.99,A264,"")</f>
        <v/>
      </c>
      <c r="S260" s="63"/>
      <c r="T260" s="63"/>
      <c r="U260" s="63"/>
      <c r="V260" s="63"/>
      <c r="W260" s="63"/>
      <c r="X260" s="63"/>
      <c r="Y260" s="63"/>
      <c r="Z260" s="63"/>
      <c r="AA260" s="63"/>
      <c r="AB260" s="63"/>
      <c r="AC260" s="63"/>
      <c r="AD260" s="63"/>
      <c r="AE260" s="63"/>
      <c r="AF260" s="63"/>
    </row>
    <row r="261" spans="1:32" ht="15.75" x14ac:dyDescent="0.25">
      <c r="A261" s="63" t="s">
        <v>466</v>
      </c>
      <c r="B261" s="63"/>
      <c r="C261" s="63"/>
      <c r="D261" s="63"/>
      <c r="E261" s="63"/>
      <c r="F261" s="63">
        <f>VisSpec!N58</f>
        <v>0</v>
      </c>
      <c r="G261" s="63" t="s">
        <v>486</v>
      </c>
      <c r="H261" s="63"/>
      <c r="I261" s="63"/>
      <c r="J261" s="63"/>
      <c r="K261" s="63"/>
      <c r="L261" s="63"/>
      <c r="M261" s="63"/>
      <c r="N261" s="70" t="str">
        <f>IF(AND($F260&gt;1.01,$F260&lt;3.99),$A260,"")</f>
        <v/>
      </c>
      <c r="O261" s="70" t="str">
        <f>IF(AND($F261&gt;1.01,$F261&lt;3.99),$A261,"")</f>
        <v/>
      </c>
      <c r="P261" s="70" t="str">
        <f>IF(AND($F262&gt;1.01,$F262&lt;3.99),$A262,"")</f>
        <v/>
      </c>
      <c r="Q261" s="70" t="str">
        <f>IF(AND($F263&gt;1.01,$F263&lt;3.99),$A263,"")</f>
        <v/>
      </c>
      <c r="R261" s="70" t="str">
        <f>IF(AND($F264&gt;1.01,$F264&lt;3.99),$A264,"")</f>
        <v/>
      </c>
      <c r="S261" s="63"/>
      <c r="T261" s="63"/>
      <c r="U261" s="63"/>
      <c r="V261" s="63"/>
      <c r="W261" s="63"/>
      <c r="X261" s="63"/>
      <c r="Y261" s="63"/>
      <c r="Z261" s="63"/>
      <c r="AA261" s="63"/>
      <c r="AB261" s="63"/>
      <c r="AC261" s="63"/>
      <c r="AD261" s="63"/>
      <c r="AE261" s="63"/>
      <c r="AF261" s="63"/>
    </row>
    <row r="262" spans="1:32" ht="15.75" x14ac:dyDescent="0.25">
      <c r="A262" s="63" t="s">
        <v>1036</v>
      </c>
      <c r="B262" s="63"/>
      <c r="C262" s="63"/>
      <c r="D262" s="63"/>
      <c r="E262" s="63"/>
      <c r="F262" s="63">
        <f>VisSpec!N67</f>
        <v>0</v>
      </c>
      <c r="G262" s="63" t="s">
        <v>487</v>
      </c>
      <c r="H262" s="63"/>
      <c r="I262" s="63"/>
      <c r="J262" s="63"/>
      <c r="K262" s="63"/>
      <c r="L262" s="63"/>
      <c r="M262" s="63"/>
      <c r="N262" s="70" t="str">
        <f>IF(AND($F260&gt;0.99,$F260&lt;1.000001),$A260,"")</f>
        <v/>
      </c>
      <c r="O262" s="70" t="str">
        <f>IF(AND($F261&gt;0.99,$F261&lt;1.000001),$A261,"")</f>
        <v/>
      </c>
      <c r="P262" s="70" t="str">
        <f>IF(AND($F262&gt;0.99,$F262&lt;1.000001),$A262,"")</f>
        <v/>
      </c>
      <c r="Q262" s="70" t="str">
        <f>IF(AND($F263&gt;0.99,$F263&lt;1.000001),$A263,"")</f>
        <v/>
      </c>
      <c r="R262" s="70" t="str">
        <f>IF(AND($F264&gt;0.99,$F264&lt;1.000001),$A264,"")</f>
        <v/>
      </c>
      <c r="S262" s="63"/>
      <c r="T262" s="63"/>
      <c r="U262" s="63"/>
      <c r="V262" s="63"/>
      <c r="W262" s="63"/>
      <c r="X262" s="63"/>
      <c r="Y262" s="63"/>
      <c r="Z262" s="63"/>
      <c r="AA262" s="63"/>
      <c r="AB262" s="63"/>
      <c r="AC262" s="63"/>
      <c r="AD262" s="63"/>
      <c r="AE262" s="63"/>
      <c r="AF262" s="63"/>
    </row>
    <row r="263" spans="1:32" ht="15.75" x14ac:dyDescent="0.25">
      <c r="A263" s="63" t="s">
        <v>1037</v>
      </c>
      <c r="B263" s="63"/>
      <c r="C263" s="63"/>
      <c r="D263" s="63"/>
      <c r="E263" s="63"/>
      <c r="F263" s="63">
        <f>VisSpec!N71</f>
        <v>0</v>
      </c>
      <c r="G263" s="63" t="s">
        <v>488</v>
      </c>
      <c r="H263" s="63"/>
      <c r="I263" s="63"/>
      <c r="J263" s="63"/>
      <c r="K263" s="63"/>
      <c r="L263" s="63"/>
      <c r="M263" s="63"/>
      <c r="N263" s="70" t="str">
        <f>IF($F260=0,$A260,"")</f>
        <v>Scanning Materials</v>
      </c>
      <c r="O263" s="70" t="str">
        <f>IF($F261=0,$A261,"")</f>
        <v>Scanning Environments</v>
      </c>
      <c r="P263" s="70" t="str">
        <f>IF($F262=0,$A262,"")</f>
        <v>Near Point Magnification</v>
      </c>
      <c r="Q263" s="70" t="str">
        <f>IF($F263=0,$A263,"")</f>
        <v>Distance Magnification</v>
      </c>
      <c r="R263" s="70" t="str">
        <f>IF($F264=0,$A264,"")</f>
        <v>Visual Traveling</v>
      </c>
      <c r="S263" s="63"/>
      <c r="T263" s="63"/>
      <c r="U263" s="63"/>
      <c r="V263" s="63"/>
      <c r="W263" s="63"/>
      <c r="X263" s="63"/>
      <c r="Y263" s="63"/>
      <c r="Z263" s="63"/>
      <c r="AA263" s="63"/>
      <c r="AB263" s="63"/>
      <c r="AC263" s="63"/>
      <c r="AD263" s="63"/>
      <c r="AE263" s="63"/>
      <c r="AF263" s="63"/>
    </row>
    <row r="264" spans="1:32" ht="15.75" x14ac:dyDescent="0.25">
      <c r="A264" s="63" t="s">
        <v>467</v>
      </c>
      <c r="B264" s="63"/>
      <c r="C264" s="63"/>
      <c r="D264" s="63"/>
      <c r="E264" s="63"/>
      <c r="F264" s="63">
        <f>VisSpec!N79</f>
        <v>0</v>
      </c>
      <c r="G264" s="63"/>
      <c r="H264" s="63"/>
      <c r="I264" s="63"/>
      <c r="J264" s="63"/>
      <c r="K264" s="63"/>
      <c r="L264" s="63"/>
      <c r="M264" s="63"/>
      <c r="N264" s="63"/>
      <c r="O264" s="63"/>
      <c r="P264" s="63"/>
      <c r="Q264" s="63"/>
      <c r="R264" s="63"/>
      <c r="S264" s="63"/>
      <c r="T264" s="63"/>
      <c r="U264" s="63"/>
      <c r="V264" s="63"/>
      <c r="W264" s="63"/>
      <c r="X264" s="63"/>
      <c r="Y264" s="63"/>
      <c r="Z264" s="63"/>
      <c r="AA264" s="63"/>
      <c r="AB264" s="63"/>
      <c r="AC264" s="63"/>
      <c r="AD264" s="63"/>
      <c r="AE264" s="63"/>
      <c r="AF264" s="63"/>
    </row>
    <row r="265" spans="1:32" ht="15.75" x14ac:dyDescent="0.25">
      <c r="A265" s="66" t="s">
        <v>485</v>
      </c>
      <c r="B265" s="63"/>
      <c r="C265" s="63"/>
      <c r="D265" s="63"/>
      <c r="E265" s="63"/>
      <c r="F265" s="63"/>
      <c r="G265" s="63"/>
      <c r="H265" s="63"/>
      <c r="I265" s="63"/>
      <c r="J265" s="63"/>
      <c r="K265" s="63"/>
      <c r="L265" s="63"/>
      <c r="M265" s="63"/>
      <c r="N265" s="63"/>
      <c r="O265" s="63"/>
      <c r="P265" s="63"/>
      <c r="Q265" s="63"/>
      <c r="R265" s="63"/>
      <c r="S265" s="63"/>
      <c r="T265" s="63"/>
      <c r="U265" s="63"/>
      <c r="V265" s="63"/>
      <c r="W265" s="63"/>
      <c r="X265" s="63"/>
      <c r="Y265" s="63"/>
      <c r="Z265" s="63"/>
      <c r="AA265" s="63"/>
      <c r="AB265" s="63"/>
      <c r="AC265" s="63"/>
      <c r="AD265" s="63"/>
      <c r="AE265" s="63"/>
      <c r="AF265" s="63"/>
    </row>
    <row r="266" spans="1:32" ht="15.75" x14ac:dyDescent="0.25">
      <c r="A266" s="63" t="s">
        <v>468</v>
      </c>
      <c r="B266" s="63"/>
      <c r="C266" s="63"/>
      <c r="D266" s="63"/>
      <c r="E266" s="63"/>
      <c r="F266" s="63">
        <f>Commun!N80</f>
        <v>0</v>
      </c>
      <c r="G266" s="63" t="s">
        <v>489</v>
      </c>
      <c r="H266" s="63"/>
      <c r="I266" s="63"/>
      <c r="J266" s="63"/>
      <c r="K266" s="63"/>
      <c r="L266" s="63"/>
      <c r="M266" s="63"/>
      <c r="N266" s="70" t="str">
        <f>IF(F266&gt;3.99,A266,"")</f>
        <v/>
      </c>
      <c r="O266" s="70" t="str">
        <f>IF(F267&gt;3.99,A267,"")</f>
        <v/>
      </c>
      <c r="P266" s="70" t="str">
        <f>IF(F268&gt;3.99,A268,"")</f>
        <v/>
      </c>
      <c r="Q266" s="70" t="str">
        <f>IF(F269&gt;3.99,A269,"")</f>
        <v/>
      </c>
      <c r="R266" s="70" t="str">
        <f>IF(F270&gt;3.99,A270,"")</f>
        <v/>
      </c>
      <c r="S266" s="70" t="str">
        <f>IF(F271&gt;3.99,A271,"")</f>
        <v/>
      </c>
      <c r="T266" s="63"/>
      <c r="U266" s="63"/>
      <c r="V266" s="63"/>
      <c r="W266" s="63"/>
      <c r="X266" s="63"/>
      <c r="Y266" s="63"/>
      <c r="Z266" s="63"/>
      <c r="AA266" s="63"/>
      <c r="AB266" s="63"/>
      <c r="AC266" s="63"/>
      <c r="AD266" s="63"/>
      <c r="AE266" s="63"/>
      <c r="AF266" s="63"/>
    </row>
    <row r="267" spans="1:32" ht="15.75" x14ac:dyDescent="0.25">
      <c r="A267" s="63" t="s">
        <v>469</v>
      </c>
      <c r="B267" s="63"/>
      <c r="C267" s="63"/>
      <c r="D267" s="63"/>
      <c r="E267" s="63"/>
      <c r="F267" s="63">
        <f>Commun!N84</f>
        <v>0</v>
      </c>
      <c r="G267" s="63" t="s">
        <v>486</v>
      </c>
      <c r="H267" s="63"/>
      <c r="I267" s="63"/>
      <c r="J267" s="63"/>
      <c r="K267" s="63"/>
      <c r="L267" s="63"/>
      <c r="M267" s="63"/>
      <c r="N267" s="70" t="str">
        <f>IF(AND($F266&gt;1.01,$F266&lt;3.99),$A266,"")</f>
        <v/>
      </c>
      <c r="O267" s="70" t="str">
        <f>IF(AND($F267&gt;1.01,$F267&lt;3.99),$A267,"")</f>
        <v/>
      </c>
      <c r="P267" s="70" t="str">
        <f>IF(AND($F268&gt;1.01,$F268&lt;3.99),$A268,"")</f>
        <v/>
      </c>
      <c r="Q267" s="70" t="str">
        <f>IF(AND($F269&gt;1.01,$F269&lt;3.99),$A269,"")</f>
        <v/>
      </c>
      <c r="R267" s="70" t="str">
        <f>IF(AND($F270&gt;1.01,$F270&lt;3.99),$A270,"")</f>
        <v/>
      </c>
      <c r="S267" s="70" t="str">
        <f>IF(AND($F271&gt;1.01,$F271&lt;3.99),$A271,"")</f>
        <v/>
      </c>
      <c r="T267" s="63"/>
      <c r="U267" s="63"/>
      <c r="V267" s="63"/>
      <c r="W267" s="63"/>
      <c r="X267" s="63"/>
      <c r="Y267" s="63"/>
      <c r="Z267" s="63"/>
      <c r="AA267" s="63"/>
      <c r="AB267" s="63"/>
      <c r="AC267" s="63"/>
      <c r="AD267" s="63"/>
      <c r="AE267" s="63"/>
      <c r="AF267" s="63"/>
    </row>
    <row r="268" spans="1:32" ht="15.75" x14ac:dyDescent="0.25">
      <c r="A268" s="63" t="s">
        <v>470</v>
      </c>
      <c r="B268" s="63"/>
      <c r="C268" s="63"/>
      <c r="D268" s="63"/>
      <c r="E268" s="63"/>
      <c r="F268" s="63">
        <f>Commun!N102</f>
        <v>0</v>
      </c>
      <c r="G268" s="63" t="s">
        <v>487</v>
      </c>
      <c r="H268" s="63"/>
      <c r="I268" s="63"/>
      <c r="J268" s="63"/>
      <c r="K268" s="63"/>
      <c r="L268" s="63"/>
      <c r="M268" s="63"/>
      <c r="N268" s="70" t="str">
        <f>IF(AND($F266&gt;0.99,$F266&lt;1.000001),$A266,"")</f>
        <v/>
      </c>
      <c r="O268" s="70" t="str">
        <f>IF(AND($F267&gt;0.99,$F267&lt;1.000001),$A267,"")</f>
        <v/>
      </c>
      <c r="P268" s="70" t="str">
        <f>IF(AND($F268&gt;0.99,$F268&lt;1.000001),$A268,"")</f>
        <v/>
      </c>
      <c r="Q268" s="70" t="str">
        <f>IF(AND($F269&gt;0.99,$F269&lt;1.000001),$A269,"")</f>
        <v/>
      </c>
      <c r="R268" s="70" t="str">
        <f>IF(AND($F270&gt;0.99,$F270&lt;1.000001),$A270,"")</f>
        <v/>
      </c>
      <c r="S268" s="70" t="str">
        <f>IF(AND($F271&gt;0.99,$F271&lt;1.000001),$A271,"")</f>
        <v/>
      </c>
      <c r="T268" s="63"/>
      <c r="U268" s="63"/>
      <c r="V268" s="63"/>
      <c r="W268" s="63"/>
      <c r="X268" s="63"/>
      <c r="Y268" s="63"/>
      <c r="Z268" s="63"/>
      <c r="AA268" s="63"/>
      <c r="AB268" s="63"/>
      <c r="AC268" s="63"/>
      <c r="AD268" s="63"/>
      <c r="AE268" s="63"/>
      <c r="AF268" s="63"/>
    </row>
    <row r="269" spans="1:32" ht="15.75" x14ac:dyDescent="0.25">
      <c r="A269" s="63" t="s">
        <v>471</v>
      </c>
      <c r="B269" s="63"/>
      <c r="C269" s="63"/>
      <c r="D269" s="63"/>
      <c r="E269" s="63"/>
      <c r="F269" s="63">
        <f>Commun!N114</f>
        <v>0</v>
      </c>
      <c r="G269" s="63" t="s">
        <v>488</v>
      </c>
      <c r="H269" s="63"/>
      <c r="I269" s="63"/>
      <c r="J269" s="63"/>
      <c r="K269" s="63"/>
      <c r="L269" s="63"/>
      <c r="M269" s="63"/>
      <c r="N269" s="70" t="str">
        <f>IF($F266=0,$A266,"")</f>
        <v>Comparison Shopping From Home</v>
      </c>
      <c r="O269" s="70" t="str">
        <f>IF($F267=0,$A267,"")</f>
        <v>Stores</v>
      </c>
      <c r="P269" s="70" t="str">
        <f>IF($F268=0,$A268,"")</f>
        <v>Fast Food Restaurants</v>
      </c>
      <c r="Q269" s="70" t="str">
        <f>IF($F269=0,$A269,"")</f>
        <v>Cafeteria Restaurants</v>
      </c>
      <c r="R269" s="70" t="str">
        <f>IF($F270=0,$A270,"")</f>
        <v>Sit Down Restaurants</v>
      </c>
      <c r="S269" s="71" t="str">
        <f>IF($F271=0,$A271,"")</f>
        <v>Public Toilets</v>
      </c>
      <c r="T269" s="63"/>
      <c r="U269" s="63"/>
      <c r="V269" s="63"/>
      <c r="W269" s="63"/>
      <c r="X269" s="63"/>
      <c r="Y269" s="63"/>
      <c r="Z269" s="63"/>
      <c r="AA269" s="63"/>
      <c r="AB269" s="63"/>
      <c r="AC269" s="63"/>
      <c r="AD269" s="63"/>
      <c r="AE269" s="63"/>
      <c r="AF269" s="63"/>
    </row>
    <row r="270" spans="1:32" ht="15.75" x14ac:dyDescent="0.25">
      <c r="A270" s="63" t="s">
        <v>472</v>
      </c>
      <c r="B270" s="63"/>
      <c r="C270" s="63"/>
      <c r="D270" s="63"/>
      <c r="E270" s="63"/>
      <c r="F270" s="63">
        <f>Commun!N128</f>
        <v>0</v>
      </c>
      <c r="G270" s="63"/>
      <c r="H270" s="63"/>
      <c r="I270" s="63"/>
      <c r="J270" s="63"/>
      <c r="K270" s="63"/>
      <c r="L270" s="63"/>
      <c r="M270" s="63"/>
      <c r="N270" s="63"/>
      <c r="O270" s="63"/>
      <c r="P270" s="63"/>
      <c r="Q270" s="63"/>
      <c r="R270" s="63"/>
      <c r="S270" s="63"/>
      <c r="T270" s="63"/>
      <c r="U270" s="63"/>
      <c r="V270" s="63"/>
      <c r="W270" s="63"/>
      <c r="X270" s="63"/>
      <c r="Y270" s="63"/>
      <c r="Z270" s="63"/>
      <c r="AA270" s="63"/>
      <c r="AB270" s="63"/>
      <c r="AC270" s="63"/>
      <c r="AD270" s="63"/>
      <c r="AE270" s="63"/>
      <c r="AF270" s="63"/>
    </row>
    <row r="271" spans="1:32" ht="15.75" x14ac:dyDescent="0.25">
      <c r="A271" s="63" t="s">
        <v>1035</v>
      </c>
      <c r="B271" s="63"/>
      <c r="C271" s="63"/>
      <c r="D271" s="63"/>
      <c r="E271" s="63"/>
      <c r="F271" s="63">
        <f>Commun!N135</f>
        <v>0</v>
      </c>
      <c r="G271" s="63"/>
      <c r="H271" s="63"/>
      <c r="I271" s="63"/>
      <c r="J271" s="63"/>
      <c r="K271" s="63"/>
      <c r="L271" s="63"/>
      <c r="M271" s="63"/>
      <c r="N271" s="63"/>
      <c r="O271" s="63"/>
      <c r="P271" s="63"/>
      <c r="Q271" s="63"/>
      <c r="R271" s="63"/>
      <c r="S271" s="63"/>
      <c r="T271" s="63"/>
      <c r="U271" s="63"/>
      <c r="V271" s="63"/>
      <c r="W271" s="63"/>
      <c r="X271" s="63"/>
      <c r="Y271" s="63"/>
      <c r="Z271" s="63"/>
      <c r="AA271" s="63"/>
      <c r="AB271" s="63"/>
      <c r="AC271" s="63"/>
      <c r="AD271" s="63"/>
      <c r="AE271" s="63"/>
      <c r="AF271" s="63"/>
    </row>
    <row r="272" spans="1:32" ht="15.75" x14ac:dyDescent="0.25">
      <c r="A272" s="63"/>
      <c r="B272" s="63"/>
      <c r="C272" s="63"/>
      <c r="D272" s="63"/>
      <c r="E272" s="63"/>
      <c r="F272" s="63"/>
      <c r="G272" s="63"/>
      <c r="H272" s="63"/>
      <c r="I272" s="63"/>
      <c r="J272" s="63"/>
      <c r="K272" s="63"/>
      <c r="L272" s="63"/>
      <c r="M272" s="63"/>
      <c r="N272" s="63"/>
      <c r="O272" s="63"/>
      <c r="P272" s="63"/>
      <c r="Q272" s="63"/>
      <c r="R272" s="63"/>
      <c r="S272" s="63"/>
      <c r="T272" s="63"/>
      <c r="U272" s="63"/>
      <c r="V272" s="63"/>
      <c r="W272" s="63"/>
      <c r="X272" s="63"/>
      <c r="Y272" s="63"/>
      <c r="Z272" s="63"/>
      <c r="AA272" s="63"/>
      <c r="AB272" s="63"/>
      <c r="AC272" s="63"/>
      <c r="AD272" s="63"/>
      <c r="AE272" s="63"/>
      <c r="AF272" s="63"/>
    </row>
    <row r="273" spans="1:32" ht="15.75" x14ac:dyDescent="0.25">
      <c r="A273" s="63"/>
      <c r="B273" s="63"/>
      <c r="C273" s="63"/>
      <c r="D273" s="63"/>
      <c r="E273" s="63"/>
      <c r="F273" s="63"/>
      <c r="G273" s="63"/>
      <c r="H273" s="63"/>
      <c r="I273" s="63"/>
      <c r="J273" s="63"/>
      <c r="K273" s="63"/>
      <c r="L273" s="63"/>
      <c r="M273" s="63"/>
      <c r="N273" s="63"/>
      <c r="O273" s="63"/>
      <c r="P273" s="63"/>
      <c r="Q273" s="63"/>
      <c r="R273" s="63"/>
      <c r="S273" s="63"/>
      <c r="T273" s="63"/>
      <c r="U273" s="63"/>
      <c r="V273" s="63"/>
      <c r="W273" s="63"/>
      <c r="X273" s="63"/>
      <c r="Y273" s="63"/>
      <c r="Z273" s="63"/>
      <c r="AA273" s="63"/>
      <c r="AB273" s="63"/>
      <c r="AC273" s="63"/>
      <c r="AD273" s="63"/>
      <c r="AE273" s="63"/>
      <c r="AF273" s="63"/>
    </row>
    <row r="274" spans="1:32" ht="15.75" x14ac:dyDescent="0.25">
      <c r="A274" s="63"/>
      <c r="B274" s="63"/>
      <c r="C274" s="63"/>
      <c r="D274" s="63"/>
      <c r="E274" s="63"/>
      <c r="F274" s="63"/>
      <c r="G274" s="63"/>
      <c r="H274" s="63"/>
      <c r="I274" s="63"/>
      <c r="J274" s="63"/>
      <c r="K274" s="63"/>
      <c r="L274" s="63"/>
      <c r="M274" s="63"/>
      <c r="N274" s="63"/>
      <c r="O274" s="63"/>
      <c r="P274" s="63"/>
      <c r="Q274" s="63"/>
      <c r="R274" s="63"/>
      <c r="S274" s="63"/>
      <c r="T274" s="63"/>
      <c r="U274" s="63"/>
      <c r="V274" s="63"/>
      <c r="W274" s="63"/>
      <c r="X274" s="63"/>
      <c r="Y274" s="63"/>
      <c r="Z274" s="63"/>
      <c r="AA274" s="63"/>
      <c r="AB274" s="63"/>
      <c r="AC274" s="63"/>
      <c r="AD274" s="63"/>
      <c r="AE274" s="63"/>
      <c r="AF274" s="63"/>
    </row>
    <row r="275" spans="1:32" ht="15.75" x14ac:dyDescent="0.25">
      <c r="A275" s="63"/>
      <c r="B275" s="63"/>
      <c r="C275" s="63"/>
      <c r="D275" s="63"/>
      <c r="E275" s="63"/>
      <c r="F275" s="63"/>
      <c r="G275" s="63"/>
      <c r="H275" s="63"/>
      <c r="I275" s="63"/>
      <c r="J275" s="63"/>
      <c r="K275" s="63"/>
      <c r="L275" s="63"/>
      <c r="M275" s="63"/>
      <c r="N275" s="63"/>
      <c r="O275" s="63"/>
      <c r="P275" s="63"/>
      <c r="Q275" s="63"/>
      <c r="R275" s="63"/>
      <c r="S275" s="63"/>
      <c r="T275" s="63"/>
      <c r="U275" s="63"/>
      <c r="V275" s="63"/>
      <c r="W275" s="63"/>
      <c r="X275" s="63"/>
      <c r="Y275" s="63"/>
      <c r="Z275" s="63"/>
      <c r="AA275" s="63"/>
      <c r="AB275" s="63"/>
      <c r="AC275" s="63"/>
      <c r="AD275" s="63"/>
      <c r="AE275" s="63"/>
      <c r="AF275" s="63"/>
    </row>
    <row r="276" spans="1:32" ht="15.75" x14ac:dyDescent="0.25">
      <c r="A276" s="63"/>
      <c r="B276" s="63"/>
      <c r="C276" s="63"/>
      <c r="D276" s="63"/>
      <c r="E276" s="63"/>
      <c r="F276" s="63"/>
      <c r="G276" s="63" t="s">
        <v>494</v>
      </c>
      <c r="H276" s="63" t="s">
        <v>495</v>
      </c>
      <c r="I276" s="63"/>
      <c r="J276" s="63"/>
      <c r="K276" s="63"/>
      <c r="L276" s="63"/>
      <c r="M276" s="63"/>
      <c r="N276" s="63"/>
      <c r="O276" s="63"/>
      <c r="P276" s="63"/>
      <c r="Q276" s="63"/>
      <c r="R276" s="63"/>
      <c r="S276" s="63"/>
      <c r="T276" s="63"/>
      <c r="U276" s="63"/>
      <c r="V276" s="63"/>
      <c r="W276" s="63"/>
      <c r="X276" s="63"/>
      <c r="Y276" s="63"/>
      <c r="Z276" s="63"/>
      <c r="AA276" s="63"/>
      <c r="AB276" s="63"/>
      <c r="AC276" s="63"/>
      <c r="AD276" s="63"/>
      <c r="AE276" s="63"/>
      <c r="AF276" s="63"/>
    </row>
    <row r="277" spans="1:32" ht="15.75" x14ac:dyDescent="0.25">
      <c r="A277" s="64">
        <f>G5</f>
        <v>0</v>
      </c>
      <c r="B277" s="61" t="s">
        <v>17</v>
      </c>
      <c r="C277" s="63"/>
      <c r="D277" s="63"/>
      <c r="E277" s="63"/>
      <c r="F277" s="63"/>
      <c r="G277" s="63" t="s">
        <v>524</v>
      </c>
      <c r="H277" s="63"/>
      <c r="I277" s="63"/>
      <c r="J277" s="63"/>
      <c r="K277" s="63"/>
      <c r="L277" s="63"/>
      <c r="M277" s="63"/>
      <c r="N277" s="70" t="str">
        <f>IF(A277&gt;79.999,B277,"")</f>
        <v/>
      </c>
      <c r="O277" s="70" t="str">
        <f>IF(A278&gt;79.999,B278,"")</f>
        <v/>
      </c>
      <c r="P277" s="70" t="str">
        <f>IF(A279&gt;79.999,B279,"")</f>
        <v/>
      </c>
      <c r="Q277" s="70" t="str">
        <f>IF(A280&gt;79.999,B280,"")</f>
        <v/>
      </c>
      <c r="R277" s="70" t="str">
        <f>IF(A281&gt;79.999,B281,"")</f>
        <v/>
      </c>
      <c r="S277" s="70" t="str">
        <f>IF(A282&gt;79.999,B282,"")</f>
        <v/>
      </c>
      <c r="T277" s="70" t="str">
        <f>IF(A283&gt;79.999,B283,"")</f>
        <v/>
      </c>
      <c r="U277" s="70" t="str">
        <f>IF(A284&gt;79.999,B284,"")</f>
        <v/>
      </c>
      <c r="V277" s="70" t="str">
        <f>IF(A285&gt;79.999,B285,"")</f>
        <v/>
      </c>
      <c r="W277" s="70" t="str">
        <f>IF(A286&gt;79.999,B286,"")</f>
        <v/>
      </c>
      <c r="X277" s="70" t="str">
        <f>IF(A287&gt;79.999,B287,"")</f>
        <v/>
      </c>
      <c r="Y277" s="70" t="str">
        <f>IF(A288&gt;79.999,B288,"")</f>
        <v/>
      </c>
      <c r="Z277" s="70" t="str">
        <f>IF(A289&gt;79.999,B289,"")</f>
        <v/>
      </c>
      <c r="AA277" s="70" t="str">
        <f>IF(A290&gt;79.999,B290,"")</f>
        <v/>
      </c>
      <c r="AB277" s="70" t="str">
        <f>IF(A291&gt;79.999,B291,"")</f>
        <v/>
      </c>
      <c r="AC277" s="63"/>
      <c r="AD277" s="63"/>
      <c r="AE277" s="63"/>
      <c r="AF277" s="63"/>
    </row>
    <row r="278" spans="1:32" ht="15.75" x14ac:dyDescent="0.25">
      <c r="A278" s="64">
        <f>G11</f>
        <v>0</v>
      </c>
      <c r="B278" s="61" t="s">
        <v>16</v>
      </c>
      <c r="C278" s="63"/>
      <c r="D278" s="63"/>
      <c r="E278" s="63"/>
      <c r="F278" s="63"/>
      <c r="G278" s="63" t="s">
        <v>525</v>
      </c>
      <c r="H278" s="63"/>
      <c r="I278" s="63"/>
      <c r="J278" s="63"/>
      <c r="K278" s="63"/>
      <c r="L278" s="63"/>
      <c r="M278" s="63"/>
      <c r="N278" s="70" t="str">
        <f>IF(AND(A277&gt;20.000001,A277&lt;79.999998),B277,"")</f>
        <v/>
      </c>
      <c r="O278" s="70" t="str">
        <f>IF(AND($A278&gt;20.000001,$A278&lt;79.999998),$B278,"")</f>
        <v/>
      </c>
      <c r="P278" s="70" t="str">
        <f>IF(AND($A279&gt;20.000001,$A279&lt;79.999998),$B279,"")</f>
        <v/>
      </c>
      <c r="Q278" s="70" t="str">
        <f>IF(AND($A280&gt;20.000001,$A280&lt;79.999998),$B280,"")</f>
        <v/>
      </c>
      <c r="R278" s="70" t="str">
        <f>IF(AND($A281&gt;20.000001,$A281&lt;79.999998),$B281,"")</f>
        <v/>
      </c>
      <c r="S278" s="70" t="str">
        <f>IF(AND($A282&gt;20.000001,$A282&lt;79.999998),$B282,"")</f>
        <v/>
      </c>
      <c r="T278" s="70" t="str">
        <f>IF(AND($A283&gt;20.000001,$A283&lt;79.999998),$B283,"")</f>
        <v/>
      </c>
      <c r="U278" s="70" t="str">
        <f>IF(AND($A284&gt;20.000001,$A284&lt;79.999998),$B284,"")</f>
        <v/>
      </c>
      <c r="V278" s="70" t="str">
        <f>IF(AND($A285&gt;20.000001,$A285&lt;79.999998),$B285,"")</f>
        <v/>
      </c>
      <c r="W278" s="70" t="str">
        <f>IF(AND($A286&gt;20.000001,$A286&lt;79.999998),$B286,"")</f>
        <v/>
      </c>
      <c r="X278" s="70" t="str">
        <f>IF(AND($A287&gt;20.000001,$A287&lt;79.999998),$B287,"")</f>
        <v/>
      </c>
      <c r="Y278" s="70" t="str">
        <f>IF(AND($A288&gt;20.000001,$A288&lt;79.999998),$B288,"")</f>
        <v/>
      </c>
      <c r="Z278" s="70" t="str">
        <f>IF(AND($A289&gt;20.000001,$A289&lt;79.999998),$B289,"")</f>
        <v/>
      </c>
      <c r="AA278" s="70" t="str">
        <f>IF(AND($A290&gt;20.000001,$A290&lt;79.999998),$B290,"")</f>
        <v/>
      </c>
      <c r="AB278" s="70" t="str">
        <f>IF(AND($A291&gt;20.000001,$A291&lt;79.999998),$B291,"")</f>
        <v/>
      </c>
      <c r="AC278" s="63"/>
      <c r="AD278" s="63"/>
      <c r="AE278" s="63"/>
      <c r="AF278" s="63"/>
    </row>
    <row r="279" spans="1:32" ht="15.75" x14ac:dyDescent="0.25">
      <c r="A279" s="64">
        <f>G17</f>
        <v>0</v>
      </c>
      <c r="B279" s="61" t="s">
        <v>15</v>
      </c>
      <c r="C279" s="63"/>
      <c r="D279" s="63"/>
      <c r="E279" s="63"/>
      <c r="F279" s="63"/>
      <c r="G279" s="63" t="s">
        <v>526</v>
      </c>
      <c r="H279" s="63"/>
      <c r="I279" s="63"/>
      <c r="J279" s="63"/>
      <c r="K279" s="63"/>
      <c r="L279" s="63"/>
      <c r="M279" s="63"/>
      <c r="N279" s="63" t="str">
        <f>IF(AND($A277&gt;19.9,$A277&lt;20.1),$B277,"")</f>
        <v/>
      </c>
      <c r="O279" s="63" t="str">
        <f>IF(AND($A278&gt;19.9,$A278&lt;20.1),$B278,"")</f>
        <v/>
      </c>
      <c r="P279" s="63" t="str">
        <f>IF(AND($A279&gt;19.9,$A279&lt;20.1),$B279,"")</f>
        <v/>
      </c>
      <c r="Q279" s="63" t="str">
        <f>IF(AND($A280&gt;19.9,$A280&lt;20.1),$B280,"")</f>
        <v/>
      </c>
      <c r="R279" s="63" t="str">
        <f>IF(AND($A281&gt;19.9,$A281&lt;20.1),$B281,"")</f>
        <v/>
      </c>
      <c r="S279" s="63" t="str">
        <f>IF(AND($A282&gt;19.9,$A282&lt;20.1),$B282,"")</f>
        <v/>
      </c>
      <c r="T279" s="63" t="str">
        <f>IF(AND($A283&gt;19.9,$A283&lt;20.1),$B283,"")</f>
        <v/>
      </c>
      <c r="U279" s="63" t="str">
        <f>IF(AND($A284&gt;19.9,$A284&lt;20.1),$B284,"")</f>
        <v/>
      </c>
      <c r="V279" s="63" t="str">
        <f>IF(AND($A285&gt;19.9,$A285&lt;20.1),$B285,"")</f>
        <v/>
      </c>
      <c r="W279" s="63" t="str">
        <f>IF(AND($A286&gt;19.9,$A286&lt;20.1),$B286,"")</f>
        <v/>
      </c>
      <c r="X279" s="63" t="str">
        <f>IF(AND($A287&gt;19.9,$A287&lt;20.1),$B287,"")</f>
        <v/>
      </c>
      <c r="Y279" s="63" t="str">
        <f>IF(AND($A288&gt;19.9,$A288&lt;20.1),$B288,"")</f>
        <v/>
      </c>
      <c r="Z279" s="63" t="str">
        <f>IF(AND($A289&gt;19.9,$A289&lt;20.1),$B289,"")</f>
        <v/>
      </c>
      <c r="AA279" s="63" t="str">
        <f>IF(AND($A290&gt;19.9,$A290&lt;20.1),$B290,"")</f>
        <v/>
      </c>
      <c r="AB279" s="63" t="str">
        <f>IF(AND($A291&gt;19.9,$A291&lt;20.1),$B291,"")</f>
        <v/>
      </c>
      <c r="AC279" s="63"/>
      <c r="AD279" s="63"/>
      <c r="AE279" s="63"/>
      <c r="AF279" s="63"/>
    </row>
    <row r="280" spans="1:32" ht="15.75" x14ac:dyDescent="0.25">
      <c r="A280" s="64">
        <f>G23</f>
        <v>0</v>
      </c>
      <c r="B280" s="61" t="s">
        <v>14</v>
      </c>
      <c r="C280" s="63"/>
      <c r="D280" s="63"/>
      <c r="E280" s="63"/>
      <c r="F280" s="63"/>
      <c r="G280" s="63" t="s">
        <v>527</v>
      </c>
      <c r="H280" s="63"/>
      <c r="I280" s="63"/>
      <c r="J280" s="63"/>
      <c r="K280" s="63"/>
      <c r="L280" s="63"/>
      <c r="M280" s="63"/>
      <c r="N280" s="70" t="str">
        <f>IF($A277=0,$B277,"")</f>
        <v>Concepts</v>
      </c>
      <c r="O280" s="70" t="str">
        <f>IF($A278=0,$B278,"")</f>
        <v>Movement</v>
      </c>
      <c r="P280" s="70" t="str">
        <f>IF($A279=0,$B279,"")</f>
        <v>Single Room O&amp;M</v>
      </c>
      <c r="Q280" s="70" t="str">
        <f>IF($A280=0,$B280,"")</f>
        <v>Indoor O&amp;M</v>
      </c>
      <c r="R280" s="70" t="str">
        <f>IF($A281=0,$B281,"")</f>
        <v>Self Protection</v>
      </c>
      <c r="S280" s="70" t="str">
        <f>IF($A282=0,$B282,"")</f>
        <v>Guided Travel</v>
      </c>
      <c r="T280" s="70" t="str">
        <f>IF($A283=0,$B283,"")</f>
        <v>Cane Skills</v>
      </c>
      <c r="U280" s="70" t="str">
        <f>IF($A284=0,$B284,"")</f>
        <v>Sidewalk Travel</v>
      </c>
      <c r="V280" s="70" t="str">
        <f>IF($A285=0,$B285,"")</f>
        <v>Street Crossings</v>
      </c>
      <c r="W280" s="70" t="str">
        <f>IF($A286=0,$B286,"")</f>
        <v>Orientation Skills &amp; GPS</v>
      </c>
      <c r="X280" s="70" t="str">
        <f>IF($A287=0,$B287,"")</f>
        <v>Public Transportation</v>
      </c>
      <c r="Y280" s="70" t="str">
        <f>IF($A288=0,$B288,"")</f>
        <v>Atypical O&amp;M</v>
      </c>
      <c r="Z280" s="70" t="str">
        <f>IF($A289=0,$B289,"")</f>
        <v>Rural Travel</v>
      </c>
      <c r="AA280" s="70" t="str">
        <f>IF($A290=0,$B290,"")</f>
        <v>Vision Specific O&amp;M Skills</v>
      </c>
      <c r="AB280" s="70" t="str">
        <f>IF($A291=0,$B291,"")</f>
        <v xml:space="preserve">Community </v>
      </c>
      <c r="AC280" s="63"/>
      <c r="AD280" s="63"/>
      <c r="AE280" s="63"/>
      <c r="AF280" s="63"/>
    </row>
    <row r="281" spans="1:32" ht="15.75" x14ac:dyDescent="0.25">
      <c r="A281" s="64">
        <f>G29</f>
        <v>0</v>
      </c>
      <c r="B281" s="61" t="s">
        <v>13</v>
      </c>
      <c r="C281" s="63"/>
      <c r="D281" s="63"/>
      <c r="E281" s="63"/>
      <c r="F281" s="63"/>
      <c r="G281" s="63"/>
      <c r="H281" s="63"/>
      <c r="I281" s="63"/>
      <c r="J281" s="63"/>
      <c r="K281" s="63"/>
      <c r="L281" s="63"/>
      <c r="M281" s="63"/>
      <c r="N281" s="63"/>
      <c r="O281" s="63"/>
      <c r="P281" s="63"/>
      <c r="Q281" s="63"/>
      <c r="R281" s="63"/>
      <c r="S281" s="63"/>
      <c r="T281" s="63"/>
      <c r="U281" s="63"/>
      <c r="V281" s="63"/>
      <c r="W281" s="63"/>
      <c r="X281" s="63"/>
      <c r="Y281" s="63"/>
      <c r="Z281" s="63"/>
      <c r="AA281" s="63"/>
      <c r="AB281" s="63"/>
      <c r="AC281" s="63"/>
      <c r="AD281" s="63"/>
      <c r="AE281" s="63"/>
      <c r="AF281" s="63"/>
    </row>
    <row r="282" spans="1:32" ht="15.75" x14ac:dyDescent="0.25">
      <c r="A282" s="64">
        <f>G35</f>
        <v>0</v>
      </c>
      <c r="B282" s="61" t="s">
        <v>12</v>
      </c>
      <c r="C282" s="63"/>
      <c r="D282" s="63"/>
      <c r="E282" s="63"/>
      <c r="F282" s="63"/>
      <c r="G282" s="63"/>
      <c r="H282" s="63"/>
      <c r="I282" s="63"/>
      <c r="J282" s="63"/>
      <c r="K282" s="63"/>
      <c r="L282" s="63"/>
      <c r="M282" s="63"/>
      <c r="N282" s="63"/>
      <c r="O282" s="63"/>
      <c r="P282" s="63"/>
      <c r="Q282" s="63"/>
      <c r="R282" s="63"/>
      <c r="S282" s="63"/>
      <c r="T282" s="63"/>
      <c r="U282" s="63"/>
      <c r="V282" s="63"/>
      <c r="W282" s="63"/>
      <c r="X282" s="63"/>
      <c r="Y282" s="63"/>
      <c r="Z282" s="63"/>
      <c r="AA282" s="63"/>
      <c r="AB282" s="63"/>
      <c r="AC282" s="63"/>
      <c r="AD282" s="63"/>
      <c r="AE282" s="63"/>
      <c r="AF282" s="63"/>
    </row>
    <row r="283" spans="1:32" ht="15.75" x14ac:dyDescent="0.25">
      <c r="A283" s="64">
        <f>G41</f>
        <v>0</v>
      </c>
      <c r="B283" s="61" t="s">
        <v>11</v>
      </c>
      <c r="C283" s="63"/>
      <c r="D283" s="63"/>
      <c r="E283" s="63"/>
      <c r="F283" s="63"/>
      <c r="G283" s="63"/>
      <c r="H283" s="63"/>
      <c r="I283" s="63"/>
      <c r="J283" s="63"/>
      <c r="K283" s="63"/>
      <c r="L283" s="63"/>
      <c r="M283" s="63"/>
      <c r="N283" s="63"/>
      <c r="O283" s="63"/>
      <c r="P283" s="63"/>
      <c r="Q283" s="63"/>
      <c r="R283" s="63"/>
      <c r="S283" s="63"/>
      <c r="T283" s="63"/>
      <c r="U283" s="63"/>
      <c r="V283" s="63"/>
      <c r="W283" s="63"/>
      <c r="X283" s="63"/>
      <c r="Y283" s="63"/>
      <c r="Z283" s="63"/>
      <c r="AA283" s="63"/>
      <c r="AB283" s="63"/>
      <c r="AC283" s="63"/>
      <c r="AD283" s="63"/>
      <c r="AE283" s="63"/>
      <c r="AF283" s="63"/>
    </row>
    <row r="284" spans="1:32" ht="15.75" x14ac:dyDescent="0.25">
      <c r="A284" s="64">
        <f>G47</f>
        <v>0</v>
      </c>
      <c r="B284" s="61" t="s">
        <v>523</v>
      </c>
      <c r="C284" s="63"/>
      <c r="D284" s="63"/>
      <c r="E284" s="63"/>
      <c r="F284" s="63"/>
      <c r="G284" s="63"/>
      <c r="H284" s="63"/>
      <c r="I284" s="63"/>
      <c r="J284" s="63"/>
      <c r="K284" s="63"/>
      <c r="L284" s="63"/>
      <c r="M284" s="63"/>
      <c r="N284" s="63"/>
      <c r="O284" s="63"/>
      <c r="P284" s="63"/>
      <c r="Q284" s="63"/>
      <c r="R284" s="63"/>
      <c r="S284" s="63"/>
      <c r="T284" s="63"/>
      <c r="U284" s="63"/>
      <c r="V284" s="63"/>
      <c r="W284" s="63"/>
      <c r="X284" s="63"/>
      <c r="Y284" s="63"/>
      <c r="Z284" s="63"/>
      <c r="AA284" s="63"/>
      <c r="AB284" s="63"/>
      <c r="AC284" s="63"/>
      <c r="AD284" s="63"/>
      <c r="AE284" s="63"/>
      <c r="AF284" s="63"/>
    </row>
    <row r="285" spans="1:32" ht="15.75" x14ac:dyDescent="0.25">
      <c r="A285" s="64">
        <f>G53</f>
        <v>0</v>
      </c>
      <c r="B285" s="61" t="s">
        <v>10</v>
      </c>
      <c r="C285" s="63"/>
      <c r="D285" s="63"/>
      <c r="E285" s="63"/>
      <c r="F285" s="63"/>
      <c r="G285" s="63"/>
      <c r="H285" s="63"/>
      <c r="I285" s="63"/>
      <c r="J285" s="63"/>
      <c r="K285" s="63"/>
      <c r="L285" s="63"/>
      <c r="M285" s="63"/>
      <c r="N285" s="63"/>
      <c r="O285" s="63"/>
      <c r="P285" s="63"/>
      <c r="Q285" s="63"/>
      <c r="R285" s="63"/>
      <c r="S285" s="63"/>
      <c r="T285" s="63"/>
      <c r="U285" s="63"/>
      <c r="V285" s="63"/>
      <c r="W285" s="63"/>
      <c r="X285" s="63"/>
      <c r="Y285" s="63"/>
      <c r="Z285" s="63"/>
      <c r="AA285" s="63"/>
      <c r="AB285" s="63"/>
      <c r="AC285" s="63"/>
      <c r="AD285" s="63"/>
      <c r="AE285" s="63"/>
      <c r="AF285" s="63"/>
    </row>
    <row r="286" spans="1:32" ht="15.75" x14ac:dyDescent="0.25">
      <c r="A286" s="64">
        <f>G59</f>
        <v>0</v>
      </c>
      <c r="B286" s="61" t="s">
        <v>4</v>
      </c>
      <c r="C286" s="63"/>
      <c r="D286" s="63"/>
      <c r="E286" s="63"/>
      <c r="F286" s="63"/>
      <c r="G286" s="63"/>
      <c r="H286" s="63"/>
      <c r="I286" s="63"/>
      <c r="J286" s="63"/>
      <c r="K286" s="63"/>
      <c r="L286" s="63"/>
      <c r="M286" s="63"/>
      <c r="N286" s="63"/>
      <c r="O286" s="63"/>
      <c r="P286" s="63"/>
      <c r="Q286" s="63"/>
      <c r="R286" s="63"/>
      <c r="S286" s="63"/>
      <c r="T286" s="63"/>
      <c r="U286" s="63"/>
      <c r="V286" s="63"/>
      <c r="W286" s="63"/>
      <c r="X286" s="63"/>
      <c r="Y286" s="63"/>
      <c r="Z286" s="63"/>
      <c r="AA286" s="63"/>
      <c r="AB286" s="63"/>
      <c r="AC286" s="63"/>
      <c r="AD286" s="63"/>
      <c r="AE286" s="63"/>
      <c r="AF286" s="63"/>
    </row>
    <row r="287" spans="1:32" ht="15.75" x14ac:dyDescent="0.25">
      <c r="A287" s="64">
        <f>G65</f>
        <v>0</v>
      </c>
      <c r="B287" s="61" t="s">
        <v>5</v>
      </c>
      <c r="C287" s="63"/>
      <c r="D287" s="63"/>
      <c r="E287" s="63"/>
      <c r="F287" s="63"/>
      <c r="G287" s="63"/>
      <c r="H287" s="63"/>
      <c r="I287" s="63"/>
      <c r="J287" s="63"/>
      <c r="K287" s="63"/>
      <c r="L287" s="63"/>
      <c r="M287" s="63"/>
      <c r="N287" s="63"/>
      <c r="O287" s="63"/>
      <c r="P287" s="63"/>
      <c r="Q287" s="63"/>
      <c r="R287" s="63"/>
      <c r="S287" s="63"/>
      <c r="T287" s="63"/>
      <c r="U287" s="63"/>
      <c r="V287" s="63"/>
      <c r="W287" s="63"/>
      <c r="X287" s="63"/>
      <c r="Y287" s="63"/>
      <c r="Z287" s="63"/>
      <c r="AA287" s="63"/>
      <c r="AB287" s="63"/>
      <c r="AC287" s="63"/>
      <c r="AD287" s="63"/>
      <c r="AE287" s="63"/>
      <c r="AF287" s="63"/>
    </row>
    <row r="288" spans="1:32" ht="15.75" x14ac:dyDescent="0.25">
      <c r="A288" s="64">
        <f>G71</f>
        <v>0</v>
      </c>
      <c r="B288" s="61" t="s">
        <v>6</v>
      </c>
      <c r="C288" s="63"/>
      <c r="D288" s="63"/>
      <c r="E288" s="63"/>
      <c r="F288" s="63"/>
      <c r="G288" s="63"/>
      <c r="H288" s="63"/>
      <c r="I288" s="63"/>
      <c r="J288" s="63"/>
      <c r="K288" s="63"/>
      <c r="L288" s="63"/>
      <c r="M288" s="63"/>
      <c r="N288" s="63"/>
      <c r="O288" s="63"/>
      <c r="P288" s="63"/>
      <c r="Q288" s="63"/>
      <c r="R288" s="63"/>
      <c r="S288" s="63"/>
      <c r="T288" s="63"/>
      <c r="U288" s="63"/>
      <c r="V288" s="63"/>
      <c r="W288" s="63"/>
      <c r="X288" s="63"/>
      <c r="Y288" s="63"/>
      <c r="Z288" s="63"/>
      <c r="AA288" s="63"/>
      <c r="AB288" s="63"/>
      <c r="AC288" s="63"/>
      <c r="AD288" s="63"/>
      <c r="AE288" s="63"/>
      <c r="AF288" s="63"/>
    </row>
    <row r="289" spans="1:32" ht="15.75" x14ac:dyDescent="0.25">
      <c r="A289" s="64">
        <f>G77</f>
        <v>0</v>
      </c>
      <c r="B289" s="61" t="s">
        <v>7</v>
      </c>
      <c r="C289" s="63"/>
      <c r="D289" s="63"/>
      <c r="E289" s="63"/>
      <c r="F289" s="63"/>
      <c r="G289" s="63"/>
      <c r="H289" s="63"/>
      <c r="I289" s="63"/>
      <c r="J289" s="63"/>
      <c r="K289" s="63"/>
      <c r="L289" s="63"/>
      <c r="M289" s="63"/>
      <c r="N289" s="63"/>
      <c r="O289" s="63"/>
      <c r="P289" s="63"/>
      <c r="Q289" s="63"/>
      <c r="R289" s="63"/>
      <c r="S289" s="63"/>
      <c r="T289" s="63"/>
      <c r="U289" s="63"/>
      <c r="V289" s="63"/>
      <c r="W289" s="63"/>
      <c r="X289" s="63"/>
      <c r="Y289" s="63"/>
      <c r="Z289" s="63"/>
      <c r="AA289" s="63"/>
      <c r="AB289" s="63"/>
      <c r="AC289" s="63"/>
      <c r="AD289" s="63"/>
      <c r="AE289" s="63"/>
      <c r="AF289" s="63"/>
    </row>
    <row r="290" spans="1:32" ht="15.75" x14ac:dyDescent="0.25">
      <c r="A290" s="64">
        <f>G83</f>
        <v>0</v>
      </c>
      <c r="B290" s="61" t="s">
        <v>8</v>
      </c>
      <c r="C290" s="63"/>
      <c r="D290" s="63"/>
      <c r="E290" s="63"/>
      <c r="F290" s="63"/>
      <c r="G290" s="63"/>
      <c r="H290" s="63"/>
      <c r="I290" s="63"/>
      <c r="J290" s="63"/>
      <c r="K290" s="63"/>
      <c r="L290" s="63"/>
      <c r="M290" s="63"/>
      <c r="N290" s="63"/>
      <c r="O290" s="63"/>
      <c r="P290" s="63"/>
      <c r="Q290" s="63"/>
      <c r="R290" s="63"/>
      <c r="S290" s="63"/>
      <c r="T290" s="63"/>
      <c r="U290" s="63"/>
      <c r="V290" s="63"/>
      <c r="W290" s="63"/>
      <c r="X290" s="63"/>
      <c r="Y290" s="63"/>
      <c r="Z290" s="63"/>
      <c r="AA290" s="63"/>
      <c r="AB290" s="63"/>
      <c r="AC290" s="63"/>
      <c r="AD290" s="63"/>
      <c r="AE290" s="63"/>
      <c r="AF290" s="63"/>
    </row>
    <row r="291" spans="1:32" ht="15.75" x14ac:dyDescent="0.25">
      <c r="A291" s="64">
        <f>G89</f>
        <v>0</v>
      </c>
      <c r="B291" s="61" t="s">
        <v>9</v>
      </c>
      <c r="C291" s="63"/>
      <c r="D291" s="63"/>
      <c r="E291" s="63"/>
      <c r="F291" s="63"/>
      <c r="G291" s="63"/>
      <c r="H291" s="63"/>
      <c r="I291" s="63"/>
      <c r="J291" s="63"/>
      <c r="K291" s="63"/>
      <c r="L291" s="63"/>
      <c r="M291" s="63"/>
      <c r="N291" s="63"/>
      <c r="O291" s="63"/>
      <c r="P291" s="63"/>
      <c r="Q291" s="63"/>
      <c r="R291" s="63"/>
      <c r="S291" s="63"/>
      <c r="T291" s="63"/>
      <c r="U291" s="63"/>
      <c r="V291" s="63"/>
      <c r="W291" s="63"/>
      <c r="X291" s="63"/>
      <c r="Y291" s="63"/>
      <c r="Z291" s="63"/>
      <c r="AA291" s="63"/>
      <c r="AB291" s="63"/>
      <c r="AC291" s="63"/>
      <c r="AD291" s="63"/>
      <c r="AE291" s="63"/>
      <c r="AF291" s="63"/>
    </row>
    <row r="292" spans="1:32" ht="15.75" x14ac:dyDescent="0.25">
      <c r="A292" s="63"/>
      <c r="B292" s="63"/>
      <c r="C292" s="63"/>
      <c r="D292" s="63"/>
      <c r="E292" s="63"/>
      <c r="F292" s="63"/>
      <c r="G292" s="63"/>
      <c r="H292" s="63"/>
      <c r="I292" s="63"/>
      <c r="J292" s="63"/>
      <c r="K292" s="63"/>
      <c r="L292" s="63"/>
      <c r="M292" s="63"/>
      <c r="N292" s="63"/>
      <c r="O292" s="63"/>
      <c r="P292" s="63"/>
      <c r="Q292" s="63"/>
      <c r="R292" s="63"/>
      <c r="S292" s="63"/>
      <c r="T292" s="63"/>
      <c r="U292" s="63"/>
      <c r="V292" s="63"/>
      <c r="W292" s="63"/>
      <c r="X292" s="63"/>
      <c r="Y292" s="63"/>
      <c r="Z292" s="63"/>
      <c r="AA292" s="63"/>
      <c r="AB292" s="63"/>
      <c r="AC292" s="63"/>
      <c r="AD292" s="63"/>
      <c r="AE292" s="63"/>
      <c r="AF292" s="63"/>
    </row>
    <row r="293" spans="1:32" ht="15.75" x14ac:dyDescent="0.25">
      <c r="A293" s="63" t="s">
        <v>499</v>
      </c>
      <c r="B293" s="63"/>
      <c r="C293" s="63"/>
      <c r="D293" s="63"/>
      <c r="E293" s="63"/>
      <c r="F293" s="63"/>
      <c r="G293" s="63"/>
      <c r="H293" s="63"/>
      <c r="I293" s="63"/>
      <c r="J293" s="63"/>
      <c r="K293" s="63"/>
      <c r="L293" s="63"/>
      <c r="M293" s="63"/>
      <c r="N293" s="63"/>
      <c r="O293" s="63"/>
      <c r="P293" s="63"/>
      <c r="Q293" s="63"/>
      <c r="R293" s="63"/>
      <c r="S293" s="63"/>
      <c r="T293" s="63"/>
      <c r="U293" s="63"/>
      <c r="V293" s="63"/>
      <c r="W293" s="63"/>
      <c r="X293" s="63"/>
      <c r="Y293" s="63"/>
      <c r="Z293" s="63"/>
      <c r="AA293" s="63"/>
      <c r="AB293" s="63"/>
      <c r="AC293" s="63"/>
      <c r="AD293" s="63"/>
      <c r="AE293" s="63"/>
      <c r="AF293" s="63"/>
    </row>
    <row r="294" spans="1:32" ht="15.75" x14ac:dyDescent="0.25">
      <c r="A294" s="63" t="s">
        <v>500</v>
      </c>
      <c r="B294" s="63"/>
      <c r="C294" s="63"/>
      <c r="D294" s="63"/>
      <c r="E294" s="63"/>
      <c r="F294" s="63"/>
      <c r="G294" s="63"/>
      <c r="H294" s="63"/>
      <c r="I294" s="63"/>
      <c r="J294" s="63"/>
      <c r="K294" s="63"/>
      <c r="L294" s="63"/>
      <c r="M294" s="63"/>
      <c r="N294" s="63"/>
      <c r="O294" s="63"/>
      <c r="P294" s="63"/>
      <c r="Q294" s="63"/>
      <c r="R294" s="63"/>
      <c r="S294" s="63"/>
      <c r="T294" s="63"/>
      <c r="U294" s="63"/>
      <c r="V294" s="63"/>
      <c r="W294" s="63"/>
      <c r="X294" s="63"/>
      <c r="Y294" s="63"/>
      <c r="Z294" s="63"/>
      <c r="AA294" s="63"/>
      <c r="AB294" s="63"/>
      <c r="AC294" s="63"/>
      <c r="AD294" s="63"/>
      <c r="AE294" s="63"/>
      <c r="AF294" s="63"/>
    </row>
    <row r="295" spans="1:32" ht="15.75" x14ac:dyDescent="0.25">
      <c r="A295" s="63" t="s">
        <v>501</v>
      </c>
      <c r="B295" s="63"/>
      <c r="C295" s="63"/>
      <c r="D295" s="63"/>
      <c r="E295" s="63"/>
      <c r="F295" s="63"/>
      <c r="G295" s="63"/>
      <c r="H295" s="63"/>
      <c r="I295" s="63"/>
      <c r="J295" s="63"/>
      <c r="K295" s="63"/>
      <c r="L295" s="63"/>
      <c r="M295" s="63"/>
      <c r="N295" s="63"/>
      <c r="O295" s="63"/>
      <c r="P295" s="63"/>
      <c r="Q295" s="63"/>
      <c r="R295" s="63"/>
      <c r="S295" s="63"/>
      <c r="T295" s="63"/>
      <c r="U295" s="63"/>
      <c r="V295" s="63"/>
      <c r="W295" s="63"/>
      <c r="X295" s="63"/>
      <c r="Y295" s="63"/>
      <c r="Z295" s="63"/>
      <c r="AA295" s="63"/>
      <c r="AB295" s="63"/>
      <c r="AC295" s="63"/>
      <c r="AD295" s="63"/>
      <c r="AE295" s="63"/>
      <c r="AF295" s="63"/>
    </row>
    <row r="296" spans="1:32" ht="15.75" x14ac:dyDescent="0.25">
      <c r="A296" s="63" t="s">
        <v>512</v>
      </c>
      <c r="B296" s="63"/>
      <c r="C296" s="63"/>
      <c r="D296" s="63"/>
      <c r="E296" s="63"/>
      <c r="F296" s="63"/>
      <c r="G296" s="63"/>
      <c r="H296" s="63"/>
      <c r="I296" s="63"/>
      <c r="J296" s="63"/>
      <c r="K296" s="63"/>
      <c r="L296" s="63"/>
      <c r="M296" s="63"/>
      <c r="N296" s="63"/>
      <c r="O296" s="63"/>
      <c r="P296" s="63"/>
      <c r="Q296" s="63"/>
      <c r="R296" s="63"/>
      <c r="S296" s="63"/>
      <c r="T296" s="63"/>
      <c r="U296" s="63"/>
      <c r="V296" s="63"/>
      <c r="W296" s="63"/>
      <c r="X296" s="63"/>
      <c r="Y296" s="63"/>
      <c r="Z296" s="63"/>
      <c r="AA296" s="63"/>
      <c r="AB296" s="63"/>
      <c r="AC296" s="63"/>
      <c r="AD296" s="63"/>
      <c r="AE296" s="63"/>
      <c r="AF296" s="63"/>
    </row>
    <row r="297" spans="1:32" ht="15.75" x14ac:dyDescent="0.25">
      <c r="A297" s="63" t="s">
        <v>503</v>
      </c>
      <c r="B297" s="63"/>
      <c r="C297" s="63"/>
      <c r="D297" s="63"/>
      <c r="E297" s="63"/>
      <c r="F297" s="63"/>
      <c r="G297" s="63"/>
      <c r="H297" s="63"/>
      <c r="I297" s="63"/>
      <c r="J297" s="63"/>
      <c r="K297" s="63"/>
      <c r="L297" s="63"/>
      <c r="M297" s="63"/>
      <c r="N297" s="63"/>
      <c r="O297" s="63"/>
      <c r="P297" s="63"/>
      <c r="Q297" s="63"/>
      <c r="R297" s="63"/>
      <c r="S297" s="63"/>
      <c r="T297" s="63"/>
      <c r="U297" s="63"/>
      <c r="V297" s="63"/>
      <c r="W297" s="63"/>
      <c r="X297" s="63"/>
      <c r="Y297" s="63"/>
      <c r="Z297" s="63"/>
      <c r="AA297" s="63"/>
      <c r="AB297" s="63"/>
      <c r="AC297" s="63"/>
      <c r="AD297" s="63"/>
      <c r="AE297" s="63"/>
      <c r="AF297" s="63"/>
    </row>
    <row r="298" spans="1:32" ht="15.75" x14ac:dyDescent="0.25">
      <c r="A298" s="63" t="s">
        <v>504</v>
      </c>
      <c r="B298" s="63"/>
      <c r="C298" s="63"/>
      <c r="D298" s="63"/>
      <c r="E298" s="63"/>
      <c r="F298" s="63"/>
      <c r="G298" s="63"/>
      <c r="H298" s="63"/>
      <c r="I298" s="63"/>
      <c r="J298" s="63"/>
      <c r="K298" s="63"/>
      <c r="L298" s="63"/>
      <c r="M298" s="63"/>
      <c r="N298" s="63"/>
      <c r="O298" s="63"/>
      <c r="P298" s="63"/>
      <c r="Q298" s="63"/>
      <c r="R298" s="63"/>
      <c r="S298" s="63"/>
      <c r="T298" s="63"/>
      <c r="U298" s="63"/>
      <c r="V298" s="63"/>
      <c r="W298" s="63"/>
      <c r="X298" s="63"/>
      <c r="Y298" s="63"/>
      <c r="Z298" s="63"/>
      <c r="AA298" s="63"/>
      <c r="AB298" s="63"/>
      <c r="AC298" s="63"/>
      <c r="AD298" s="63"/>
      <c r="AE298" s="63"/>
      <c r="AF298" s="63"/>
    </row>
    <row r="299" spans="1:32" ht="15.75" x14ac:dyDescent="0.25">
      <c r="A299" s="63" t="s">
        <v>505</v>
      </c>
      <c r="B299" s="63"/>
      <c r="C299" s="63"/>
      <c r="D299" s="63"/>
      <c r="E299" s="63"/>
      <c r="F299" s="63"/>
      <c r="G299" s="63"/>
      <c r="H299" s="63"/>
      <c r="I299" s="63"/>
      <c r="J299" s="63"/>
      <c r="K299" s="63"/>
      <c r="L299" s="63"/>
      <c r="M299" s="63"/>
      <c r="N299" s="63"/>
      <c r="O299" s="63"/>
      <c r="P299" s="63"/>
      <c r="Q299" s="63"/>
      <c r="R299" s="63"/>
      <c r="S299" s="63"/>
      <c r="T299" s="63"/>
      <c r="U299" s="63"/>
      <c r="V299" s="63"/>
      <c r="W299" s="63"/>
      <c r="X299" s="63"/>
      <c r="Y299" s="63"/>
      <c r="Z299" s="63"/>
      <c r="AA299" s="63"/>
      <c r="AB299" s="63"/>
      <c r="AC299" s="63"/>
      <c r="AD299" s="63"/>
      <c r="AE299" s="63"/>
      <c r="AF299" s="63"/>
    </row>
    <row r="300" spans="1:32" ht="15.75" x14ac:dyDescent="0.25">
      <c r="A300" s="63" t="s">
        <v>506</v>
      </c>
      <c r="B300" s="63"/>
      <c r="C300" s="63"/>
      <c r="D300" s="63"/>
      <c r="E300" s="63"/>
      <c r="F300" s="63"/>
      <c r="G300" s="63"/>
      <c r="H300" s="63"/>
      <c r="I300" s="63"/>
      <c r="J300" s="63"/>
      <c r="K300" s="63"/>
      <c r="L300" s="63"/>
      <c r="M300" s="63"/>
      <c r="N300" s="63"/>
      <c r="O300" s="63"/>
      <c r="P300" s="63"/>
      <c r="Q300" s="63"/>
      <c r="R300" s="63"/>
      <c r="S300" s="63"/>
      <c r="T300" s="63"/>
      <c r="U300" s="63"/>
      <c r="V300" s="63"/>
      <c r="W300" s="63"/>
      <c r="X300" s="63"/>
      <c r="Y300" s="63"/>
      <c r="Z300" s="63"/>
      <c r="AA300" s="63"/>
      <c r="AB300" s="63"/>
      <c r="AC300" s="63"/>
      <c r="AD300" s="63"/>
      <c r="AE300" s="63"/>
      <c r="AF300" s="63"/>
    </row>
    <row r="301" spans="1:32" ht="15.75" x14ac:dyDescent="0.25">
      <c r="A301" s="63" t="s">
        <v>507</v>
      </c>
      <c r="B301" s="63"/>
      <c r="C301" s="63"/>
      <c r="D301" s="63"/>
      <c r="E301" s="63"/>
      <c r="F301" s="63"/>
      <c r="G301" s="63"/>
      <c r="H301" s="63"/>
      <c r="I301" s="63"/>
      <c r="J301" s="63"/>
      <c r="K301" s="63"/>
      <c r="L301" s="63"/>
      <c r="M301" s="63"/>
      <c r="N301" s="63"/>
      <c r="O301" s="63"/>
      <c r="P301" s="63"/>
      <c r="Q301" s="63"/>
      <c r="R301" s="63"/>
      <c r="S301" s="63"/>
      <c r="T301" s="63"/>
      <c r="U301" s="63"/>
      <c r="V301" s="63"/>
      <c r="W301" s="63"/>
      <c r="X301" s="63"/>
      <c r="Y301" s="63"/>
      <c r="Z301" s="63"/>
      <c r="AA301" s="63"/>
      <c r="AB301" s="63"/>
      <c r="AC301" s="63"/>
      <c r="AD301" s="63"/>
      <c r="AE301" s="63"/>
    </row>
    <row r="302" spans="1:32" ht="15.75" x14ac:dyDescent="0.25">
      <c r="A302" s="63" t="s">
        <v>528</v>
      </c>
      <c r="B302" s="63"/>
      <c r="C302" s="63"/>
      <c r="D302" s="63"/>
      <c r="E302" s="63"/>
      <c r="F302" s="63"/>
      <c r="G302" s="63"/>
      <c r="H302" s="63"/>
      <c r="I302" s="63"/>
      <c r="J302" s="63"/>
      <c r="K302" s="63"/>
      <c r="L302" s="63"/>
      <c r="M302" s="63"/>
      <c r="N302" s="63"/>
      <c r="O302" s="63"/>
      <c r="P302" s="63"/>
      <c r="Q302" s="63"/>
      <c r="R302" s="63"/>
      <c r="S302" s="63"/>
      <c r="T302" s="63"/>
      <c r="U302" s="63"/>
      <c r="V302" s="63"/>
      <c r="W302" s="63"/>
      <c r="X302" s="63"/>
      <c r="Y302" s="63"/>
      <c r="Z302" s="63"/>
      <c r="AA302" s="63"/>
      <c r="AB302" s="63"/>
      <c r="AC302" s="63"/>
      <c r="AD302" s="63"/>
      <c r="AE302" s="63"/>
    </row>
    <row r="303" spans="1:32" ht="15.75" x14ac:dyDescent="0.25">
      <c r="A303" s="70" t="str">
        <f t="shared" ref="A303:A317" si="2">IF($M303&gt;$L303,$B277,"")</f>
        <v/>
      </c>
      <c r="B303" s="63">
        <f>Front!B3</f>
        <v>0</v>
      </c>
      <c r="C303" s="63">
        <f>Front!C3</f>
        <v>0</v>
      </c>
      <c r="D303" s="63">
        <f>Front!D3</f>
        <v>0</v>
      </c>
      <c r="E303" s="63">
        <f>Front!E3</f>
        <v>0</v>
      </c>
      <c r="F303" s="63">
        <f>Front!F3</f>
        <v>0</v>
      </c>
      <c r="G303" s="63">
        <f>Front!G3</f>
        <v>0</v>
      </c>
      <c r="H303" s="63">
        <f>Front!H3</f>
        <v>0</v>
      </c>
      <c r="I303" s="63">
        <f>Front!I3</f>
        <v>0</v>
      </c>
      <c r="J303" s="63">
        <f>Front!J3</f>
        <v>0</v>
      </c>
      <c r="K303" s="63">
        <f>Front!K3</f>
        <v>0</v>
      </c>
      <c r="L303" s="63">
        <f>Front!L3</f>
        <v>0</v>
      </c>
      <c r="M303" s="63">
        <f>Front!M3</f>
        <v>0</v>
      </c>
      <c r="N303" s="63"/>
      <c r="O303" s="63"/>
      <c r="P303" s="63"/>
      <c r="Q303" s="63"/>
      <c r="R303" s="63"/>
      <c r="S303" s="63"/>
      <c r="T303" s="63"/>
      <c r="U303" s="63"/>
      <c r="V303" s="63"/>
      <c r="W303" s="63"/>
      <c r="X303" s="63"/>
      <c r="Y303" s="63"/>
      <c r="Z303" s="63"/>
      <c r="AA303" s="63"/>
      <c r="AB303" s="63"/>
      <c r="AC303" s="63"/>
      <c r="AD303" s="63"/>
      <c r="AE303" s="63"/>
    </row>
    <row r="304" spans="1:32" ht="15.75" x14ac:dyDescent="0.25">
      <c r="A304" s="70" t="str">
        <f t="shared" si="2"/>
        <v/>
      </c>
      <c r="B304" s="63">
        <f>Front!B4</f>
        <v>0</v>
      </c>
      <c r="C304" s="63">
        <f>Front!C4</f>
        <v>0</v>
      </c>
      <c r="D304" s="63">
        <f>Front!D4</f>
        <v>0</v>
      </c>
      <c r="E304" s="63">
        <f>Front!E4</f>
        <v>0</v>
      </c>
      <c r="F304" s="63">
        <f>Front!F4</f>
        <v>0</v>
      </c>
      <c r="G304" s="63">
        <f>Front!G4</f>
        <v>0</v>
      </c>
      <c r="H304" s="63">
        <f>Front!H4</f>
        <v>0</v>
      </c>
      <c r="I304" s="63">
        <f>Front!I4</f>
        <v>0</v>
      </c>
      <c r="J304" s="63">
        <f>Front!J4</f>
        <v>0</v>
      </c>
      <c r="K304" s="63">
        <f>Front!K4</f>
        <v>0</v>
      </c>
      <c r="L304" s="63">
        <f>Front!L4</f>
        <v>0</v>
      </c>
      <c r="M304" s="63">
        <f>Front!M4</f>
        <v>0</v>
      </c>
      <c r="N304" s="63"/>
      <c r="O304" s="63"/>
      <c r="P304" s="63"/>
      <c r="Q304" s="63"/>
      <c r="R304" s="63"/>
      <c r="S304" s="63"/>
      <c r="T304" s="63"/>
      <c r="U304" s="63"/>
      <c r="V304" s="63"/>
      <c r="W304" s="63"/>
      <c r="X304" s="63"/>
      <c r="Y304" s="63"/>
      <c r="Z304" s="63"/>
      <c r="AA304" s="63"/>
      <c r="AB304" s="63"/>
      <c r="AC304" s="63"/>
      <c r="AD304" s="63"/>
      <c r="AE304" s="63"/>
    </row>
    <row r="305" spans="1:31" ht="15.75" x14ac:dyDescent="0.25">
      <c r="A305" s="70" t="str">
        <f t="shared" si="2"/>
        <v/>
      </c>
      <c r="B305" s="63">
        <f>Front!B5</f>
        <v>0</v>
      </c>
      <c r="C305" s="63">
        <f>Front!C5</f>
        <v>0</v>
      </c>
      <c r="D305" s="63">
        <f>Front!D5</f>
        <v>0</v>
      </c>
      <c r="E305" s="63">
        <f>Front!E5</f>
        <v>0</v>
      </c>
      <c r="F305" s="63">
        <f>Front!F5</f>
        <v>0</v>
      </c>
      <c r="G305" s="63">
        <f>Front!G5</f>
        <v>0</v>
      </c>
      <c r="H305" s="63">
        <f>Front!H5</f>
        <v>0</v>
      </c>
      <c r="I305" s="63">
        <f>Front!I5</f>
        <v>0</v>
      </c>
      <c r="J305" s="63">
        <f>Front!J5</f>
        <v>0</v>
      </c>
      <c r="K305" s="63">
        <f>Front!K5</f>
        <v>0</v>
      </c>
      <c r="L305" s="63">
        <f>Front!L5</f>
        <v>0</v>
      </c>
      <c r="M305" s="63">
        <f>Front!M5</f>
        <v>0</v>
      </c>
      <c r="N305" s="63"/>
      <c r="O305" s="63"/>
      <c r="P305" s="63"/>
      <c r="Q305" s="63"/>
      <c r="R305" s="63"/>
      <c r="S305" s="63"/>
      <c r="T305" s="63"/>
      <c r="U305" s="63"/>
      <c r="V305" s="63"/>
      <c r="W305" s="63"/>
      <c r="X305" s="63"/>
      <c r="Y305" s="63"/>
      <c r="Z305" s="63"/>
      <c r="AA305" s="63"/>
      <c r="AB305" s="63"/>
      <c r="AC305" s="63"/>
      <c r="AD305" s="63"/>
      <c r="AE305" s="63"/>
    </row>
    <row r="306" spans="1:31" ht="15.75" x14ac:dyDescent="0.25">
      <c r="A306" s="70" t="str">
        <f t="shared" si="2"/>
        <v/>
      </c>
      <c r="B306" s="63">
        <f>Front!B6</f>
        <v>0</v>
      </c>
      <c r="C306" s="63">
        <f>Front!C6</f>
        <v>0</v>
      </c>
      <c r="D306" s="63">
        <f>Front!D6</f>
        <v>0</v>
      </c>
      <c r="E306" s="63">
        <f>Front!E6</f>
        <v>0</v>
      </c>
      <c r="F306" s="63">
        <f>Front!F6</f>
        <v>0</v>
      </c>
      <c r="G306" s="63">
        <f>Front!G6</f>
        <v>0</v>
      </c>
      <c r="H306" s="63">
        <f>Front!H6</f>
        <v>0</v>
      </c>
      <c r="I306" s="63">
        <f>Front!I6</f>
        <v>0</v>
      </c>
      <c r="J306" s="63">
        <f>Front!J6</f>
        <v>0</v>
      </c>
      <c r="K306" s="63">
        <f>Front!K6</f>
        <v>0</v>
      </c>
      <c r="L306" s="63">
        <f>Front!L6</f>
        <v>0</v>
      </c>
      <c r="M306" s="63">
        <f>Front!M6</f>
        <v>0</v>
      </c>
      <c r="N306" s="63"/>
      <c r="O306" s="63"/>
      <c r="P306" s="63"/>
      <c r="Q306" s="63"/>
      <c r="R306" s="63"/>
      <c r="S306" s="63"/>
      <c r="T306" s="63"/>
      <c r="U306" s="63"/>
      <c r="V306" s="63"/>
      <c r="W306" s="63"/>
      <c r="X306" s="63"/>
      <c r="Y306" s="63"/>
      <c r="Z306" s="63"/>
      <c r="AA306" s="63"/>
      <c r="AB306" s="63"/>
      <c r="AC306" s="63"/>
      <c r="AD306" s="63"/>
      <c r="AE306" s="63"/>
    </row>
    <row r="307" spans="1:31" ht="15.75" x14ac:dyDescent="0.25">
      <c r="A307" s="70" t="str">
        <f t="shared" si="2"/>
        <v/>
      </c>
      <c r="B307" s="63">
        <f>Front!B7</f>
        <v>0</v>
      </c>
      <c r="C307" s="63">
        <f>Front!C7</f>
        <v>0</v>
      </c>
      <c r="D307" s="63">
        <f>Front!D7</f>
        <v>0</v>
      </c>
      <c r="E307" s="63">
        <f>Front!E7</f>
        <v>0</v>
      </c>
      <c r="F307" s="63">
        <f>Front!F7</f>
        <v>0</v>
      </c>
      <c r="G307" s="63">
        <f>Front!G7</f>
        <v>0</v>
      </c>
      <c r="H307" s="63">
        <f>Front!H7</f>
        <v>0</v>
      </c>
      <c r="I307" s="63">
        <f>Front!I7</f>
        <v>0</v>
      </c>
      <c r="J307" s="63">
        <f>Front!J7</f>
        <v>0</v>
      </c>
      <c r="K307" s="63">
        <f>Front!K7</f>
        <v>0</v>
      </c>
      <c r="L307" s="63">
        <f>Front!L7</f>
        <v>0</v>
      </c>
      <c r="M307" s="63">
        <f>Front!M7</f>
        <v>0</v>
      </c>
      <c r="N307" s="63"/>
      <c r="O307" s="63"/>
      <c r="P307" s="63"/>
      <c r="Q307" s="63"/>
      <c r="R307" s="63"/>
      <c r="S307" s="63"/>
      <c r="T307" s="63"/>
      <c r="U307" s="63"/>
      <c r="V307" s="63"/>
      <c r="W307" s="63"/>
      <c r="X307" s="63"/>
      <c r="Y307" s="63"/>
      <c r="Z307" s="63"/>
      <c r="AA307" s="63"/>
      <c r="AB307" s="63"/>
      <c r="AC307" s="63"/>
      <c r="AD307" s="63"/>
      <c r="AE307" s="63"/>
    </row>
    <row r="308" spans="1:31" ht="15.75" x14ac:dyDescent="0.25">
      <c r="A308" s="70" t="str">
        <f t="shared" si="2"/>
        <v/>
      </c>
      <c r="B308" s="63">
        <f>Front!B8</f>
        <v>0</v>
      </c>
      <c r="C308" s="63">
        <f>Front!C8</f>
        <v>0</v>
      </c>
      <c r="D308" s="63">
        <f>Front!D8</f>
        <v>0</v>
      </c>
      <c r="E308" s="63">
        <f>Front!E8</f>
        <v>0</v>
      </c>
      <c r="F308" s="63">
        <f>Front!F8</f>
        <v>0</v>
      </c>
      <c r="G308" s="63">
        <f>Front!G8</f>
        <v>0</v>
      </c>
      <c r="H308" s="63">
        <f>Front!H8</f>
        <v>0</v>
      </c>
      <c r="I308" s="63">
        <f>Front!I8</f>
        <v>0</v>
      </c>
      <c r="J308" s="63">
        <f>Front!J8</f>
        <v>0</v>
      </c>
      <c r="K308" s="63">
        <f>Front!K8</f>
        <v>0</v>
      </c>
      <c r="L308" s="63">
        <f>Front!L8</f>
        <v>0</v>
      </c>
      <c r="M308" s="63">
        <f>Front!M8</f>
        <v>0</v>
      </c>
      <c r="N308" s="63"/>
      <c r="O308" s="63"/>
      <c r="P308" s="63"/>
      <c r="Q308" s="63"/>
      <c r="R308" s="63"/>
      <c r="S308" s="63"/>
      <c r="T308" s="63"/>
      <c r="U308" s="63"/>
      <c r="V308" s="63"/>
      <c r="W308" s="63"/>
      <c r="X308" s="63"/>
      <c r="Y308" s="63"/>
      <c r="Z308" s="63"/>
      <c r="AA308" s="63"/>
      <c r="AB308" s="63"/>
      <c r="AC308" s="63"/>
      <c r="AD308" s="63"/>
      <c r="AE308" s="63"/>
    </row>
    <row r="309" spans="1:31" ht="15.75" x14ac:dyDescent="0.25">
      <c r="A309" s="70" t="str">
        <f t="shared" si="2"/>
        <v/>
      </c>
      <c r="B309" s="63">
        <f>Front!B9</f>
        <v>0</v>
      </c>
      <c r="C309" s="63">
        <f>Front!C9</f>
        <v>0</v>
      </c>
      <c r="D309" s="63">
        <f>Front!D9</f>
        <v>0</v>
      </c>
      <c r="E309" s="63">
        <f>Front!E9</f>
        <v>0</v>
      </c>
      <c r="F309" s="63">
        <f>Front!F9</f>
        <v>0</v>
      </c>
      <c r="G309" s="63">
        <f>Front!G9</f>
        <v>0</v>
      </c>
      <c r="H309" s="63">
        <f>Front!H9</f>
        <v>0</v>
      </c>
      <c r="I309" s="63">
        <f>Front!I9</f>
        <v>0</v>
      </c>
      <c r="J309" s="63">
        <f>Front!J9</f>
        <v>0</v>
      </c>
      <c r="K309" s="63">
        <f>Front!K9</f>
        <v>0</v>
      </c>
      <c r="L309" s="63">
        <f>Front!L9</f>
        <v>0</v>
      </c>
      <c r="M309" s="63">
        <f>Front!M9</f>
        <v>0</v>
      </c>
      <c r="N309" s="63"/>
      <c r="O309" s="63"/>
      <c r="P309" s="63"/>
      <c r="Q309" s="63"/>
      <c r="R309" s="63"/>
      <c r="S309" s="63"/>
      <c r="T309" s="63"/>
      <c r="U309" s="63"/>
      <c r="V309" s="63"/>
      <c r="W309" s="63"/>
      <c r="X309" s="63"/>
      <c r="Y309" s="63"/>
      <c r="Z309" s="63"/>
      <c r="AA309" s="63"/>
      <c r="AB309" s="63"/>
      <c r="AC309" s="63"/>
      <c r="AD309" s="63"/>
      <c r="AE309" s="63"/>
    </row>
    <row r="310" spans="1:31" ht="15.75" x14ac:dyDescent="0.25">
      <c r="A310" s="70" t="str">
        <f t="shared" si="2"/>
        <v/>
      </c>
      <c r="B310" s="63">
        <f>Front!B10</f>
        <v>0</v>
      </c>
      <c r="C310" s="63">
        <f>Front!C10</f>
        <v>0</v>
      </c>
      <c r="D310" s="63">
        <f>Front!D10</f>
        <v>0</v>
      </c>
      <c r="E310" s="63">
        <f>Front!E10</f>
        <v>0</v>
      </c>
      <c r="F310" s="63">
        <f>Front!F10</f>
        <v>0</v>
      </c>
      <c r="G310" s="63">
        <f>Front!G10</f>
        <v>0</v>
      </c>
      <c r="H310" s="63">
        <f>Front!H10</f>
        <v>0</v>
      </c>
      <c r="I310" s="63">
        <f>Front!I10</f>
        <v>0</v>
      </c>
      <c r="J310" s="63">
        <f>Front!J10</f>
        <v>0</v>
      </c>
      <c r="K310" s="63">
        <f>Front!K10</f>
        <v>0</v>
      </c>
      <c r="L310" s="63">
        <f>Front!L10</f>
        <v>0</v>
      </c>
      <c r="M310" s="63">
        <f>Front!M10</f>
        <v>0</v>
      </c>
      <c r="N310" s="63"/>
      <c r="O310" s="63"/>
      <c r="P310" s="63"/>
      <c r="Q310" s="63"/>
      <c r="R310" s="63"/>
      <c r="S310" s="63"/>
      <c r="T310" s="63"/>
      <c r="U310" s="63"/>
      <c r="V310" s="63"/>
      <c r="W310" s="63"/>
      <c r="X310" s="63"/>
      <c r="Y310" s="63"/>
      <c r="Z310" s="63"/>
      <c r="AA310" s="63"/>
      <c r="AB310" s="63"/>
      <c r="AC310" s="63"/>
      <c r="AD310" s="63"/>
      <c r="AE310" s="63"/>
    </row>
    <row r="311" spans="1:31" ht="15.75" x14ac:dyDescent="0.25">
      <c r="A311" s="70" t="str">
        <f t="shared" si="2"/>
        <v/>
      </c>
      <c r="B311" s="63">
        <f>Front!B11</f>
        <v>0</v>
      </c>
      <c r="C311" s="63">
        <f>Front!C11</f>
        <v>0</v>
      </c>
      <c r="D311" s="63">
        <f>Front!D11</f>
        <v>0</v>
      </c>
      <c r="E311" s="63">
        <f>Front!E11</f>
        <v>0</v>
      </c>
      <c r="F311" s="63">
        <f>Front!F11</f>
        <v>0</v>
      </c>
      <c r="G311" s="63">
        <f>Front!G11</f>
        <v>0</v>
      </c>
      <c r="H311" s="63">
        <f>Front!H11</f>
        <v>0</v>
      </c>
      <c r="I311" s="63">
        <f>Front!I11</f>
        <v>0</v>
      </c>
      <c r="J311" s="63">
        <f>Front!J11</f>
        <v>0</v>
      </c>
      <c r="K311" s="63">
        <f>Front!K11</f>
        <v>0</v>
      </c>
      <c r="L311" s="63">
        <f>Front!L11</f>
        <v>0</v>
      </c>
      <c r="M311" s="63">
        <f>Front!M11</f>
        <v>0</v>
      </c>
      <c r="N311" s="63"/>
      <c r="O311" s="63"/>
      <c r="P311" s="63"/>
      <c r="Q311" s="63"/>
      <c r="R311" s="63"/>
      <c r="S311" s="63"/>
      <c r="T311" s="63"/>
      <c r="U311" s="63"/>
      <c r="V311" s="63"/>
      <c r="W311" s="63"/>
      <c r="X311" s="63"/>
      <c r="Y311" s="63"/>
      <c r="Z311" s="63"/>
      <c r="AA311" s="63"/>
      <c r="AB311" s="63"/>
      <c r="AC311" s="63"/>
      <c r="AD311" s="63"/>
      <c r="AE311" s="63"/>
    </row>
    <row r="312" spans="1:31" ht="15.75" x14ac:dyDescent="0.25">
      <c r="A312" s="70" t="str">
        <f t="shared" si="2"/>
        <v/>
      </c>
      <c r="B312" s="63">
        <f>Front!B12</f>
        <v>0</v>
      </c>
      <c r="C312" s="63">
        <f>Front!C12</f>
        <v>0</v>
      </c>
      <c r="D312" s="63">
        <f>Front!D12</f>
        <v>0</v>
      </c>
      <c r="E312" s="63">
        <f>Front!E12</f>
        <v>0</v>
      </c>
      <c r="F312" s="63">
        <f>Front!F12</f>
        <v>0</v>
      </c>
      <c r="G312" s="63">
        <f>Front!G12</f>
        <v>0</v>
      </c>
      <c r="H312" s="63">
        <f>Front!H12</f>
        <v>0</v>
      </c>
      <c r="I312" s="63">
        <f>Front!I12</f>
        <v>0</v>
      </c>
      <c r="J312" s="63">
        <f>Front!J12</f>
        <v>0</v>
      </c>
      <c r="K312" s="63">
        <f>Front!K12</f>
        <v>0</v>
      </c>
      <c r="L312" s="63">
        <f>Front!L12</f>
        <v>0</v>
      </c>
      <c r="M312" s="63">
        <f>Front!M12</f>
        <v>0</v>
      </c>
      <c r="N312" s="63"/>
      <c r="O312" s="63"/>
      <c r="P312" s="63"/>
      <c r="Q312" s="63"/>
      <c r="R312" s="63"/>
      <c r="S312" s="63"/>
      <c r="T312" s="63"/>
      <c r="U312" s="63"/>
      <c r="V312" s="63"/>
      <c r="W312" s="63"/>
      <c r="X312" s="63"/>
      <c r="Y312" s="63"/>
      <c r="Z312" s="63"/>
      <c r="AA312" s="63"/>
      <c r="AB312" s="63"/>
      <c r="AC312" s="63"/>
      <c r="AD312" s="63"/>
      <c r="AE312" s="63"/>
    </row>
    <row r="313" spans="1:31" ht="15.75" x14ac:dyDescent="0.25">
      <c r="A313" s="70" t="str">
        <f t="shared" si="2"/>
        <v/>
      </c>
      <c r="B313" s="63">
        <f>Front!B13</f>
        <v>0</v>
      </c>
      <c r="C313" s="63">
        <f>Front!C13</f>
        <v>0</v>
      </c>
      <c r="D313" s="63">
        <f>Front!D13</f>
        <v>0</v>
      </c>
      <c r="E313" s="63">
        <f>Front!E13</f>
        <v>0</v>
      </c>
      <c r="F313" s="63">
        <f>Front!F13</f>
        <v>0</v>
      </c>
      <c r="G313" s="63">
        <f>Front!G13</f>
        <v>0</v>
      </c>
      <c r="H313" s="63">
        <f>Front!H13</f>
        <v>0</v>
      </c>
      <c r="I313" s="63">
        <f>Front!I13</f>
        <v>0</v>
      </c>
      <c r="J313" s="63">
        <f>Front!J13</f>
        <v>0</v>
      </c>
      <c r="K313" s="63">
        <f>Front!K13</f>
        <v>0</v>
      </c>
      <c r="L313" s="63">
        <f>Front!L13</f>
        <v>0</v>
      </c>
      <c r="M313" s="63">
        <f>Front!M13</f>
        <v>0</v>
      </c>
      <c r="N313" s="63"/>
      <c r="O313" s="63"/>
      <c r="P313" s="63"/>
      <c r="Q313" s="63"/>
      <c r="R313" s="63"/>
      <c r="S313" s="63"/>
      <c r="T313" s="63"/>
      <c r="U313" s="63"/>
      <c r="V313" s="63"/>
      <c r="W313" s="63"/>
      <c r="X313" s="63"/>
      <c r="Y313" s="63"/>
      <c r="Z313" s="63"/>
      <c r="AA313" s="63"/>
      <c r="AB313" s="63"/>
      <c r="AC313" s="63"/>
      <c r="AD313" s="63"/>
      <c r="AE313" s="63"/>
    </row>
    <row r="314" spans="1:31" ht="15.75" x14ac:dyDescent="0.25">
      <c r="A314" s="70" t="str">
        <f t="shared" si="2"/>
        <v/>
      </c>
      <c r="B314" s="63">
        <f>Front!B14</f>
        <v>0</v>
      </c>
      <c r="C314" s="63">
        <f>Front!C14</f>
        <v>0</v>
      </c>
      <c r="D314" s="63">
        <f>Front!D14</f>
        <v>0</v>
      </c>
      <c r="E314" s="63">
        <f>Front!E14</f>
        <v>0</v>
      </c>
      <c r="F314" s="63">
        <f>Front!F14</f>
        <v>0</v>
      </c>
      <c r="G314" s="63">
        <f>Front!G14</f>
        <v>0</v>
      </c>
      <c r="H314" s="63">
        <f>Front!H14</f>
        <v>0</v>
      </c>
      <c r="I314" s="63">
        <f>Front!I14</f>
        <v>0</v>
      </c>
      <c r="J314" s="63">
        <f>Front!J14</f>
        <v>0</v>
      </c>
      <c r="K314" s="63">
        <f>Front!K14</f>
        <v>0</v>
      </c>
      <c r="L314" s="63">
        <f>Front!L14</f>
        <v>0</v>
      </c>
      <c r="M314" s="63">
        <f>Front!M14</f>
        <v>0</v>
      </c>
      <c r="N314" s="63"/>
      <c r="O314" s="63"/>
      <c r="P314" s="63"/>
      <c r="Q314" s="63"/>
      <c r="R314" s="63"/>
      <c r="S314" s="63"/>
      <c r="T314" s="63"/>
      <c r="U314" s="63"/>
      <c r="V314" s="63"/>
      <c r="W314" s="63"/>
      <c r="X314" s="63"/>
      <c r="Y314" s="63"/>
      <c r="Z314" s="63"/>
      <c r="AA314" s="63"/>
      <c r="AB314" s="63"/>
      <c r="AC314" s="63"/>
      <c r="AD314" s="63"/>
      <c r="AE314" s="63"/>
    </row>
    <row r="315" spans="1:31" ht="15.75" x14ac:dyDescent="0.25">
      <c r="A315" s="70" t="str">
        <f t="shared" si="2"/>
        <v/>
      </c>
      <c r="B315" s="63">
        <f>Front!B15</f>
        <v>0</v>
      </c>
      <c r="C315" s="63">
        <f>Front!C15</f>
        <v>0</v>
      </c>
      <c r="D315" s="63">
        <f>Front!D15</f>
        <v>0</v>
      </c>
      <c r="E315" s="63">
        <f>Front!E15</f>
        <v>0</v>
      </c>
      <c r="F315" s="63">
        <f>Front!F15</f>
        <v>0</v>
      </c>
      <c r="G315" s="63">
        <f>Front!G15</f>
        <v>0</v>
      </c>
      <c r="H315" s="63">
        <f>Front!H15</f>
        <v>0</v>
      </c>
      <c r="I315" s="63">
        <f>Front!I15</f>
        <v>0</v>
      </c>
      <c r="J315" s="63">
        <f>Front!J15</f>
        <v>0</v>
      </c>
      <c r="K315" s="63">
        <f>Front!K15</f>
        <v>0</v>
      </c>
      <c r="L315" s="63">
        <f>Front!L15</f>
        <v>0</v>
      </c>
      <c r="M315" s="63">
        <f>Front!M15</f>
        <v>0</v>
      </c>
      <c r="N315" s="63"/>
      <c r="O315" s="63"/>
      <c r="P315" s="63"/>
      <c r="Q315" s="63"/>
      <c r="R315" s="63"/>
      <c r="S315" s="63"/>
      <c r="T315" s="63"/>
      <c r="U315" s="63"/>
      <c r="V315" s="63"/>
      <c r="W315" s="63"/>
      <c r="X315" s="63"/>
      <c r="Y315" s="63"/>
      <c r="Z315" s="63"/>
      <c r="AA315" s="63"/>
      <c r="AB315" s="63"/>
      <c r="AC315" s="63"/>
      <c r="AD315" s="63"/>
      <c r="AE315" s="63"/>
    </row>
    <row r="316" spans="1:31" ht="15.75" x14ac:dyDescent="0.25">
      <c r="A316" s="70" t="str">
        <f t="shared" si="2"/>
        <v/>
      </c>
      <c r="B316" s="63">
        <f>Front!B16</f>
        <v>0</v>
      </c>
      <c r="C316" s="63">
        <f>Front!C16</f>
        <v>0</v>
      </c>
      <c r="D316" s="63">
        <f>Front!D16</f>
        <v>0</v>
      </c>
      <c r="E316" s="63">
        <f>Front!E16</f>
        <v>0</v>
      </c>
      <c r="F316" s="63">
        <f>Front!F16</f>
        <v>0</v>
      </c>
      <c r="G316" s="63">
        <f>Front!G16</f>
        <v>0</v>
      </c>
      <c r="H316" s="63">
        <f>Front!H16</f>
        <v>0</v>
      </c>
      <c r="I316" s="63">
        <f>Front!I16</f>
        <v>0</v>
      </c>
      <c r="J316" s="63">
        <f>Front!J16</f>
        <v>0</v>
      </c>
      <c r="K316" s="63">
        <f>Front!K16</f>
        <v>0</v>
      </c>
      <c r="L316" s="63">
        <f>Front!L16</f>
        <v>0</v>
      </c>
      <c r="M316" s="63">
        <f>Front!M16</f>
        <v>0</v>
      </c>
      <c r="N316" s="63"/>
      <c r="O316" s="63"/>
      <c r="P316" s="63"/>
      <c r="Q316" s="63"/>
      <c r="R316" s="63"/>
      <c r="S316" s="63"/>
      <c r="T316" s="63"/>
      <c r="U316" s="63"/>
      <c r="V316" s="63"/>
      <c r="W316" s="63"/>
      <c r="X316" s="63"/>
      <c r="Y316" s="63"/>
      <c r="Z316" s="63"/>
      <c r="AA316" s="63"/>
      <c r="AB316" s="63"/>
      <c r="AC316" s="63"/>
      <c r="AD316" s="63"/>
      <c r="AE316" s="63"/>
    </row>
    <row r="317" spans="1:31" ht="15.75" x14ac:dyDescent="0.25">
      <c r="A317" s="70" t="str">
        <f t="shared" si="2"/>
        <v/>
      </c>
      <c r="B317" s="63">
        <f>Front!B17</f>
        <v>0</v>
      </c>
      <c r="C317" s="63">
        <f>Front!C17</f>
        <v>0</v>
      </c>
      <c r="D317" s="63">
        <f>Front!D17</f>
        <v>0</v>
      </c>
      <c r="E317" s="63">
        <f>Front!E17</f>
        <v>0</v>
      </c>
      <c r="F317" s="63">
        <f>Front!F17</f>
        <v>0</v>
      </c>
      <c r="G317" s="63">
        <f>Front!G17</f>
        <v>0</v>
      </c>
      <c r="H317" s="63">
        <f>Front!H17</f>
        <v>0</v>
      </c>
      <c r="I317" s="63">
        <f>Front!I17</f>
        <v>0</v>
      </c>
      <c r="J317" s="63">
        <f>Front!J17</f>
        <v>0</v>
      </c>
      <c r="K317" s="63">
        <f>Front!K17</f>
        <v>0</v>
      </c>
      <c r="L317" s="63">
        <f>Front!L17</f>
        <v>0</v>
      </c>
      <c r="M317" s="63">
        <f>Front!M17</f>
        <v>0</v>
      </c>
      <c r="N317" s="63"/>
      <c r="O317" s="63"/>
      <c r="P317" s="63"/>
      <c r="Q317" s="63"/>
      <c r="R317" s="63"/>
      <c r="S317" s="63"/>
      <c r="T317" s="63"/>
      <c r="U317" s="63"/>
      <c r="V317" s="63"/>
      <c r="W317" s="63"/>
      <c r="X317" s="63"/>
      <c r="Y317" s="63"/>
      <c r="Z317" s="63"/>
      <c r="AA317" s="63"/>
      <c r="AB317" s="63"/>
      <c r="AC317" s="63"/>
      <c r="AD317" s="63"/>
      <c r="AE317" s="63"/>
    </row>
    <row r="318" spans="1:31" ht="15.75" x14ac:dyDescent="0.25">
      <c r="A318" s="63"/>
      <c r="B318" s="63"/>
      <c r="C318" s="63"/>
      <c r="D318" s="63"/>
      <c r="E318" s="63"/>
      <c r="F318" s="63"/>
      <c r="G318" s="63"/>
      <c r="H318" s="63"/>
      <c r="I318" s="63"/>
      <c r="J318" s="63"/>
      <c r="K318" s="63"/>
      <c r="L318" s="63"/>
      <c r="M318" s="63"/>
      <c r="N318" s="63"/>
      <c r="O318" s="63"/>
      <c r="P318" s="63"/>
      <c r="Q318" s="63"/>
      <c r="R318" s="63"/>
      <c r="S318" s="63"/>
      <c r="T318" s="63"/>
      <c r="U318" s="63"/>
      <c r="V318" s="63"/>
      <c r="W318" s="63"/>
      <c r="X318" s="63"/>
      <c r="Y318" s="63"/>
      <c r="Z318" s="63"/>
      <c r="AA318" s="63"/>
      <c r="AB318" s="63"/>
      <c r="AC318" s="63"/>
      <c r="AD318" s="63"/>
      <c r="AE318" s="63"/>
    </row>
    <row r="350" spans="1:1" x14ac:dyDescent="0.25">
      <c r="A350" t="s">
        <v>1040</v>
      </c>
    </row>
  </sheetData>
  <sheetProtection password="DD16" sheet="1" objects="1" scenario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R210"/>
  <sheetViews>
    <sheetView workbookViewId="0">
      <selection activeCell="C4" sqref="C4"/>
    </sheetView>
  </sheetViews>
  <sheetFormatPr defaultColWidth="9.140625" defaultRowHeight="15" x14ac:dyDescent="0.25"/>
  <cols>
    <col min="1" max="1" width="18.7109375" style="32" customWidth="1"/>
    <col min="2" max="2" width="43.7109375" style="32" customWidth="1"/>
    <col min="3" max="3" width="5.7109375" style="15" customWidth="1"/>
    <col min="4" max="4" width="5.7109375" style="32" customWidth="1"/>
    <col min="5" max="5" width="5.7109375" style="15" customWidth="1"/>
    <col min="6" max="6" width="5.7109375" style="32" customWidth="1"/>
    <col min="7" max="7" width="5.7109375" style="15" customWidth="1"/>
    <col min="8" max="8" width="5.7109375" style="32" customWidth="1"/>
    <col min="9" max="9" width="5.7109375" style="15" customWidth="1"/>
    <col min="10" max="10" width="5.7109375" style="32" customWidth="1"/>
    <col min="11" max="11" width="5.7109375" style="15" customWidth="1"/>
    <col min="12" max="12" width="5.7109375" style="32" customWidth="1"/>
    <col min="13" max="13" width="5.7109375" style="15" customWidth="1"/>
    <col min="14" max="14" width="5.7109375" style="32" customWidth="1"/>
    <col min="15" max="15" width="173.7109375" style="15" customWidth="1"/>
    <col min="16" max="16" width="8.7109375"/>
    <col min="17" max="17" width="9.140625" style="3"/>
    <col min="18" max="18" width="8.7109375" customWidth="1"/>
    <col min="19" max="16384" width="9.140625" style="3"/>
  </cols>
  <sheetData>
    <row r="1" spans="1:15" x14ac:dyDescent="0.25">
      <c r="A1" s="44" t="s">
        <v>74</v>
      </c>
      <c r="B1" s="41"/>
      <c r="C1" s="118" t="str">
        <f>Front!B1</f>
        <v>Date</v>
      </c>
      <c r="D1" s="119"/>
      <c r="E1" s="118" t="str">
        <f>Front!C1</f>
        <v>Date</v>
      </c>
      <c r="F1" s="119"/>
      <c r="G1" s="118" t="str">
        <f>Front!D1</f>
        <v>Date</v>
      </c>
      <c r="H1" s="119"/>
      <c r="I1" s="118" t="str">
        <f>Front!E1</f>
        <v>Date</v>
      </c>
      <c r="J1" s="119"/>
      <c r="K1" s="118" t="str">
        <f>Front!F1</f>
        <v>Date</v>
      </c>
      <c r="L1" s="119"/>
      <c r="M1" s="118" t="str">
        <f>Front!G1</f>
        <v>Date</v>
      </c>
      <c r="N1" s="119"/>
      <c r="O1" s="17" t="s">
        <v>67</v>
      </c>
    </row>
    <row r="2" spans="1:15" ht="30" customHeight="1" x14ac:dyDescent="0.25">
      <c r="B2" s="41"/>
      <c r="C2" s="47" t="s">
        <v>19</v>
      </c>
      <c r="D2" s="35" t="s">
        <v>20</v>
      </c>
      <c r="E2" s="47" t="s">
        <v>19</v>
      </c>
      <c r="F2" s="35" t="s">
        <v>20</v>
      </c>
      <c r="G2" s="47" t="s">
        <v>19</v>
      </c>
      <c r="H2" s="35" t="s">
        <v>20</v>
      </c>
      <c r="I2" s="47" t="s">
        <v>19</v>
      </c>
      <c r="J2" s="35" t="s">
        <v>20</v>
      </c>
      <c r="K2" s="47" t="s">
        <v>19</v>
      </c>
      <c r="L2" s="35" t="s">
        <v>20</v>
      </c>
      <c r="M2" s="47" t="s">
        <v>19</v>
      </c>
      <c r="N2" s="35" t="s">
        <v>20</v>
      </c>
      <c r="O2" s="13"/>
    </row>
    <row r="3" spans="1:15" x14ac:dyDescent="0.25">
      <c r="A3" s="102" t="s">
        <v>533</v>
      </c>
      <c r="B3" s="102"/>
      <c r="C3" s="12"/>
      <c r="D3" s="36">
        <f>SUM(C4:C11)/(COUNTIF(C4:C11,"&gt;0")+0.00000001)</f>
        <v>0</v>
      </c>
      <c r="E3" s="12"/>
      <c r="F3" s="36">
        <f>SUM(E4:E11)/(COUNTIF(E4:E11,"&gt;0")+0.00000001)</f>
        <v>0</v>
      </c>
      <c r="G3" s="12"/>
      <c r="H3" s="36">
        <f>SUM(G4:G11)/(COUNTIF(G4:G11,"&gt;0")+0.00000001)</f>
        <v>0</v>
      </c>
      <c r="I3" s="12"/>
      <c r="J3" s="36">
        <f>SUM(I4:I11)/(COUNTIF(I4:I11,"&gt;0")+0.00000001)</f>
        <v>0</v>
      </c>
      <c r="K3" s="12"/>
      <c r="L3" s="36">
        <f>SUM(K4:K11)/(COUNTIF(K4:K11,"&gt;0")+0.00000001)</f>
        <v>0</v>
      </c>
      <c r="M3" s="12"/>
      <c r="N3" s="36">
        <f>SUM(M4:M11)/(COUNTIF(M4:M11,"&gt;0")+0.00000001)</f>
        <v>0</v>
      </c>
      <c r="O3" s="13"/>
    </row>
    <row r="4" spans="1:15" ht="30" x14ac:dyDescent="0.25">
      <c r="A4" s="102"/>
      <c r="B4" s="103" t="s">
        <v>684</v>
      </c>
      <c r="C4" s="13"/>
      <c r="D4" s="31"/>
      <c r="E4" s="13"/>
      <c r="F4" s="31"/>
      <c r="G4" s="13"/>
      <c r="H4" s="31"/>
      <c r="I4" s="13"/>
      <c r="J4" s="31"/>
      <c r="K4" s="13"/>
      <c r="L4" s="31"/>
      <c r="M4" s="13"/>
      <c r="N4" s="31"/>
      <c r="O4" s="13"/>
    </row>
    <row r="5" spans="1:15" ht="27" customHeight="1" x14ac:dyDescent="0.25">
      <c r="A5" s="102"/>
      <c r="B5" s="103" t="s">
        <v>534</v>
      </c>
      <c r="C5" s="13"/>
      <c r="D5" s="31"/>
      <c r="E5" s="13"/>
      <c r="F5" s="31"/>
      <c r="G5" s="13"/>
      <c r="H5" s="31"/>
      <c r="I5" s="13"/>
      <c r="J5" s="31"/>
      <c r="K5" s="13"/>
      <c r="L5" s="31"/>
      <c r="M5" s="13"/>
      <c r="N5" s="31"/>
      <c r="O5" s="13"/>
    </row>
    <row r="6" spans="1:15" ht="30" x14ac:dyDescent="0.25">
      <c r="A6" s="102"/>
      <c r="B6" s="103" t="s">
        <v>535</v>
      </c>
      <c r="C6" s="13"/>
      <c r="D6" s="31"/>
      <c r="E6" s="13"/>
      <c r="F6" s="31"/>
      <c r="G6" s="13"/>
      <c r="H6" s="31"/>
      <c r="I6" s="13"/>
      <c r="J6" s="31"/>
      <c r="K6" s="13"/>
      <c r="L6" s="31"/>
      <c r="M6" s="13"/>
      <c r="N6" s="31"/>
      <c r="O6" s="13"/>
    </row>
    <row r="7" spans="1:15" ht="27" customHeight="1" x14ac:dyDescent="0.25">
      <c r="A7" s="102"/>
      <c r="B7" s="103" t="s">
        <v>536</v>
      </c>
      <c r="C7" s="13"/>
      <c r="D7" s="31"/>
      <c r="E7" s="13"/>
      <c r="F7" s="31"/>
      <c r="G7" s="13"/>
      <c r="H7" s="31"/>
      <c r="I7" s="13"/>
      <c r="J7" s="31"/>
      <c r="K7" s="13"/>
      <c r="L7" s="31"/>
      <c r="M7" s="13"/>
      <c r="N7" s="31"/>
      <c r="O7" s="13"/>
    </row>
    <row r="8" spans="1:15" ht="30" x14ac:dyDescent="0.25">
      <c r="A8" s="102"/>
      <c r="B8" s="103" t="s">
        <v>537</v>
      </c>
      <c r="C8" s="13"/>
      <c r="D8" s="31"/>
      <c r="E8" s="13"/>
      <c r="F8" s="31"/>
      <c r="G8" s="13"/>
      <c r="H8" s="31"/>
      <c r="I8" s="13"/>
      <c r="J8" s="31"/>
      <c r="K8" s="13"/>
      <c r="L8" s="31"/>
      <c r="M8" s="13"/>
      <c r="N8" s="31"/>
      <c r="O8" s="13"/>
    </row>
    <row r="9" spans="1:15" ht="30" x14ac:dyDescent="0.25">
      <c r="A9" s="102"/>
      <c r="B9" s="103" t="s">
        <v>538</v>
      </c>
      <c r="C9" s="13"/>
      <c r="D9" s="31"/>
      <c r="E9" s="13"/>
      <c r="F9" s="31"/>
      <c r="G9" s="13"/>
      <c r="H9" s="31"/>
      <c r="I9" s="13"/>
      <c r="J9" s="31"/>
      <c r="K9" s="13"/>
      <c r="L9" s="31"/>
      <c r="M9" s="13"/>
      <c r="N9" s="31"/>
      <c r="O9" s="13"/>
    </row>
    <row r="10" spans="1:15" ht="30" x14ac:dyDescent="0.25">
      <c r="A10" s="102"/>
      <c r="B10" s="103" t="s">
        <v>539</v>
      </c>
      <c r="C10" s="19"/>
      <c r="D10" s="31"/>
      <c r="E10" s="19"/>
      <c r="F10" s="31"/>
      <c r="G10" s="19"/>
      <c r="H10" s="31"/>
      <c r="I10" s="19"/>
      <c r="J10" s="31"/>
      <c r="K10" s="19"/>
      <c r="L10" s="31"/>
      <c r="M10" s="19"/>
      <c r="N10" s="31"/>
      <c r="O10" s="13"/>
    </row>
    <row r="11" spans="1:15" ht="30" x14ac:dyDescent="0.25">
      <c r="A11" s="102"/>
      <c r="B11" s="103" t="s">
        <v>540</v>
      </c>
      <c r="C11" s="19"/>
      <c r="D11" s="31"/>
      <c r="E11" s="19"/>
      <c r="F11" s="31"/>
      <c r="G11" s="19"/>
      <c r="H11" s="31"/>
      <c r="I11" s="19"/>
      <c r="J11" s="31"/>
      <c r="K11" s="19"/>
      <c r="L11" s="31"/>
      <c r="M11" s="19"/>
      <c r="N11" s="31"/>
      <c r="O11" s="13"/>
    </row>
    <row r="12" spans="1:15" ht="15" customHeight="1" x14ac:dyDescent="0.25">
      <c r="A12" s="32" t="s">
        <v>541</v>
      </c>
      <c r="B12" s="41"/>
      <c r="C12" s="12"/>
      <c r="D12" s="36">
        <f>SUM(C13:C20)/(COUNTIF(C13:C20,"&gt;0")+0.00000001)</f>
        <v>0</v>
      </c>
      <c r="E12" s="12"/>
      <c r="F12" s="36">
        <f>SUM(E13:E20)/(COUNTIF(E13:E20,"&gt;0")+0.00000001)</f>
        <v>0</v>
      </c>
      <c r="G12" s="12"/>
      <c r="H12" s="36">
        <f>SUM(G13:G20)/(COUNTIF(G13:G20,"&gt;0")+0.00000001)</f>
        <v>0</v>
      </c>
      <c r="I12" s="12"/>
      <c r="J12" s="36">
        <f>SUM(I13:I20)/(COUNTIF(I13:I20,"&gt;0")+0.00000001)</f>
        <v>0</v>
      </c>
      <c r="K12" s="12"/>
      <c r="L12" s="36">
        <f>SUM(K13:K20)/(COUNTIF(K13:K20,"&gt;0")+0.00000001)</f>
        <v>0</v>
      </c>
      <c r="M12" s="12"/>
      <c r="N12" s="36">
        <f>SUM(M13:M20)/(COUNTIF(M13:M20,"&gt;0")+0.00000001)</f>
        <v>0</v>
      </c>
      <c r="O12" s="13"/>
    </row>
    <row r="13" spans="1:15" ht="25.5" x14ac:dyDescent="0.25">
      <c r="B13" s="41" t="s">
        <v>542</v>
      </c>
      <c r="C13" s="19"/>
      <c r="D13" s="31"/>
      <c r="E13" s="19"/>
      <c r="F13" s="31"/>
      <c r="G13" s="19"/>
      <c r="H13" s="31"/>
      <c r="I13" s="19"/>
      <c r="J13" s="31"/>
      <c r="K13" s="19"/>
      <c r="L13" s="31"/>
      <c r="M13" s="19"/>
      <c r="N13" s="31"/>
      <c r="O13" s="13"/>
    </row>
    <row r="14" spans="1:15" ht="25.5" x14ac:dyDescent="0.25">
      <c r="B14" s="41" t="s">
        <v>543</v>
      </c>
      <c r="C14" s="13"/>
      <c r="D14" s="31"/>
      <c r="E14" s="13"/>
      <c r="F14" s="31"/>
      <c r="G14" s="13"/>
      <c r="H14" s="31"/>
      <c r="I14" s="13"/>
      <c r="J14" s="31"/>
      <c r="K14" s="13"/>
      <c r="L14" s="31"/>
      <c r="M14" s="13"/>
      <c r="N14" s="31"/>
      <c r="O14" s="13"/>
    </row>
    <row r="15" spans="1:15" ht="30" x14ac:dyDescent="0.25">
      <c r="A15" s="102"/>
      <c r="B15" s="103" t="s">
        <v>544</v>
      </c>
      <c r="C15" s="13"/>
      <c r="D15" s="31"/>
      <c r="E15" s="13"/>
      <c r="F15" s="31"/>
      <c r="G15" s="13"/>
      <c r="H15" s="31"/>
      <c r="I15" s="13"/>
      <c r="J15" s="31"/>
      <c r="K15" s="13"/>
      <c r="L15" s="31"/>
      <c r="M15" s="13"/>
      <c r="N15" s="31"/>
      <c r="O15" s="13"/>
    </row>
    <row r="16" spans="1:15" ht="15" customHeight="1" x14ac:dyDescent="0.25">
      <c r="B16" s="41" t="s">
        <v>545</v>
      </c>
      <c r="C16" s="13"/>
      <c r="D16" s="31"/>
      <c r="E16" s="13"/>
      <c r="F16" s="31"/>
      <c r="G16" s="13"/>
      <c r="H16" s="31"/>
      <c r="I16" s="13"/>
      <c r="J16" s="31"/>
      <c r="K16" s="13"/>
      <c r="L16" s="31"/>
      <c r="M16" s="13"/>
      <c r="N16" s="31"/>
      <c r="O16" s="13"/>
    </row>
    <row r="17" spans="1:15" ht="12.75" customHeight="1" x14ac:dyDescent="0.25">
      <c r="B17" s="41" t="s">
        <v>546</v>
      </c>
      <c r="C17" s="13"/>
      <c r="D17" s="31"/>
      <c r="E17" s="13"/>
      <c r="F17" s="31"/>
      <c r="G17" s="13"/>
      <c r="H17" s="31"/>
      <c r="I17" s="13"/>
      <c r="J17" s="31"/>
      <c r="K17" s="13"/>
      <c r="L17" s="31"/>
      <c r="M17" s="13"/>
      <c r="N17" s="31"/>
      <c r="O17" s="13"/>
    </row>
    <row r="18" spans="1:15" ht="25.5" x14ac:dyDescent="0.25">
      <c r="B18" s="41" t="s">
        <v>683</v>
      </c>
      <c r="C18" s="13"/>
      <c r="D18" s="31"/>
      <c r="E18" s="13"/>
      <c r="F18" s="31"/>
      <c r="G18" s="13"/>
      <c r="H18" s="31"/>
      <c r="I18" s="13"/>
      <c r="J18" s="31"/>
      <c r="K18" s="13"/>
      <c r="L18" s="31"/>
      <c r="M18" s="13"/>
      <c r="N18" s="31"/>
      <c r="O18" s="13"/>
    </row>
    <row r="19" spans="1:15" x14ac:dyDescent="0.25">
      <c r="B19" s="41" t="s">
        <v>547</v>
      </c>
      <c r="C19" s="13"/>
      <c r="D19" s="31"/>
      <c r="E19" s="13"/>
      <c r="F19" s="31"/>
      <c r="G19" s="13"/>
      <c r="H19" s="31"/>
      <c r="I19" s="13"/>
      <c r="J19" s="31"/>
      <c r="K19" s="13"/>
      <c r="L19" s="31"/>
      <c r="M19" s="13"/>
      <c r="N19" s="31"/>
      <c r="O19" s="13"/>
    </row>
    <row r="20" spans="1:15" ht="25.5" x14ac:dyDescent="0.25">
      <c r="B20" s="41" t="s">
        <v>548</v>
      </c>
      <c r="C20" s="13"/>
      <c r="D20" s="31"/>
      <c r="E20" s="13"/>
      <c r="F20" s="31"/>
      <c r="G20" s="13"/>
      <c r="H20" s="31"/>
      <c r="I20" s="13"/>
      <c r="J20" s="31"/>
      <c r="K20" s="13"/>
      <c r="L20" s="31"/>
      <c r="M20" s="13"/>
      <c r="N20" s="31"/>
      <c r="O20" s="13"/>
    </row>
    <row r="21" spans="1:15" x14ac:dyDescent="0.25">
      <c r="A21" s="102" t="s">
        <v>549</v>
      </c>
      <c r="B21" s="103"/>
      <c r="C21" s="12"/>
      <c r="D21" s="36">
        <f>SUM(C22:C36)/(COUNTIF(C22:C36,"&gt;0")+0.00000001)</f>
        <v>0</v>
      </c>
      <c r="E21" s="12"/>
      <c r="F21" s="36">
        <f>SUM(E22:E36)/(COUNTIF(E22:E36,"&gt;0")+0.00000001)</f>
        <v>0</v>
      </c>
      <c r="G21" s="12"/>
      <c r="H21" s="36">
        <f>SUM(G22:G36)/(COUNTIF(G22:G36,"&gt;0")+0.00000001)</f>
        <v>0</v>
      </c>
      <c r="I21" s="12"/>
      <c r="J21" s="36">
        <f>SUM(I22:I36)/(COUNTIF(I22:I36,"&gt;0")+0.00000001)</f>
        <v>0</v>
      </c>
      <c r="K21" s="12"/>
      <c r="L21" s="36">
        <f>SUM(K22:K36)/(COUNTIF(K22:K36,"&gt;0")+0.00000001)</f>
        <v>0</v>
      </c>
      <c r="M21" s="12"/>
      <c r="N21" s="36">
        <f>SUM(M22:M36)/(COUNTIF(M22:M36,"&gt;0")+0.00000001)</f>
        <v>0</v>
      </c>
      <c r="O21" s="13"/>
    </row>
    <row r="22" spans="1:15" ht="26.25" x14ac:dyDescent="0.25">
      <c r="A22" s="102"/>
      <c r="B22" s="101" t="s">
        <v>550</v>
      </c>
      <c r="C22" s="13"/>
      <c r="D22" s="31"/>
      <c r="E22" s="13"/>
      <c r="F22" s="31"/>
      <c r="G22" s="13"/>
      <c r="H22" s="31"/>
      <c r="I22" s="13"/>
      <c r="J22" s="31"/>
      <c r="K22" s="13"/>
      <c r="L22" s="31"/>
      <c r="M22" s="13"/>
      <c r="N22" s="31"/>
      <c r="O22" s="13"/>
    </row>
    <row r="23" spans="1:15" x14ac:dyDescent="0.25">
      <c r="A23" s="102"/>
      <c r="B23" s="101" t="s">
        <v>551</v>
      </c>
      <c r="C23" s="13"/>
      <c r="D23" s="31"/>
      <c r="E23" s="13"/>
      <c r="F23" s="31"/>
      <c r="G23" s="13"/>
      <c r="H23" s="31"/>
      <c r="I23" s="13"/>
      <c r="J23" s="31"/>
      <c r="K23" s="13"/>
      <c r="L23" s="31"/>
      <c r="M23" s="13"/>
      <c r="N23" s="31"/>
      <c r="O23" s="13"/>
    </row>
    <row r="24" spans="1:15" ht="15" customHeight="1" x14ac:dyDescent="0.25">
      <c r="A24" s="104"/>
      <c r="B24" s="101" t="s">
        <v>552</v>
      </c>
      <c r="C24" s="13"/>
      <c r="D24" s="31"/>
      <c r="E24" s="13"/>
      <c r="F24" s="31"/>
      <c r="G24" s="13"/>
      <c r="H24" s="31"/>
      <c r="I24" s="13"/>
      <c r="J24" s="31"/>
      <c r="K24" s="13"/>
      <c r="L24" s="31"/>
      <c r="M24" s="13"/>
      <c r="N24" s="31"/>
      <c r="O24" s="13"/>
    </row>
    <row r="25" spans="1:15" x14ac:dyDescent="0.25">
      <c r="A25" s="104"/>
      <c r="B25" s="101" t="s">
        <v>553</v>
      </c>
      <c r="C25" s="13"/>
      <c r="D25" s="31"/>
      <c r="E25" s="13"/>
      <c r="F25" s="31"/>
      <c r="G25" s="13"/>
      <c r="H25" s="31"/>
      <c r="I25" s="13"/>
      <c r="J25" s="31"/>
      <c r="K25" s="13"/>
      <c r="L25" s="31"/>
      <c r="M25" s="13"/>
      <c r="N25" s="31"/>
      <c r="O25" s="13"/>
    </row>
    <row r="26" spans="1:15" x14ac:dyDescent="0.25">
      <c r="A26" s="104"/>
      <c r="B26" s="101" t="s">
        <v>554</v>
      </c>
      <c r="C26" s="13"/>
      <c r="D26" s="31"/>
      <c r="E26" s="13"/>
      <c r="F26" s="31"/>
      <c r="G26" s="13"/>
      <c r="H26" s="31"/>
      <c r="I26" s="13"/>
      <c r="J26" s="31"/>
      <c r="K26" s="13"/>
      <c r="L26" s="31"/>
      <c r="M26" s="13"/>
      <c r="N26" s="31"/>
      <c r="O26" s="13"/>
    </row>
    <row r="27" spans="1:15" ht="12.75" customHeight="1" x14ac:dyDescent="0.25">
      <c r="A27" s="104"/>
      <c r="B27" s="101" t="s">
        <v>555</v>
      </c>
      <c r="C27" s="13"/>
      <c r="D27" s="31"/>
      <c r="E27" s="13"/>
      <c r="F27" s="31"/>
      <c r="G27" s="13"/>
      <c r="H27" s="31"/>
      <c r="I27" s="13"/>
      <c r="J27" s="31"/>
      <c r="K27" s="13"/>
      <c r="L27" s="31"/>
      <c r="M27" s="13"/>
      <c r="N27" s="31"/>
      <c r="O27" s="13"/>
    </row>
    <row r="28" spans="1:15" ht="12.75" customHeight="1" x14ac:dyDescent="0.25">
      <c r="A28" s="104"/>
      <c r="B28" s="101" t="s">
        <v>556</v>
      </c>
      <c r="C28" s="13"/>
      <c r="D28" s="31"/>
      <c r="E28" s="13"/>
      <c r="F28" s="31"/>
      <c r="G28" s="13"/>
      <c r="H28" s="31"/>
      <c r="I28" s="13"/>
      <c r="J28" s="31"/>
      <c r="K28" s="13"/>
      <c r="L28" s="31"/>
      <c r="M28" s="13"/>
      <c r="N28" s="31"/>
      <c r="O28" s="13"/>
    </row>
    <row r="29" spans="1:15" x14ac:dyDescent="0.25">
      <c r="A29" s="104"/>
      <c r="B29" s="101" t="s">
        <v>557</v>
      </c>
      <c r="C29" s="13"/>
      <c r="D29" s="31"/>
      <c r="E29" s="13"/>
      <c r="F29" s="31"/>
      <c r="G29" s="13"/>
      <c r="H29" s="31"/>
      <c r="I29" s="13"/>
      <c r="J29" s="31"/>
      <c r="K29" s="13"/>
      <c r="L29" s="31"/>
      <c r="M29" s="13"/>
      <c r="N29" s="31"/>
      <c r="O29" s="13"/>
    </row>
    <row r="30" spans="1:15" x14ac:dyDescent="0.25">
      <c r="A30" s="104"/>
      <c r="B30" s="101" t="s">
        <v>558</v>
      </c>
      <c r="C30" s="13"/>
      <c r="D30" s="31"/>
      <c r="E30" s="13"/>
      <c r="F30" s="31"/>
      <c r="G30" s="13"/>
      <c r="H30" s="31"/>
      <c r="I30" s="13"/>
      <c r="J30" s="31"/>
      <c r="K30" s="13"/>
      <c r="L30" s="31"/>
      <c r="M30" s="13"/>
      <c r="N30" s="31"/>
      <c r="O30" s="13"/>
    </row>
    <row r="31" spans="1:15" x14ac:dyDescent="0.25">
      <c r="A31" s="104"/>
      <c r="B31" s="101" t="s">
        <v>559</v>
      </c>
      <c r="C31" s="13"/>
      <c r="D31" s="31"/>
      <c r="E31" s="13"/>
      <c r="F31" s="31"/>
      <c r="G31" s="13"/>
      <c r="H31" s="31"/>
      <c r="I31" s="13"/>
      <c r="J31" s="31"/>
      <c r="K31" s="13"/>
      <c r="L31" s="31"/>
      <c r="M31" s="13"/>
      <c r="N31" s="31"/>
      <c r="O31" s="13"/>
    </row>
    <row r="32" spans="1:15" x14ac:dyDescent="0.25">
      <c r="A32" s="104"/>
      <c r="B32" s="101" t="s">
        <v>560</v>
      </c>
      <c r="C32" s="13"/>
      <c r="D32" s="31"/>
      <c r="E32" s="13"/>
      <c r="F32" s="31"/>
      <c r="G32" s="13"/>
      <c r="H32" s="31"/>
      <c r="I32" s="13"/>
      <c r="J32" s="31"/>
      <c r="K32" s="13"/>
      <c r="L32" s="31"/>
      <c r="M32" s="13"/>
      <c r="N32" s="31"/>
    </row>
    <row r="33" spans="1:15" x14ac:dyDescent="0.25">
      <c r="A33" s="104"/>
      <c r="B33" s="101" t="s">
        <v>561</v>
      </c>
      <c r="C33" s="13"/>
      <c r="D33" s="31"/>
      <c r="E33" s="13"/>
      <c r="F33" s="31"/>
      <c r="G33" s="13"/>
      <c r="H33" s="31"/>
      <c r="I33" s="13"/>
      <c r="J33" s="31"/>
      <c r="K33" s="13"/>
      <c r="L33" s="31"/>
      <c r="M33" s="13"/>
      <c r="N33" s="31"/>
    </row>
    <row r="34" spans="1:15" x14ac:dyDescent="0.25">
      <c r="A34" s="104"/>
      <c r="B34" s="101" t="s">
        <v>562</v>
      </c>
      <c r="C34" s="13"/>
      <c r="D34" s="31"/>
      <c r="E34" s="13"/>
      <c r="F34" s="31"/>
      <c r="G34" s="13"/>
      <c r="H34" s="31"/>
      <c r="I34" s="13"/>
      <c r="J34" s="31"/>
      <c r="K34" s="13"/>
      <c r="L34" s="31"/>
      <c r="M34" s="13"/>
      <c r="N34" s="31"/>
    </row>
    <row r="35" spans="1:15" x14ac:dyDescent="0.25">
      <c r="A35" s="104"/>
      <c r="B35" s="101" t="s">
        <v>563</v>
      </c>
      <c r="C35" s="13"/>
      <c r="D35" s="31"/>
      <c r="E35" s="13"/>
      <c r="F35" s="31"/>
      <c r="G35" s="13"/>
      <c r="H35" s="31"/>
      <c r="I35" s="13"/>
      <c r="J35" s="31"/>
      <c r="K35" s="13"/>
      <c r="L35" s="31"/>
      <c r="M35" s="13"/>
      <c r="N35" s="31"/>
    </row>
    <row r="36" spans="1:15" ht="26.25" x14ac:dyDescent="0.25">
      <c r="A36" s="102"/>
      <c r="B36" s="101" t="s">
        <v>564</v>
      </c>
      <c r="C36" s="13"/>
      <c r="D36" s="31"/>
      <c r="E36" s="13"/>
      <c r="F36" s="31"/>
      <c r="G36" s="13"/>
      <c r="H36" s="31"/>
      <c r="I36" s="13"/>
      <c r="J36" s="31"/>
      <c r="K36" s="13"/>
      <c r="L36" s="31"/>
      <c r="M36" s="13"/>
      <c r="N36" s="31"/>
    </row>
    <row r="37" spans="1:15" x14ac:dyDescent="0.25">
      <c r="A37" s="33" t="s">
        <v>565</v>
      </c>
      <c r="B37" s="41"/>
      <c r="C37" s="12"/>
      <c r="D37" s="36">
        <f>SUM(C38:C44)/(COUNTIF(C38:C44,"&gt;0")+0.00000001)</f>
        <v>0</v>
      </c>
      <c r="E37" s="12"/>
      <c r="F37" s="36">
        <f>SUM(E38:E44)/(COUNTIF(E38:E44,"&gt;0")+0.00000001)</f>
        <v>0</v>
      </c>
      <c r="G37" s="12"/>
      <c r="H37" s="36">
        <f>SUM(G38:G44)/(COUNTIF(G38:G44,"&gt;0")+0.00000001)</f>
        <v>0</v>
      </c>
      <c r="I37" s="12"/>
      <c r="J37" s="36">
        <f>SUM(I38:I44)/(COUNTIF(I38:I44,"&gt;0")+0.00000001)</f>
        <v>0</v>
      </c>
      <c r="K37" s="12"/>
      <c r="L37" s="36">
        <f>SUM(K38:K44)/(COUNTIF(K38:K44,"&gt;0")+0.00000001)</f>
        <v>0</v>
      </c>
      <c r="M37" s="12"/>
      <c r="N37" s="36">
        <f>SUM(M38:M44)/(COUNTIF(M38:M44,"&gt;0")+0.00000001)</f>
        <v>0</v>
      </c>
    </row>
    <row r="38" spans="1:15" ht="25.5" x14ac:dyDescent="0.25">
      <c r="A38" s="33"/>
      <c r="B38" s="41" t="s">
        <v>566</v>
      </c>
      <c r="C38" s="13"/>
      <c r="D38" s="31"/>
      <c r="E38" s="13"/>
      <c r="F38" s="31"/>
      <c r="G38" s="13"/>
      <c r="H38" s="31"/>
      <c r="I38" s="13"/>
      <c r="J38" s="31"/>
      <c r="K38" s="13"/>
      <c r="L38" s="31"/>
      <c r="M38" s="13"/>
      <c r="N38" s="31"/>
    </row>
    <row r="39" spans="1:15" ht="25.5" x14ac:dyDescent="0.25">
      <c r="A39" s="33"/>
      <c r="B39" s="41" t="s">
        <v>567</v>
      </c>
      <c r="C39" s="19"/>
      <c r="D39" s="31"/>
      <c r="E39" s="19"/>
      <c r="F39" s="31"/>
      <c r="G39" s="19"/>
      <c r="H39" s="31"/>
      <c r="I39" s="19"/>
      <c r="J39" s="31"/>
      <c r="K39" s="19"/>
      <c r="L39" s="31"/>
      <c r="M39" s="19"/>
      <c r="N39" s="31"/>
      <c r="O39" s="17"/>
    </row>
    <row r="40" spans="1:15" ht="27" customHeight="1" x14ac:dyDescent="0.25">
      <c r="A40" s="33"/>
      <c r="B40" s="41" t="s">
        <v>568</v>
      </c>
      <c r="C40" s="13"/>
      <c r="D40" s="31"/>
      <c r="E40" s="13"/>
      <c r="F40" s="31"/>
      <c r="G40" s="13"/>
      <c r="H40" s="31"/>
      <c r="I40" s="13"/>
      <c r="J40" s="31"/>
      <c r="K40" s="13"/>
      <c r="L40" s="31"/>
      <c r="M40" s="13"/>
      <c r="N40" s="31"/>
      <c r="O40" s="13"/>
    </row>
    <row r="41" spans="1:15" ht="38.25" x14ac:dyDescent="0.25">
      <c r="A41" s="33"/>
      <c r="B41" s="41" t="s">
        <v>569</v>
      </c>
      <c r="C41" s="13"/>
      <c r="D41" s="31"/>
      <c r="E41" s="13"/>
      <c r="F41" s="31"/>
      <c r="G41" s="13"/>
      <c r="H41" s="31"/>
      <c r="I41" s="13"/>
      <c r="J41" s="31"/>
      <c r="K41" s="13"/>
      <c r="L41" s="31"/>
      <c r="M41" s="13"/>
      <c r="N41" s="31"/>
      <c r="O41" s="13"/>
    </row>
    <row r="42" spans="1:15" ht="25.5" x14ac:dyDescent="0.25">
      <c r="A42" s="33"/>
      <c r="B42" s="41" t="s">
        <v>570</v>
      </c>
      <c r="C42" s="19"/>
      <c r="D42" s="31"/>
      <c r="E42" s="19"/>
      <c r="F42" s="31"/>
      <c r="G42" s="19"/>
      <c r="H42" s="31"/>
      <c r="I42" s="19"/>
      <c r="J42" s="31"/>
      <c r="K42" s="19"/>
      <c r="L42" s="31"/>
      <c r="M42" s="19"/>
      <c r="N42" s="31"/>
      <c r="O42" s="13"/>
    </row>
    <row r="43" spans="1:15" ht="39" customHeight="1" x14ac:dyDescent="0.25">
      <c r="A43" s="33"/>
      <c r="B43" s="41" t="s">
        <v>571</v>
      </c>
      <c r="C43" s="19"/>
      <c r="D43" s="31"/>
      <c r="E43" s="19"/>
      <c r="F43" s="31"/>
      <c r="G43" s="19"/>
      <c r="H43" s="31"/>
      <c r="I43" s="19"/>
      <c r="J43" s="31"/>
      <c r="K43" s="19"/>
      <c r="L43" s="31"/>
      <c r="M43" s="19"/>
      <c r="N43" s="31"/>
      <c r="O43" s="13"/>
    </row>
    <row r="44" spans="1:15" ht="25.5" x14ac:dyDescent="0.25">
      <c r="A44" s="33"/>
      <c r="B44" s="41" t="s">
        <v>572</v>
      </c>
      <c r="C44" s="13"/>
      <c r="D44" s="31"/>
      <c r="E44" s="13"/>
      <c r="F44" s="31"/>
      <c r="G44" s="13"/>
      <c r="H44" s="31"/>
      <c r="I44" s="13"/>
      <c r="J44" s="31"/>
      <c r="K44" s="13"/>
      <c r="L44" s="31"/>
      <c r="M44" s="13"/>
      <c r="N44" s="31"/>
      <c r="O44" s="13"/>
    </row>
    <row r="45" spans="1:15" ht="12.75" customHeight="1" x14ac:dyDescent="0.25">
      <c r="A45" s="33" t="s">
        <v>573</v>
      </c>
      <c r="B45" s="41"/>
      <c r="C45" s="12"/>
      <c r="D45" s="36">
        <f>SUM(C46:C56)/(COUNTIF(C46:C56,"&gt;0")+0.00000001)</f>
        <v>0</v>
      </c>
      <c r="E45" s="12"/>
      <c r="F45" s="36">
        <f>SUM(E46:E56)/(COUNTIF(E46:E56,"&gt;0")+0.00000001)</f>
        <v>0</v>
      </c>
      <c r="G45" s="12"/>
      <c r="H45" s="36">
        <f>SUM(G46:G56)/(COUNTIF(G46:G56,"&gt;0")+0.00000001)</f>
        <v>0</v>
      </c>
      <c r="I45" s="12"/>
      <c r="J45" s="36">
        <f>SUM(I46:I56)/(COUNTIF(I46:I56,"&gt;0")+0.00000001)</f>
        <v>0</v>
      </c>
      <c r="K45" s="12"/>
      <c r="L45" s="36">
        <f>SUM(K46:K56)/(COUNTIF(K46:K56,"&gt;0")+0.00000001)</f>
        <v>0</v>
      </c>
      <c r="M45" s="12"/>
      <c r="N45" s="36">
        <f>SUM(M46:M56)/(COUNTIF(M46:M56,"&gt;0")+0.00000001)</f>
        <v>0</v>
      </c>
      <c r="O45" s="13"/>
    </row>
    <row r="46" spans="1:15" x14ac:dyDescent="0.25">
      <c r="A46" s="33"/>
      <c r="B46" s="41" t="s">
        <v>376</v>
      </c>
      <c r="C46" s="13"/>
      <c r="D46" s="31"/>
      <c r="E46" s="13"/>
      <c r="F46" s="31"/>
      <c r="G46" s="13"/>
      <c r="H46" s="31"/>
      <c r="I46" s="13"/>
      <c r="J46" s="31"/>
      <c r="K46" s="13"/>
      <c r="L46" s="31"/>
      <c r="M46" s="13"/>
      <c r="N46" s="31"/>
      <c r="O46" s="13"/>
    </row>
    <row r="47" spans="1:15" ht="25.5" x14ac:dyDescent="0.25">
      <c r="A47" s="33"/>
      <c r="B47" s="41" t="s">
        <v>377</v>
      </c>
      <c r="C47" s="13"/>
      <c r="D47" s="31"/>
      <c r="E47" s="13"/>
      <c r="F47" s="31"/>
      <c r="G47" s="13"/>
      <c r="H47" s="31"/>
      <c r="I47" s="13"/>
      <c r="J47" s="31"/>
      <c r="K47" s="13"/>
      <c r="L47" s="31"/>
      <c r="M47" s="13"/>
      <c r="N47" s="31"/>
      <c r="O47" s="13"/>
    </row>
    <row r="48" spans="1:15" ht="25.5" x14ac:dyDescent="0.25">
      <c r="A48" s="102"/>
      <c r="B48" s="41" t="s">
        <v>574</v>
      </c>
      <c r="C48" s="13"/>
      <c r="D48" s="31"/>
      <c r="E48" s="13"/>
      <c r="F48" s="31"/>
      <c r="G48" s="13"/>
      <c r="H48" s="31"/>
      <c r="I48" s="13"/>
      <c r="J48" s="31"/>
      <c r="K48" s="13"/>
      <c r="L48" s="31"/>
      <c r="M48" s="13"/>
      <c r="N48" s="31"/>
      <c r="O48" s="13"/>
    </row>
    <row r="49" spans="1:15" x14ac:dyDescent="0.25">
      <c r="A49" s="33"/>
      <c r="B49" s="41" t="s">
        <v>575</v>
      </c>
      <c r="C49" s="13"/>
      <c r="D49" s="31"/>
      <c r="E49" s="13"/>
      <c r="F49" s="31"/>
      <c r="G49" s="13"/>
      <c r="H49" s="31"/>
      <c r="I49" s="13"/>
      <c r="J49" s="31"/>
      <c r="K49" s="13"/>
      <c r="L49" s="31"/>
      <c r="M49" s="13"/>
      <c r="N49" s="31"/>
      <c r="O49" s="13"/>
    </row>
    <row r="50" spans="1:15" ht="15" customHeight="1" x14ac:dyDescent="0.25">
      <c r="A50" s="33"/>
      <c r="B50" s="41" t="s">
        <v>378</v>
      </c>
      <c r="C50" s="13"/>
      <c r="D50" s="31"/>
      <c r="E50" s="13"/>
      <c r="F50" s="31"/>
      <c r="G50" s="13"/>
      <c r="H50" s="31"/>
      <c r="I50" s="13"/>
      <c r="J50" s="31"/>
      <c r="K50" s="13"/>
      <c r="L50" s="31"/>
      <c r="M50" s="13"/>
      <c r="N50" s="31"/>
      <c r="O50" s="13"/>
    </row>
    <row r="51" spans="1:15" ht="26.25" x14ac:dyDescent="0.25">
      <c r="A51" s="104"/>
      <c r="B51" s="101" t="s">
        <v>576</v>
      </c>
      <c r="C51" s="13"/>
      <c r="D51" s="31"/>
      <c r="E51" s="13"/>
      <c r="F51" s="31"/>
      <c r="G51" s="13"/>
      <c r="H51" s="31"/>
      <c r="I51" s="13"/>
      <c r="J51" s="31"/>
      <c r="K51" s="13"/>
      <c r="L51" s="31"/>
      <c r="M51" s="13"/>
      <c r="N51" s="31"/>
      <c r="O51" s="13"/>
    </row>
    <row r="52" spans="1:15" ht="26.25" x14ac:dyDescent="0.25">
      <c r="A52" s="104"/>
      <c r="B52" s="101" t="s">
        <v>577</v>
      </c>
      <c r="C52" s="13"/>
      <c r="D52" s="31"/>
      <c r="E52" s="13"/>
      <c r="F52" s="31"/>
      <c r="G52" s="13"/>
      <c r="H52" s="31"/>
      <c r="I52" s="13"/>
      <c r="J52" s="31"/>
      <c r="K52" s="13"/>
      <c r="L52" s="31"/>
      <c r="M52" s="13"/>
      <c r="N52" s="31"/>
      <c r="O52" s="13"/>
    </row>
    <row r="53" spans="1:15" ht="26.25" x14ac:dyDescent="0.25">
      <c r="A53" s="104"/>
      <c r="B53" s="101" t="s">
        <v>578</v>
      </c>
      <c r="C53" s="13"/>
      <c r="D53" s="31"/>
      <c r="E53" s="13"/>
      <c r="F53" s="31"/>
      <c r="G53" s="13"/>
      <c r="H53" s="31"/>
      <c r="I53" s="13"/>
      <c r="J53" s="31"/>
      <c r="K53" s="13"/>
      <c r="L53" s="31"/>
      <c r="M53" s="13"/>
      <c r="N53" s="31"/>
      <c r="O53" s="13"/>
    </row>
    <row r="54" spans="1:15" ht="14.25" customHeight="1" x14ac:dyDescent="0.25">
      <c r="A54" s="104"/>
      <c r="B54" s="101" t="s">
        <v>579</v>
      </c>
      <c r="C54" s="13"/>
      <c r="D54" s="31"/>
      <c r="E54" s="13"/>
      <c r="F54" s="31"/>
      <c r="G54" s="13"/>
      <c r="H54" s="31"/>
      <c r="I54" s="13"/>
      <c r="J54" s="31"/>
      <c r="K54" s="13"/>
      <c r="L54" s="31"/>
      <c r="M54" s="13"/>
      <c r="N54" s="31"/>
      <c r="O54" s="13"/>
    </row>
    <row r="55" spans="1:15" ht="26.25" x14ac:dyDescent="0.25">
      <c r="A55" s="33"/>
      <c r="B55" s="101" t="s">
        <v>580</v>
      </c>
      <c r="C55" s="13"/>
      <c r="D55" s="31"/>
      <c r="E55" s="13"/>
      <c r="F55" s="31"/>
      <c r="G55" s="13"/>
      <c r="H55" s="31"/>
      <c r="I55" s="13"/>
      <c r="J55" s="31"/>
      <c r="K55" s="13"/>
      <c r="L55" s="31"/>
      <c r="M55" s="13"/>
      <c r="N55" s="31"/>
      <c r="O55" s="13"/>
    </row>
    <row r="56" spans="1:15" ht="26.25" x14ac:dyDescent="0.25">
      <c r="A56" s="33"/>
      <c r="B56" s="101" t="s">
        <v>581</v>
      </c>
      <c r="C56" s="13"/>
      <c r="D56" s="31"/>
      <c r="E56" s="13"/>
      <c r="F56" s="31"/>
      <c r="G56" s="13"/>
      <c r="H56" s="31"/>
      <c r="I56" s="13"/>
      <c r="J56" s="31"/>
      <c r="K56" s="13"/>
      <c r="L56" s="31"/>
      <c r="M56" s="13"/>
      <c r="N56" s="31"/>
      <c r="O56" s="13"/>
    </row>
    <row r="57" spans="1:15" x14ac:dyDescent="0.25">
      <c r="A57" s="102" t="s">
        <v>582</v>
      </c>
      <c r="B57" s="103"/>
      <c r="C57" s="12"/>
      <c r="D57" s="36">
        <f>SUM(C58:C66)/(COUNTIF(C58:C66,"&gt;0")+0.00000001)</f>
        <v>0</v>
      </c>
      <c r="E57" s="12"/>
      <c r="F57" s="36">
        <f>SUM(E58:E66)/(COUNTIF(E58:E66,"&gt;0")+0.00000001)</f>
        <v>0</v>
      </c>
      <c r="G57" s="12"/>
      <c r="H57" s="36">
        <f>SUM(G58:G66)/(COUNTIF(G58:G66,"&gt;0")+0.00000001)</f>
        <v>0</v>
      </c>
      <c r="I57" s="12"/>
      <c r="J57" s="36">
        <f>SUM(I58:I66)/(COUNTIF(I58:I66,"&gt;0")+0.00000001)</f>
        <v>0</v>
      </c>
      <c r="K57" s="12"/>
      <c r="L57" s="36">
        <f>SUM(K58:K66)/(COUNTIF(K58:K66,"&gt;0")+0.00000001)</f>
        <v>0</v>
      </c>
      <c r="M57" s="12"/>
      <c r="N57" s="36">
        <f>SUM(M58:M66)/(COUNTIF(M58:M66,"&gt;0")+0.00000001)</f>
        <v>0</v>
      </c>
      <c r="O57" s="13"/>
    </row>
    <row r="58" spans="1:15" ht="30" x14ac:dyDescent="0.25">
      <c r="A58" s="102"/>
      <c r="B58" s="105" t="s">
        <v>583</v>
      </c>
      <c r="C58" s="13"/>
      <c r="D58" s="31"/>
      <c r="E58" s="13"/>
      <c r="F58" s="31"/>
      <c r="G58" s="13"/>
      <c r="H58" s="31"/>
      <c r="I58" s="13"/>
      <c r="J58" s="31"/>
      <c r="K58" s="13"/>
      <c r="L58" s="31"/>
      <c r="M58" s="13"/>
      <c r="N58" s="31"/>
      <c r="O58" s="13"/>
    </row>
    <row r="59" spans="1:15" ht="30" x14ac:dyDescent="0.25">
      <c r="A59" s="102"/>
      <c r="B59" s="105" t="s">
        <v>584</v>
      </c>
      <c r="C59" s="13"/>
      <c r="D59" s="31"/>
      <c r="E59" s="13"/>
      <c r="F59" s="31"/>
      <c r="G59" s="13"/>
      <c r="H59" s="31"/>
      <c r="I59" s="13"/>
      <c r="J59" s="31"/>
      <c r="K59" s="13"/>
      <c r="L59" s="31"/>
      <c r="M59" s="13"/>
      <c r="N59" s="31"/>
      <c r="O59" s="13"/>
    </row>
    <row r="60" spans="1:15" x14ac:dyDescent="0.25">
      <c r="A60" s="102"/>
      <c r="B60" s="105" t="s">
        <v>585</v>
      </c>
      <c r="C60" s="13"/>
      <c r="D60" s="31"/>
      <c r="E60" s="13"/>
      <c r="F60" s="31"/>
      <c r="G60" s="13"/>
      <c r="H60" s="31"/>
      <c r="I60" s="13"/>
      <c r="J60" s="31"/>
      <c r="K60" s="13"/>
      <c r="L60" s="31"/>
      <c r="M60" s="13"/>
      <c r="N60" s="31"/>
      <c r="O60" s="13"/>
    </row>
    <row r="61" spans="1:15" ht="30" x14ac:dyDescent="0.25">
      <c r="A61" s="102"/>
      <c r="B61" s="105" t="s">
        <v>586</v>
      </c>
      <c r="C61" s="13"/>
      <c r="D61" s="31"/>
      <c r="E61" s="13"/>
      <c r="F61" s="31"/>
      <c r="G61" s="13"/>
      <c r="H61" s="31"/>
      <c r="I61" s="13"/>
      <c r="J61" s="31"/>
      <c r="K61" s="13"/>
      <c r="L61" s="31"/>
      <c r="M61" s="13"/>
      <c r="N61" s="31"/>
      <c r="O61" s="13"/>
    </row>
    <row r="62" spans="1:15" ht="15" customHeight="1" x14ac:dyDescent="0.25">
      <c r="A62" s="102"/>
      <c r="B62" s="105" t="s">
        <v>587</v>
      </c>
      <c r="C62" s="13"/>
      <c r="D62" s="31"/>
      <c r="E62" s="13"/>
      <c r="F62" s="31"/>
      <c r="G62" s="13"/>
      <c r="H62" s="31"/>
      <c r="I62" s="13"/>
      <c r="J62" s="31"/>
      <c r="K62" s="13"/>
      <c r="L62" s="31"/>
      <c r="M62" s="13"/>
      <c r="N62" s="31"/>
      <c r="O62" s="13"/>
    </row>
    <row r="63" spans="1:15" ht="30" x14ac:dyDescent="0.25">
      <c r="A63" s="102"/>
      <c r="B63" s="105" t="s">
        <v>588</v>
      </c>
      <c r="C63" s="13"/>
      <c r="D63" s="31"/>
      <c r="E63" s="13"/>
      <c r="F63" s="31"/>
      <c r="G63" s="13"/>
      <c r="H63" s="31"/>
      <c r="I63" s="13"/>
      <c r="J63" s="31"/>
      <c r="K63" s="13"/>
      <c r="L63" s="31"/>
      <c r="M63" s="13"/>
      <c r="N63" s="31"/>
      <c r="O63" s="13"/>
    </row>
    <row r="64" spans="1:15" ht="30" x14ac:dyDescent="0.25">
      <c r="A64" s="102"/>
      <c r="B64" s="105" t="s">
        <v>589</v>
      </c>
      <c r="C64" s="13"/>
      <c r="D64" s="31"/>
      <c r="E64" s="13"/>
      <c r="F64" s="31"/>
      <c r="G64" s="13"/>
      <c r="H64" s="31"/>
      <c r="I64" s="13"/>
      <c r="J64" s="31"/>
      <c r="K64" s="13"/>
      <c r="L64" s="31"/>
      <c r="M64" s="13"/>
      <c r="N64" s="31"/>
      <c r="O64" s="13"/>
    </row>
    <row r="65" spans="1:15" x14ac:dyDescent="0.25">
      <c r="A65" s="102"/>
      <c r="B65" s="101" t="s">
        <v>590</v>
      </c>
      <c r="C65" s="13"/>
      <c r="D65" s="31"/>
      <c r="E65" s="13"/>
      <c r="F65" s="31"/>
      <c r="G65" s="13"/>
      <c r="H65" s="31"/>
      <c r="I65" s="13"/>
      <c r="J65" s="31"/>
      <c r="K65" s="13"/>
      <c r="L65" s="31"/>
      <c r="M65" s="13"/>
      <c r="N65" s="31"/>
      <c r="O65" s="13"/>
    </row>
    <row r="66" spans="1:15" x14ac:dyDescent="0.25">
      <c r="A66" s="102"/>
      <c r="B66" s="98" t="s">
        <v>591</v>
      </c>
      <c r="C66" s="13"/>
      <c r="D66" s="31"/>
      <c r="E66" s="13"/>
      <c r="F66" s="31"/>
      <c r="G66" s="13"/>
      <c r="H66" s="31"/>
      <c r="I66" s="13"/>
      <c r="J66" s="31"/>
      <c r="K66" s="13"/>
      <c r="L66" s="31"/>
      <c r="M66" s="13"/>
      <c r="N66" s="31"/>
      <c r="O66" s="13"/>
    </row>
    <row r="67" spans="1:15" x14ac:dyDescent="0.25">
      <c r="A67" s="104" t="s">
        <v>614</v>
      </c>
      <c r="B67" s="103"/>
      <c r="C67" s="12"/>
      <c r="D67" s="36">
        <f>SUM(C68:C71)/(COUNTIF(C68:C71,"&gt;0")+0.00000001)</f>
        <v>0</v>
      </c>
      <c r="E67" s="12"/>
      <c r="F67" s="36">
        <f>SUM(E68:E71)/(COUNTIF(E68:E71,"&gt;0")+0.00000001)</f>
        <v>0</v>
      </c>
      <c r="G67" s="12"/>
      <c r="H67" s="36">
        <f>SUM(G68:G71)/(COUNTIF(G68:G71,"&gt;0")+0.00000001)</f>
        <v>0</v>
      </c>
      <c r="I67" s="12"/>
      <c r="J67" s="36">
        <f>SUM(I68:I71)/(COUNTIF(I68:I71,"&gt;0")+0.00000001)</f>
        <v>0</v>
      </c>
      <c r="K67" s="12"/>
      <c r="L67" s="36">
        <f>SUM(K68:K71)/(COUNTIF(K68:K71,"&gt;0")+0.00000001)</f>
        <v>0</v>
      </c>
      <c r="M67" s="12"/>
      <c r="N67" s="36">
        <f>SUM(M68:M71)/(COUNTIF(M68:M71,"&gt;0")+0.00000001)</f>
        <v>0</v>
      </c>
      <c r="O67" s="13"/>
    </row>
    <row r="68" spans="1:15" ht="25.5" x14ac:dyDescent="0.25">
      <c r="A68" s="104"/>
      <c r="B68" s="41" t="s">
        <v>682</v>
      </c>
      <c r="C68" s="13"/>
      <c r="D68" s="31"/>
      <c r="E68" s="13"/>
      <c r="F68" s="31"/>
      <c r="G68" s="13"/>
      <c r="H68" s="31"/>
      <c r="I68" s="13"/>
      <c r="J68" s="31"/>
      <c r="K68" s="13"/>
      <c r="L68" s="31"/>
      <c r="M68" s="13"/>
      <c r="N68" s="31"/>
      <c r="O68" s="13"/>
    </row>
    <row r="69" spans="1:15" x14ac:dyDescent="0.25">
      <c r="A69" s="104"/>
      <c r="B69" s="41" t="s">
        <v>592</v>
      </c>
      <c r="C69" s="13"/>
      <c r="D69" s="31"/>
      <c r="E69" s="13"/>
      <c r="F69" s="31"/>
      <c r="G69" s="13"/>
      <c r="H69" s="31"/>
      <c r="I69" s="13"/>
      <c r="J69" s="31"/>
      <c r="K69" s="13"/>
      <c r="L69" s="31"/>
      <c r="M69" s="13"/>
      <c r="N69" s="31"/>
      <c r="O69" s="13"/>
    </row>
    <row r="70" spans="1:15" x14ac:dyDescent="0.25">
      <c r="A70" s="104"/>
      <c r="B70" s="41" t="s">
        <v>593</v>
      </c>
      <c r="C70" s="13"/>
      <c r="D70" s="31"/>
      <c r="E70" s="13"/>
      <c r="F70" s="31"/>
      <c r="G70" s="13"/>
      <c r="H70" s="31"/>
      <c r="I70" s="13"/>
      <c r="J70" s="31"/>
      <c r="K70" s="13"/>
      <c r="L70" s="31"/>
      <c r="M70" s="13"/>
      <c r="N70" s="31"/>
    </row>
    <row r="71" spans="1:15" x14ac:dyDescent="0.25">
      <c r="A71" s="104"/>
      <c r="B71" s="41" t="s">
        <v>594</v>
      </c>
      <c r="C71" s="13"/>
      <c r="D71" s="31"/>
      <c r="E71" s="13"/>
      <c r="F71" s="31"/>
      <c r="G71" s="13"/>
      <c r="H71" s="31"/>
      <c r="I71" s="13"/>
      <c r="J71" s="31"/>
      <c r="K71" s="13"/>
      <c r="L71" s="31"/>
      <c r="M71" s="13"/>
      <c r="N71" s="31"/>
    </row>
    <row r="72" spans="1:15" x14ac:dyDescent="0.25">
      <c r="A72" s="104" t="s">
        <v>615</v>
      </c>
      <c r="B72" s="103"/>
      <c r="C72" s="12"/>
      <c r="D72" s="36">
        <f>SUM(C73:C78)/(COUNTIF(C73:C78,"&gt;0")+0.00000001)</f>
        <v>0</v>
      </c>
      <c r="E72" s="12"/>
      <c r="F72" s="36">
        <f>SUM(E73:E78)/(COUNTIF(E73:E78,"&gt;0")+0.00000001)</f>
        <v>0</v>
      </c>
      <c r="G72" s="12"/>
      <c r="H72" s="36">
        <f>SUM(G73:G78)/(COUNTIF(G73:G78,"&gt;0")+0.00000001)</f>
        <v>0</v>
      </c>
      <c r="I72" s="12"/>
      <c r="J72" s="36">
        <f>SUM(I73:I78)/(COUNTIF(I73:I78,"&gt;0")+0.00000001)</f>
        <v>0</v>
      </c>
      <c r="K72" s="12"/>
      <c r="L72" s="36">
        <f>SUM(K73:K78)/(COUNTIF(K73:K78,"&gt;0")+0.00000001)</f>
        <v>0</v>
      </c>
      <c r="M72" s="12"/>
      <c r="N72" s="36">
        <f>SUM(M73:M78)/(COUNTIF(M73:M78,"&gt;0")+0.00000001)</f>
        <v>0</v>
      </c>
    </row>
    <row r="73" spans="1:15" x14ac:dyDescent="0.25">
      <c r="A73" s="104"/>
      <c r="B73" s="101" t="s">
        <v>595</v>
      </c>
      <c r="C73" s="13"/>
      <c r="D73" s="31"/>
      <c r="E73" s="13"/>
      <c r="F73" s="31"/>
      <c r="G73" s="13"/>
      <c r="H73" s="31"/>
      <c r="I73" s="13"/>
      <c r="J73" s="31"/>
      <c r="K73" s="13"/>
      <c r="L73" s="31"/>
      <c r="M73" s="13"/>
      <c r="N73" s="31"/>
    </row>
    <row r="74" spans="1:15" ht="26.25" x14ac:dyDescent="0.25">
      <c r="A74" s="104"/>
      <c r="B74" s="101" t="s">
        <v>596</v>
      </c>
      <c r="C74" s="13"/>
      <c r="D74" s="31"/>
      <c r="E74" s="13"/>
      <c r="F74" s="31"/>
      <c r="G74" s="13"/>
      <c r="H74" s="31"/>
      <c r="I74" s="13"/>
      <c r="J74" s="31"/>
      <c r="K74" s="13"/>
      <c r="L74" s="31"/>
      <c r="M74" s="13"/>
      <c r="N74" s="31"/>
    </row>
    <row r="75" spans="1:15" ht="26.25" x14ac:dyDescent="0.25">
      <c r="A75" s="104"/>
      <c r="B75" s="101" t="s">
        <v>597</v>
      </c>
      <c r="C75" s="13"/>
      <c r="D75" s="31"/>
      <c r="E75" s="13"/>
      <c r="F75" s="31"/>
      <c r="G75" s="13"/>
      <c r="H75" s="31"/>
      <c r="I75" s="13"/>
      <c r="J75" s="31"/>
      <c r="K75" s="13"/>
      <c r="L75" s="31"/>
      <c r="M75" s="13"/>
      <c r="N75" s="31"/>
    </row>
    <row r="76" spans="1:15" ht="26.25" x14ac:dyDescent="0.25">
      <c r="A76" s="104"/>
      <c r="B76" s="101" t="s">
        <v>598</v>
      </c>
      <c r="C76" s="13"/>
      <c r="D76" s="31"/>
      <c r="E76" s="13"/>
      <c r="F76" s="31"/>
      <c r="G76" s="13"/>
      <c r="H76" s="31"/>
      <c r="I76" s="13"/>
      <c r="J76" s="31"/>
      <c r="K76" s="13"/>
      <c r="L76" s="31"/>
      <c r="M76" s="13"/>
      <c r="N76" s="31"/>
    </row>
    <row r="77" spans="1:15" ht="26.25" x14ac:dyDescent="0.25">
      <c r="A77" s="104"/>
      <c r="B77" s="101" t="s">
        <v>599</v>
      </c>
      <c r="C77" s="13"/>
      <c r="D77" s="31"/>
      <c r="E77" s="13"/>
      <c r="F77" s="31"/>
      <c r="G77" s="13"/>
      <c r="H77" s="31"/>
      <c r="I77" s="13"/>
      <c r="J77" s="31"/>
      <c r="K77" s="13"/>
      <c r="L77" s="31"/>
      <c r="M77" s="13"/>
      <c r="N77" s="31"/>
    </row>
    <row r="78" spans="1:15" ht="26.25" x14ac:dyDescent="0.25">
      <c r="A78" s="104"/>
      <c r="B78" s="101" t="s">
        <v>600</v>
      </c>
      <c r="C78" s="13"/>
      <c r="D78" s="31"/>
      <c r="E78" s="13"/>
      <c r="F78" s="31"/>
      <c r="G78" s="13"/>
      <c r="H78" s="31"/>
      <c r="I78" s="13"/>
      <c r="J78" s="31"/>
      <c r="K78" s="13"/>
      <c r="L78" s="31"/>
      <c r="M78" s="13"/>
      <c r="N78" s="31"/>
    </row>
    <row r="79" spans="1:15" x14ac:dyDescent="0.25">
      <c r="A79" s="102" t="s">
        <v>616</v>
      </c>
      <c r="B79" s="103"/>
      <c r="C79" s="12"/>
      <c r="D79" s="36">
        <f>SUM(C80:C83)/(COUNTIF(C80:C83,"&gt;0")+0.00000001)</f>
        <v>0</v>
      </c>
      <c r="E79" s="12"/>
      <c r="F79" s="36">
        <f>SUM(E80:E83)/(COUNTIF(E80:E83,"&gt;0")+0.00000001)</f>
        <v>0</v>
      </c>
      <c r="G79" s="12"/>
      <c r="H79" s="36">
        <f>SUM(G80:G83)/(COUNTIF(G80:G83,"&gt;0")+0.00000001)</f>
        <v>0</v>
      </c>
      <c r="I79" s="12"/>
      <c r="J79" s="36">
        <f>SUM(I80:I83)/(COUNTIF(I80:I83,"&gt;0")+0.00000001)</f>
        <v>0</v>
      </c>
      <c r="K79" s="12"/>
      <c r="L79" s="36">
        <f>SUM(K80:K83)/(COUNTIF(K80:K83,"&gt;0")+0.00000001)</f>
        <v>0</v>
      </c>
      <c r="M79" s="12"/>
      <c r="N79" s="36">
        <f>SUM(M80:M83)/(COUNTIF(M80:M83,"&gt;0")+0.00000001)</f>
        <v>0</v>
      </c>
    </row>
    <row r="80" spans="1:15" x14ac:dyDescent="0.25">
      <c r="A80" s="102"/>
      <c r="B80" s="101" t="s">
        <v>601</v>
      </c>
      <c r="C80" s="13"/>
      <c r="D80" s="31"/>
      <c r="E80" s="13"/>
      <c r="F80" s="31"/>
      <c r="G80" s="13"/>
      <c r="H80" s="31"/>
      <c r="I80" s="13"/>
      <c r="J80" s="31"/>
      <c r="K80" s="13"/>
      <c r="L80" s="31"/>
      <c r="M80" s="13"/>
      <c r="N80" s="31"/>
    </row>
    <row r="81" spans="1:14" x14ac:dyDescent="0.25">
      <c r="A81" s="102"/>
      <c r="B81" s="101" t="s">
        <v>602</v>
      </c>
      <c r="C81" s="13"/>
      <c r="D81" s="31"/>
      <c r="E81" s="13"/>
      <c r="F81" s="31"/>
      <c r="G81" s="13"/>
      <c r="H81" s="31"/>
      <c r="I81" s="13"/>
      <c r="J81" s="31"/>
      <c r="K81" s="13"/>
      <c r="L81" s="31"/>
      <c r="M81" s="13"/>
      <c r="N81" s="31"/>
    </row>
    <row r="82" spans="1:14" x14ac:dyDescent="0.25">
      <c r="A82" s="102"/>
      <c r="B82" s="101" t="s">
        <v>603</v>
      </c>
      <c r="C82" s="13"/>
      <c r="D82" s="31"/>
      <c r="E82" s="13"/>
      <c r="F82" s="31"/>
      <c r="G82" s="13"/>
      <c r="H82" s="31"/>
      <c r="I82" s="13"/>
      <c r="J82" s="31"/>
      <c r="K82" s="13"/>
      <c r="L82" s="31"/>
      <c r="M82" s="13"/>
      <c r="N82" s="31"/>
    </row>
    <row r="83" spans="1:14" x14ac:dyDescent="0.25">
      <c r="A83" s="102"/>
      <c r="B83" s="101" t="s">
        <v>604</v>
      </c>
      <c r="C83" s="13"/>
      <c r="D83" s="31"/>
      <c r="E83" s="13"/>
      <c r="F83" s="31"/>
      <c r="G83" s="13"/>
      <c r="H83" s="31"/>
      <c r="I83" s="13"/>
      <c r="J83" s="31"/>
      <c r="K83" s="13"/>
      <c r="L83" s="31"/>
      <c r="M83" s="13"/>
      <c r="N83" s="31"/>
    </row>
    <row r="84" spans="1:14" x14ac:dyDescent="0.25">
      <c r="A84" s="102" t="s">
        <v>617</v>
      </c>
      <c r="B84" s="103"/>
      <c r="C84" s="12"/>
      <c r="D84" s="36">
        <f>SUM(C85:C89)/(COUNTIF(C85:C89,"&gt;0")+0.00000001)</f>
        <v>0</v>
      </c>
      <c r="E84" s="12"/>
      <c r="F84" s="36">
        <f>SUM(E85:E89)/(COUNTIF(E85:E89,"&gt;0")+0.00000001)</f>
        <v>0</v>
      </c>
      <c r="G84" s="12"/>
      <c r="H84" s="36">
        <f>SUM(G85:G89)/(COUNTIF(G85:G89,"&gt;0")+0.00000001)</f>
        <v>0</v>
      </c>
      <c r="I84" s="12"/>
      <c r="J84" s="36">
        <f>SUM(I85:I89)/(COUNTIF(I85:I89,"&gt;0")+0.00000001)</f>
        <v>0</v>
      </c>
      <c r="K84" s="12"/>
      <c r="L84" s="36">
        <f>SUM(K85:K89)/(COUNTIF(K85:K89,"&gt;0")+0.00000001)</f>
        <v>0</v>
      </c>
      <c r="M84" s="12"/>
      <c r="N84" s="36">
        <f>SUM(M85:M89)/(COUNTIF(M85:M89,"&gt;0")+0.00000001)</f>
        <v>0</v>
      </c>
    </row>
    <row r="85" spans="1:14" ht="26.25" x14ac:dyDescent="0.25">
      <c r="A85" s="102"/>
      <c r="B85" s="98" t="s">
        <v>681</v>
      </c>
      <c r="C85" s="13"/>
      <c r="D85" s="31"/>
      <c r="E85" s="13"/>
      <c r="F85" s="31"/>
      <c r="G85" s="13"/>
      <c r="H85" s="31"/>
      <c r="I85" s="13"/>
      <c r="J85" s="31"/>
      <c r="K85" s="13"/>
      <c r="L85" s="31"/>
      <c r="M85" s="13"/>
      <c r="N85" s="31"/>
    </row>
    <row r="86" spans="1:14" ht="26.25" x14ac:dyDescent="0.25">
      <c r="A86" s="102"/>
      <c r="B86" s="98" t="s">
        <v>605</v>
      </c>
      <c r="C86" s="13"/>
      <c r="D86" s="31"/>
      <c r="E86" s="13"/>
      <c r="F86" s="31"/>
      <c r="G86" s="13"/>
      <c r="H86" s="31"/>
      <c r="I86" s="13"/>
      <c r="J86" s="31"/>
      <c r="K86" s="13"/>
      <c r="L86" s="31"/>
      <c r="M86" s="13"/>
      <c r="N86" s="31"/>
    </row>
    <row r="87" spans="1:14" ht="26.25" x14ac:dyDescent="0.25">
      <c r="A87" s="102"/>
      <c r="B87" s="98" t="s">
        <v>606</v>
      </c>
      <c r="C87" s="13"/>
      <c r="D87" s="31"/>
      <c r="E87" s="13"/>
      <c r="F87" s="31"/>
      <c r="G87" s="13"/>
      <c r="H87" s="31"/>
      <c r="I87" s="13"/>
      <c r="J87" s="31"/>
      <c r="K87" s="13"/>
      <c r="L87" s="31"/>
      <c r="M87" s="13"/>
      <c r="N87" s="31"/>
    </row>
    <row r="88" spans="1:14" ht="26.25" x14ac:dyDescent="0.25">
      <c r="A88" s="102"/>
      <c r="B88" s="98" t="s">
        <v>607</v>
      </c>
      <c r="C88" s="13"/>
      <c r="D88" s="31"/>
      <c r="E88" s="13"/>
      <c r="F88" s="31"/>
      <c r="G88" s="13"/>
      <c r="H88" s="31"/>
      <c r="I88" s="13"/>
      <c r="J88" s="31"/>
      <c r="K88" s="13"/>
      <c r="L88" s="31"/>
      <c r="M88" s="13"/>
      <c r="N88" s="31"/>
    </row>
    <row r="89" spans="1:14" ht="26.25" x14ac:dyDescent="0.25">
      <c r="A89" s="102"/>
      <c r="B89" s="98" t="s">
        <v>608</v>
      </c>
      <c r="C89" s="13"/>
      <c r="D89" s="31"/>
      <c r="E89" s="13"/>
      <c r="F89" s="31"/>
      <c r="G89" s="13"/>
      <c r="H89" s="31"/>
      <c r="I89" s="13"/>
      <c r="J89" s="31"/>
      <c r="K89" s="13"/>
      <c r="L89" s="31"/>
      <c r="M89" s="13"/>
      <c r="N89" s="31"/>
    </row>
    <row r="90" spans="1:14" x14ac:dyDescent="0.25">
      <c r="A90" s="102" t="s">
        <v>618</v>
      </c>
      <c r="B90" s="103"/>
      <c r="C90" s="12"/>
      <c r="D90" s="36">
        <f>SUM(C91:C95)/(COUNTIF(C91:C95,"&gt;0")+0.00000001)</f>
        <v>0</v>
      </c>
      <c r="E90" s="12"/>
      <c r="F90" s="36">
        <f>SUM(E91:E95)/(COUNTIF(E91:E95,"&gt;0")+0.00000001)</f>
        <v>0</v>
      </c>
      <c r="G90" s="12"/>
      <c r="H90" s="36">
        <f>SUM(G91:G95)/(COUNTIF(G91:G95,"&gt;0")+0.00000001)</f>
        <v>0</v>
      </c>
      <c r="I90" s="12"/>
      <c r="J90" s="36">
        <f>SUM(I91:I95)/(COUNTIF(I91:I95,"&gt;0")+0.00000001)</f>
        <v>0</v>
      </c>
      <c r="K90" s="12"/>
      <c r="L90" s="36">
        <f>SUM(K91:K95)/(COUNTIF(K91:K95,"&gt;0")+0.00000001)</f>
        <v>0</v>
      </c>
      <c r="M90" s="12"/>
      <c r="N90" s="36">
        <f>SUM(M91:M95)/(COUNTIF(M91:M95,"&gt;0")+0.00000001)</f>
        <v>0</v>
      </c>
    </row>
    <row r="91" spans="1:14" x14ac:dyDescent="0.25">
      <c r="A91" s="102"/>
      <c r="B91" s="98" t="s">
        <v>609</v>
      </c>
      <c r="C91" s="13"/>
      <c r="D91" s="31"/>
      <c r="E91" s="13"/>
      <c r="F91" s="31"/>
      <c r="G91" s="13"/>
      <c r="H91" s="31"/>
      <c r="I91" s="13"/>
      <c r="J91" s="31"/>
      <c r="K91" s="13"/>
      <c r="L91" s="31"/>
      <c r="M91" s="13"/>
      <c r="N91" s="31"/>
    </row>
    <row r="92" spans="1:14" x14ac:dyDescent="0.25">
      <c r="A92" s="102"/>
      <c r="B92" s="98" t="s">
        <v>610</v>
      </c>
      <c r="C92" s="13"/>
      <c r="D92" s="31"/>
      <c r="E92" s="13"/>
      <c r="F92" s="31"/>
      <c r="G92" s="13"/>
      <c r="H92" s="31"/>
      <c r="I92" s="13"/>
      <c r="J92" s="31"/>
      <c r="K92" s="13"/>
      <c r="L92" s="31"/>
      <c r="M92" s="13"/>
      <c r="N92" s="31"/>
    </row>
    <row r="93" spans="1:14" ht="12.75" customHeight="1" x14ac:dyDescent="0.25">
      <c r="A93" s="102"/>
      <c r="B93" s="98" t="s">
        <v>611</v>
      </c>
      <c r="C93" s="13"/>
      <c r="D93" s="31"/>
      <c r="E93" s="13"/>
      <c r="F93" s="31"/>
      <c r="G93" s="13"/>
      <c r="H93" s="31"/>
      <c r="I93" s="13"/>
      <c r="J93" s="31"/>
      <c r="K93" s="13"/>
      <c r="L93" s="31"/>
      <c r="M93" s="13"/>
      <c r="N93" s="31"/>
    </row>
    <row r="94" spans="1:14" x14ac:dyDescent="0.25">
      <c r="A94" s="102"/>
      <c r="B94" s="98" t="s">
        <v>612</v>
      </c>
      <c r="C94" s="13"/>
      <c r="D94" s="31"/>
      <c r="E94" s="13"/>
      <c r="F94" s="31"/>
      <c r="G94" s="13"/>
      <c r="H94" s="31"/>
      <c r="I94" s="13"/>
      <c r="J94" s="31"/>
      <c r="K94" s="13"/>
      <c r="L94" s="31"/>
      <c r="M94" s="13"/>
      <c r="N94" s="31"/>
    </row>
    <row r="95" spans="1:14" x14ac:dyDescent="0.25">
      <c r="A95" s="102"/>
      <c r="B95" s="98" t="s">
        <v>613</v>
      </c>
      <c r="C95" s="13"/>
      <c r="D95" s="31"/>
      <c r="E95" s="13"/>
      <c r="F95" s="31"/>
      <c r="G95" s="13"/>
      <c r="H95" s="31"/>
      <c r="I95" s="13"/>
      <c r="J95" s="31"/>
      <c r="K95" s="13"/>
      <c r="L95" s="31"/>
      <c r="M95" s="13"/>
      <c r="N95" s="31"/>
    </row>
    <row r="96" spans="1:14" x14ac:dyDescent="0.25">
      <c r="A96" s="102"/>
      <c r="B96" s="40" t="s">
        <v>83</v>
      </c>
      <c r="C96" s="14"/>
      <c r="D96" s="37">
        <f>D3+D12+D21+D37+D45+D57+D67+D72+D79+D84+D90</f>
        <v>0</v>
      </c>
      <c r="E96" s="14"/>
      <c r="F96" s="37">
        <f>F3+F12+F21+F37+F45+F57+F67+F72+F79+F84+F90</f>
        <v>0</v>
      </c>
      <c r="G96" s="14"/>
      <c r="H96" s="37">
        <f>H3+H12+H21+H37+H45+H57+H67+H72+H79+H84+H90</f>
        <v>0</v>
      </c>
      <c r="I96" s="14"/>
      <c r="J96" s="37">
        <f>J3+J12+J21+J37+J45+J57+J67+J72+J79+J84+J90</f>
        <v>0</v>
      </c>
      <c r="K96" s="14"/>
      <c r="L96" s="37">
        <f>L3+L12+L21+L37+L45+L57+L67+L72+L79+L84+L90</f>
        <v>0</v>
      </c>
      <c r="M96" s="14"/>
      <c r="N96" s="37">
        <f>N3+N12+N21+N37+N45+N57+N67+N72+N79+N84+N90</f>
        <v>0</v>
      </c>
    </row>
    <row r="97" spans="1:15" x14ac:dyDescent="0.25">
      <c r="A97" s="102"/>
      <c r="B97" s="40" t="s">
        <v>84</v>
      </c>
      <c r="C97" s="14"/>
      <c r="D97" s="37">
        <f>D96/(COUNTIF(D3:D90,"&gt;0")+0.00000001)</f>
        <v>0</v>
      </c>
      <c r="E97" s="14"/>
      <c r="F97" s="37">
        <f>F96/(COUNTIF(F3:F90,"&gt;0")+0.00000001)</f>
        <v>0</v>
      </c>
      <c r="G97" s="14"/>
      <c r="H97" s="37">
        <f>H96/(COUNTIF(H3:H90,"&gt;0")+0.00000001)</f>
        <v>0</v>
      </c>
      <c r="I97" s="14"/>
      <c r="J97" s="37">
        <f>J96/(COUNTIF(J3:J90,"&gt;0")+0.00000001)</f>
        <v>0</v>
      </c>
      <c r="K97" s="14"/>
      <c r="L97" s="37">
        <f>L96/(COUNTIF(L3:L90,"&gt;0")+0.00000001)</f>
        <v>0</v>
      </c>
      <c r="M97" s="14"/>
      <c r="N97" s="37">
        <f>N96/(COUNTIF(N3:N90,"&gt;0")+0.00000001)</f>
        <v>0</v>
      </c>
    </row>
    <row r="98" spans="1:15" x14ac:dyDescent="0.25">
      <c r="A98" s="102"/>
      <c r="B98" s="40" t="s">
        <v>85</v>
      </c>
      <c r="C98" s="14"/>
      <c r="D98" s="37">
        <f>D97/5*100</f>
        <v>0</v>
      </c>
      <c r="E98" s="14"/>
      <c r="F98" s="37">
        <f>F97/5*100</f>
        <v>0</v>
      </c>
      <c r="G98" s="14"/>
      <c r="H98" s="37">
        <f>H97/5*100</f>
        <v>0</v>
      </c>
      <c r="I98" s="14"/>
      <c r="J98" s="37">
        <f>J97/5*100</f>
        <v>0</v>
      </c>
      <c r="K98" s="14"/>
      <c r="L98" s="37">
        <f>L97/5*100</f>
        <v>0</v>
      </c>
      <c r="M98" s="14"/>
      <c r="N98" s="37">
        <f>N97/5*100</f>
        <v>0</v>
      </c>
    </row>
    <row r="99" spans="1:15" x14ac:dyDescent="0.25">
      <c r="A99" s="45" t="s">
        <v>41</v>
      </c>
      <c r="B99" s="102"/>
      <c r="C99" s="32"/>
      <c r="E99" s="32"/>
      <c r="G99" s="32"/>
      <c r="I99" s="32"/>
      <c r="K99" s="32"/>
      <c r="M99" s="32"/>
    </row>
    <row r="100" spans="1:15" x14ac:dyDescent="0.25">
      <c r="A100" s="32" t="s">
        <v>71</v>
      </c>
      <c r="B100" s="102"/>
      <c r="C100" s="32"/>
      <c r="E100" s="32"/>
      <c r="G100" s="32"/>
      <c r="I100" s="32"/>
      <c r="K100" s="32"/>
      <c r="M100" s="32"/>
    </row>
    <row r="101" spans="1:15" x14ac:dyDescent="0.25">
      <c r="A101" s="32" t="s">
        <v>42</v>
      </c>
      <c r="B101" s="102"/>
      <c r="C101" s="32"/>
      <c r="E101" s="32"/>
      <c r="G101" s="32"/>
      <c r="I101" s="32"/>
      <c r="K101" s="32"/>
      <c r="M101" s="32"/>
    </row>
    <row r="102" spans="1:15" x14ac:dyDescent="0.25">
      <c r="A102" s="32" t="s">
        <v>43</v>
      </c>
      <c r="B102" s="102"/>
      <c r="C102" s="32"/>
      <c r="E102" s="32"/>
      <c r="G102" s="32"/>
      <c r="I102" s="32"/>
      <c r="K102" s="32"/>
      <c r="M102" s="32"/>
    </row>
    <row r="103" spans="1:15" x14ac:dyDescent="0.25">
      <c r="A103" s="32" t="s">
        <v>44</v>
      </c>
      <c r="B103" s="102"/>
      <c r="C103" s="32"/>
      <c r="E103" s="32"/>
      <c r="G103" s="32"/>
      <c r="I103" s="32"/>
      <c r="K103" s="32"/>
      <c r="M103" s="32"/>
    </row>
    <row r="104" spans="1:15" x14ac:dyDescent="0.25">
      <c r="A104" s="32" t="s">
        <v>45</v>
      </c>
      <c r="B104" s="102"/>
      <c r="C104" s="32"/>
      <c r="E104" s="32"/>
      <c r="G104" s="32"/>
      <c r="I104" s="32"/>
      <c r="K104" s="32"/>
      <c r="M104" s="32"/>
    </row>
    <row r="105" spans="1:15" x14ac:dyDescent="0.25">
      <c r="A105" s="32" t="s">
        <v>46</v>
      </c>
      <c r="B105" s="102"/>
      <c r="C105" s="32"/>
      <c r="E105" s="32"/>
      <c r="G105" s="32"/>
      <c r="I105" s="32"/>
      <c r="K105" s="32"/>
      <c r="M105" s="32"/>
    </row>
    <row r="106" spans="1:15" x14ac:dyDescent="0.25">
      <c r="A106" s="45" t="s">
        <v>75</v>
      </c>
      <c r="B106" s="102"/>
      <c r="C106" s="118" t="str">
        <f>Front!H1</f>
        <v>Date</v>
      </c>
      <c r="D106" s="119"/>
      <c r="E106" s="118" t="str">
        <f>Front!I1</f>
        <v>Date</v>
      </c>
      <c r="F106" s="119"/>
      <c r="G106" s="118" t="str">
        <f>Front!J1</f>
        <v>Date</v>
      </c>
      <c r="H106" s="119"/>
      <c r="I106" s="118" t="str">
        <f>Front!K1</f>
        <v>Date</v>
      </c>
      <c r="J106" s="119"/>
      <c r="K106" s="118" t="str">
        <f>Front!L1</f>
        <v>Date</v>
      </c>
      <c r="L106" s="119"/>
      <c r="M106" s="118" t="str">
        <f>Front!M1</f>
        <v>Date</v>
      </c>
      <c r="N106" s="119"/>
      <c r="O106" s="17" t="s">
        <v>67</v>
      </c>
    </row>
    <row r="107" spans="1:15" ht="27.75" customHeight="1" x14ac:dyDescent="0.25">
      <c r="B107" s="41"/>
      <c r="C107" s="47" t="s">
        <v>19</v>
      </c>
      <c r="D107" s="35" t="s">
        <v>20</v>
      </c>
      <c r="E107" s="47" t="s">
        <v>19</v>
      </c>
      <c r="F107" s="35" t="s">
        <v>20</v>
      </c>
      <c r="G107" s="47" t="s">
        <v>19</v>
      </c>
      <c r="H107" s="35" t="s">
        <v>20</v>
      </c>
      <c r="I107" s="47" t="s">
        <v>19</v>
      </c>
      <c r="J107" s="35" t="s">
        <v>20</v>
      </c>
      <c r="K107" s="47" t="s">
        <v>19</v>
      </c>
      <c r="L107" s="35" t="s">
        <v>20</v>
      </c>
      <c r="M107" s="47" t="s">
        <v>19</v>
      </c>
      <c r="N107" s="35" t="s">
        <v>20</v>
      </c>
      <c r="O107" s="13"/>
    </row>
    <row r="108" spans="1:15" x14ac:dyDescent="0.25">
      <c r="A108" s="102" t="s">
        <v>533</v>
      </c>
      <c r="B108" s="102"/>
      <c r="C108" s="12"/>
      <c r="D108" s="36">
        <f>SUM(C109:C116)/(COUNTIF(C109:C116,"&gt;0")+0.00000001)</f>
        <v>0</v>
      </c>
      <c r="E108" s="12"/>
      <c r="F108" s="36">
        <f>SUM(E109:E116)/(COUNTIF(E109:E116,"&gt;0")+0.00000001)</f>
        <v>0</v>
      </c>
      <c r="G108" s="12"/>
      <c r="H108" s="36">
        <f>SUM(G109:G116)/(COUNTIF(G109:G116,"&gt;0")+0.00000001)</f>
        <v>0</v>
      </c>
      <c r="I108" s="12"/>
      <c r="J108" s="36">
        <f>SUM(I109:I116)/(COUNTIF(I109:I116,"&gt;0")+0.00000001)</f>
        <v>0</v>
      </c>
      <c r="K108" s="12"/>
      <c r="L108" s="36">
        <f>SUM(K109:K116)/(COUNTIF(K109:K116,"&gt;0")+0.00000001)</f>
        <v>0</v>
      </c>
      <c r="M108" s="12"/>
      <c r="N108" s="36">
        <f>SUM(M109:M116)/(COUNTIF(M109:M116,"&gt;0")+0.00000001)</f>
        <v>0</v>
      </c>
      <c r="O108" s="13"/>
    </row>
    <row r="109" spans="1:15" ht="30" x14ac:dyDescent="0.25">
      <c r="A109" s="102"/>
      <c r="B109" s="103" t="s">
        <v>684</v>
      </c>
      <c r="C109" s="13"/>
      <c r="D109" s="31"/>
      <c r="E109" s="13"/>
      <c r="F109" s="31"/>
      <c r="G109" s="13"/>
      <c r="H109" s="31"/>
      <c r="I109" s="13"/>
      <c r="J109" s="31"/>
      <c r="K109" s="13"/>
      <c r="L109" s="31"/>
      <c r="M109" s="13"/>
      <c r="N109" s="31"/>
      <c r="O109" s="13"/>
    </row>
    <row r="110" spans="1:15" ht="30" x14ac:dyDescent="0.25">
      <c r="A110" s="102"/>
      <c r="B110" s="103" t="s">
        <v>534</v>
      </c>
      <c r="C110" s="13"/>
      <c r="D110" s="31"/>
      <c r="E110" s="13"/>
      <c r="F110" s="31"/>
      <c r="G110" s="13"/>
      <c r="H110" s="31"/>
      <c r="I110" s="13"/>
      <c r="J110" s="31"/>
      <c r="K110" s="13"/>
      <c r="L110" s="31"/>
      <c r="M110" s="13"/>
      <c r="N110" s="31"/>
      <c r="O110" s="13"/>
    </row>
    <row r="111" spans="1:15" ht="30" x14ac:dyDescent="0.25">
      <c r="A111" s="102"/>
      <c r="B111" s="103" t="s">
        <v>535</v>
      </c>
      <c r="C111" s="13"/>
      <c r="D111" s="31"/>
      <c r="E111" s="13"/>
      <c r="F111" s="31"/>
      <c r="G111" s="13"/>
      <c r="H111" s="31"/>
      <c r="I111" s="13"/>
      <c r="J111" s="31"/>
      <c r="K111" s="13"/>
      <c r="L111" s="31"/>
      <c r="M111" s="13"/>
      <c r="N111" s="31"/>
      <c r="O111" s="13"/>
    </row>
    <row r="112" spans="1:15" ht="30" x14ac:dyDescent="0.25">
      <c r="A112" s="102"/>
      <c r="B112" s="103" t="s">
        <v>536</v>
      </c>
      <c r="C112" s="13"/>
      <c r="D112" s="31"/>
      <c r="E112" s="13"/>
      <c r="F112" s="31"/>
      <c r="G112" s="13"/>
      <c r="H112" s="31"/>
      <c r="I112" s="13"/>
      <c r="J112" s="31"/>
      <c r="K112" s="13"/>
      <c r="L112" s="31"/>
      <c r="M112" s="13"/>
      <c r="N112" s="31"/>
      <c r="O112" s="13"/>
    </row>
    <row r="113" spans="1:15" ht="30" x14ac:dyDescent="0.25">
      <c r="A113" s="102"/>
      <c r="B113" s="103" t="s">
        <v>537</v>
      </c>
      <c r="C113" s="13"/>
      <c r="D113" s="31"/>
      <c r="E113" s="13"/>
      <c r="F113" s="31"/>
      <c r="G113" s="13"/>
      <c r="H113" s="31"/>
      <c r="I113" s="13"/>
      <c r="J113" s="31"/>
      <c r="K113" s="13"/>
      <c r="L113" s="31"/>
      <c r="M113" s="13"/>
      <c r="N113" s="31"/>
      <c r="O113" s="13"/>
    </row>
    <row r="114" spans="1:15" ht="30" x14ac:dyDescent="0.25">
      <c r="A114" s="102"/>
      <c r="B114" s="103" t="s">
        <v>538</v>
      </c>
      <c r="C114" s="13"/>
      <c r="D114" s="31"/>
      <c r="E114" s="13"/>
      <c r="F114" s="31"/>
      <c r="G114" s="13"/>
      <c r="H114" s="31"/>
      <c r="I114" s="13"/>
      <c r="J114" s="31"/>
      <c r="K114" s="13"/>
      <c r="L114" s="31"/>
      <c r="M114" s="13"/>
      <c r="N114" s="31"/>
      <c r="O114" s="13"/>
    </row>
    <row r="115" spans="1:15" ht="30" x14ac:dyDescent="0.25">
      <c r="A115" s="102"/>
      <c r="B115" s="103" t="s">
        <v>539</v>
      </c>
      <c r="C115" s="19"/>
      <c r="D115" s="31"/>
      <c r="E115" s="19"/>
      <c r="F115" s="31"/>
      <c r="G115" s="19"/>
      <c r="H115" s="31"/>
      <c r="I115" s="19"/>
      <c r="J115" s="31"/>
      <c r="K115" s="19"/>
      <c r="L115" s="31"/>
      <c r="M115" s="19"/>
      <c r="N115" s="31"/>
      <c r="O115" s="13"/>
    </row>
    <row r="116" spans="1:15" ht="30" x14ac:dyDescent="0.25">
      <c r="A116" s="102"/>
      <c r="B116" s="103" t="s">
        <v>540</v>
      </c>
      <c r="C116" s="19"/>
      <c r="D116" s="31"/>
      <c r="E116" s="19"/>
      <c r="F116" s="31"/>
      <c r="G116" s="19"/>
      <c r="H116" s="31"/>
      <c r="I116" s="19"/>
      <c r="J116" s="31"/>
      <c r="K116" s="19"/>
      <c r="L116" s="31"/>
      <c r="M116" s="19"/>
      <c r="N116" s="31"/>
      <c r="O116" s="13"/>
    </row>
    <row r="117" spans="1:15" x14ac:dyDescent="0.25">
      <c r="A117" s="32" t="s">
        <v>541</v>
      </c>
      <c r="B117" s="41"/>
      <c r="C117" s="12"/>
      <c r="D117" s="36">
        <f>SUM(C118:C125)/(COUNTIF(C118:C125,"&gt;0")+0.00000001)</f>
        <v>0</v>
      </c>
      <c r="E117" s="12"/>
      <c r="F117" s="36">
        <f>SUM(E118:E125)/(COUNTIF(E118:E125,"&gt;0")+0.00000001)</f>
        <v>0</v>
      </c>
      <c r="G117" s="12"/>
      <c r="H117" s="36">
        <f>SUM(G118:G125)/(COUNTIF(G118:G125,"&gt;0")+0.00000001)</f>
        <v>0</v>
      </c>
      <c r="I117" s="12"/>
      <c r="J117" s="36">
        <f>SUM(I118:I125)/(COUNTIF(I118:I125,"&gt;0")+0.00000001)</f>
        <v>0</v>
      </c>
      <c r="K117" s="12"/>
      <c r="L117" s="36">
        <f>SUM(K118:K125)/(COUNTIF(K118:K125,"&gt;0")+0.00000001)</f>
        <v>0</v>
      </c>
      <c r="M117" s="12"/>
      <c r="N117" s="36">
        <f>SUM(M118:M125)/(COUNTIF(M118:M125,"&gt;0")+0.00000001)</f>
        <v>0</v>
      </c>
      <c r="O117" s="13"/>
    </row>
    <row r="118" spans="1:15" ht="25.5" x14ac:dyDescent="0.25">
      <c r="B118" s="41" t="s">
        <v>542</v>
      </c>
      <c r="C118" s="19"/>
      <c r="D118" s="31"/>
      <c r="E118" s="19"/>
      <c r="F118" s="31"/>
      <c r="G118" s="19"/>
      <c r="H118" s="31"/>
      <c r="I118" s="19"/>
      <c r="J118" s="31"/>
      <c r="K118" s="19"/>
      <c r="L118" s="31"/>
      <c r="M118" s="19"/>
      <c r="N118" s="31"/>
      <c r="O118" s="13"/>
    </row>
    <row r="119" spans="1:15" ht="25.5" x14ac:dyDescent="0.25">
      <c r="B119" s="41" t="s">
        <v>543</v>
      </c>
      <c r="C119" s="13"/>
      <c r="D119" s="31"/>
      <c r="E119" s="13"/>
      <c r="F119" s="31"/>
      <c r="G119" s="13"/>
      <c r="H119" s="31"/>
      <c r="I119" s="13"/>
      <c r="J119" s="31"/>
      <c r="K119" s="13"/>
      <c r="L119" s="31"/>
      <c r="M119" s="13"/>
      <c r="N119" s="31"/>
      <c r="O119" s="13"/>
    </row>
    <row r="120" spans="1:15" ht="30" x14ac:dyDescent="0.25">
      <c r="A120" s="102"/>
      <c r="B120" s="103" t="s">
        <v>544</v>
      </c>
      <c r="C120" s="13"/>
      <c r="D120" s="31"/>
      <c r="E120" s="13"/>
      <c r="F120" s="31"/>
      <c r="G120" s="13"/>
      <c r="H120" s="31"/>
      <c r="I120" s="13"/>
      <c r="J120" s="31"/>
      <c r="K120" s="13"/>
      <c r="L120" s="31"/>
      <c r="M120" s="13"/>
      <c r="N120" s="31"/>
      <c r="O120" s="13"/>
    </row>
    <row r="121" spans="1:15" x14ac:dyDescent="0.25">
      <c r="B121" s="41" t="s">
        <v>545</v>
      </c>
      <c r="C121" s="13"/>
      <c r="D121" s="31"/>
      <c r="E121" s="13"/>
      <c r="F121" s="31"/>
      <c r="G121" s="13"/>
      <c r="H121" s="31"/>
      <c r="I121" s="13"/>
      <c r="J121" s="31"/>
      <c r="K121" s="13"/>
      <c r="L121" s="31"/>
      <c r="M121" s="13"/>
      <c r="N121" s="31"/>
      <c r="O121" s="13"/>
    </row>
    <row r="122" spans="1:15" ht="12.75" customHeight="1" x14ac:dyDescent="0.25">
      <c r="B122" s="41" t="s">
        <v>546</v>
      </c>
      <c r="C122" s="13"/>
      <c r="D122" s="31"/>
      <c r="E122" s="13"/>
      <c r="F122" s="31"/>
      <c r="G122" s="13"/>
      <c r="H122" s="31"/>
      <c r="I122" s="13"/>
      <c r="J122" s="31"/>
      <c r="K122" s="13"/>
      <c r="L122" s="31"/>
      <c r="M122" s="13"/>
      <c r="N122" s="31"/>
      <c r="O122" s="13"/>
    </row>
    <row r="123" spans="1:15" ht="25.5" x14ac:dyDescent="0.25">
      <c r="B123" s="41" t="s">
        <v>683</v>
      </c>
      <c r="C123" s="13"/>
      <c r="D123" s="31"/>
      <c r="E123" s="13"/>
      <c r="F123" s="31"/>
      <c r="G123" s="13"/>
      <c r="H123" s="31"/>
      <c r="I123" s="13"/>
      <c r="J123" s="31"/>
      <c r="K123" s="13"/>
      <c r="L123" s="31"/>
      <c r="M123" s="13"/>
      <c r="N123" s="31"/>
      <c r="O123" s="13"/>
    </row>
    <row r="124" spans="1:15" x14ac:dyDescent="0.25">
      <c r="B124" s="41" t="s">
        <v>547</v>
      </c>
      <c r="C124" s="13"/>
      <c r="D124" s="31"/>
      <c r="E124" s="13"/>
      <c r="F124" s="31"/>
      <c r="G124" s="13"/>
      <c r="H124" s="31"/>
      <c r="I124" s="13"/>
      <c r="J124" s="31"/>
      <c r="K124" s="13"/>
      <c r="L124" s="31"/>
      <c r="M124" s="13"/>
      <c r="N124" s="31"/>
      <c r="O124" s="13"/>
    </row>
    <row r="125" spans="1:15" ht="25.5" x14ac:dyDescent="0.25">
      <c r="B125" s="41" t="s">
        <v>548</v>
      </c>
      <c r="C125" s="13"/>
      <c r="D125" s="31"/>
      <c r="E125" s="13"/>
      <c r="F125" s="31"/>
      <c r="G125" s="13"/>
      <c r="H125" s="31"/>
      <c r="I125" s="13"/>
      <c r="J125" s="31"/>
      <c r="K125" s="13"/>
      <c r="L125" s="31"/>
      <c r="M125" s="13"/>
      <c r="N125" s="31"/>
      <c r="O125" s="13"/>
    </row>
    <row r="126" spans="1:15" x14ac:dyDescent="0.25">
      <c r="A126" s="102" t="s">
        <v>549</v>
      </c>
      <c r="B126" s="103"/>
      <c r="C126" s="12"/>
      <c r="D126" s="36">
        <f>SUM(C127:C141)/(COUNTIF(C127:C141,"&gt;0")+0.00000001)</f>
        <v>0</v>
      </c>
      <c r="E126" s="12"/>
      <c r="F126" s="36">
        <f>SUM(E127:E141)/(COUNTIF(E127:E141,"&gt;0")+0.00000001)</f>
        <v>0</v>
      </c>
      <c r="G126" s="12"/>
      <c r="H126" s="36">
        <f>SUM(G127:G141)/(COUNTIF(G127:G141,"&gt;0")+0.00000001)</f>
        <v>0</v>
      </c>
      <c r="I126" s="12"/>
      <c r="J126" s="36">
        <f>SUM(I127:I141)/(COUNTIF(I127:I141,"&gt;0")+0.00000001)</f>
        <v>0</v>
      </c>
      <c r="K126" s="12"/>
      <c r="L126" s="36">
        <f>SUM(K127:K141)/(COUNTIF(K127:K141,"&gt;0")+0.00000001)</f>
        <v>0</v>
      </c>
      <c r="M126" s="12"/>
      <c r="N126" s="36">
        <f>SUM(M127:M141)/(COUNTIF(M127:M141,"&gt;0")+0.00000001)</f>
        <v>0</v>
      </c>
      <c r="O126" s="13"/>
    </row>
    <row r="127" spans="1:15" ht="26.25" x14ac:dyDescent="0.25">
      <c r="A127" s="102"/>
      <c r="B127" s="101" t="s">
        <v>550</v>
      </c>
      <c r="C127" s="13"/>
      <c r="D127" s="31"/>
      <c r="E127" s="13"/>
      <c r="F127" s="31"/>
      <c r="G127" s="13"/>
      <c r="H127" s="31"/>
      <c r="I127" s="13"/>
      <c r="J127" s="31"/>
      <c r="K127" s="13"/>
      <c r="L127" s="31"/>
      <c r="M127" s="13"/>
      <c r="N127" s="31"/>
      <c r="O127" s="13"/>
    </row>
    <row r="128" spans="1:15" x14ac:dyDescent="0.25">
      <c r="A128" s="102"/>
      <c r="B128" s="101" t="s">
        <v>551</v>
      </c>
      <c r="C128" s="13"/>
      <c r="D128" s="31"/>
      <c r="E128" s="13"/>
      <c r="F128" s="31"/>
      <c r="G128" s="13"/>
      <c r="H128" s="31"/>
      <c r="I128" s="13"/>
      <c r="J128" s="31"/>
      <c r="K128" s="13"/>
      <c r="L128" s="31"/>
      <c r="M128" s="13"/>
      <c r="N128" s="31"/>
      <c r="O128" s="13"/>
    </row>
    <row r="129" spans="1:15" ht="12.75" customHeight="1" x14ac:dyDescent="0.25">
      <c r="A129" s="104"/>
      <c r="B129" s="101" t="s">
        <v>552</v>
      </c>
      <c r="C129" s="13"/>
      <c r="D129" s="31"/>
      <c r="E129" s="13"/>
      <c r="F129" s="31"/>
      <c r="G129" s="13"/>
      <c r="H129" s="31"/>
      <c r="I129" s="13"/>
      <c r="J129" s="31"/>
      <c r="K129" s="13"/>
      <c r="L129" s="31"/>
      <c r="M129" s="13"/>
      <c r="N129" s="31"/>
      <c r="O129" s="13"/>
    </row>
    <row r="130" spans="1:15" x14ac:dyDescent="0.25">
      <c r="A130" s="104"/>
      <c r="B130" s="101" t="s">
        <v>553</v>
      </c>
      <c r="C130" s="13"/>
      <c r="D130" s="31"/>
      <c r="E130" s="13"/>
      <c r="F130" s="31"/>
      <c r="G130" s="13"/>
      <c r="H130" s="31"/>
      <c r="I130" s="13"/>
      <c r="J130" s="31"/>
      <c r="K130" s="13"/>
      <c r="L130" s="31"/>
      <c r="M130" s="13"/>
      <c r="N130" s="31"/>
      <c r="O130" s="13"/>
    </row>
    <row r="131" spans="1:15" x14ac:dyDescent="0.25">
      <c r="A131" s="104"/>
      <c r="B131" s="101" t="s">
        <v>554</v>
      </c>
      <c r="C131" s="13"/>
      <c r="D131" s="31"/>
      <c r="E131" s="13"/>
      <c r="F131" s="31"/>
      <c r="G131" s="13"/>
      <c r="H131" s="31"/>
      <c r="I131" s="13"/>
      <c r="J131" s="31"/>
      <c r="K131" s="13"/>
      <c r="L131" s="31"/>
      <c r="M131" s="13"/>
      <c r="N131" s="31"/>
      <c r="O131" s="13"/>
    </row>
    <row r="132" spans="1:15" ht="12.75" customHeight="1" x14ac:dyDescent="0.25">
      <c r="A132" s="104"/>
      <c r="B132" s="101" t="s">
        <v>555</v>
      </c>
      <c r="C132" s="13"/>
      <c r="D132" s="31"/>
      <c r="E132" s="13"/>
      <c r="F132" s="31"/>
      <c r="G132" s="13"/>
      <c r="H132" s="31"/>
      <c r="I132" s="13"/>
      <c r="J132" s="31"/>
      <c r="K132" s="13"/>
      <c r="L132" s="31"/>
      <c r="M132" s="13"/>
      <c r="N132" s="31"/>
      <c r="O132" s="13"/>
    </row>
    <row r="133" spans="1:15" ht="12.75" customHeight="1" x14ac:dyDescent="0.25">
      <c r="A133" s="104"/>
      <c r="B133" s="101" t="s">
        <v>556</v>
      </c>
      <c r="C133" s="13"/>
      <c r="D133" s="31"/>
      <c r="E133" s="13"/>
      <c r="F133" s="31"/>
      <c r="G133" s="13"/>
      <c r="H133" s="31"/>
      <c r="I133" s="13"/>
      <c r="J133" s="31"/>
      <c r="K133" s="13"/>
      <c r="L133" s="31"/>
      <c r="M133" s="13"/>
      <c r="N133" s="31"/>
      <c r="O133" s="13"/>
    </row>
    <row r="134" spans="1:15" x14ac:dyDescent="0.25">
      <c r="A134" s="104"/>
      <c r="B134" s="101" t="s">
        <v>557</v>
      </c>
      <c r="C134" s="13"/>
      <c r="D134" s="31"/>
      <c r="E134" s="13"/>
      <c r="F134" s="31"/>
      <c r="G134" s="13"/>
      <c r="H134" s="31"/>
      <c r="I134" s="13"/>
      <c r="J134" s="31"/>
      <c r="K134" s="13"/>
      <c r="L134" s="31"/>
      <c r="M134" s="13"/>
      <c r="N134" s="31"/>
      <c r="O134" s="13"/>
    </row>
    <row r="135" spans="1:15" x14ac:dyDescent="0.25">
      <c r="A135" s="104"/>
      <c r="B135" s="101" t="s">
        <v>558</v>
      </c>
      <c r="C135" s="13"/>
      <c r="D135" s="31"/>
      <c r="E135" s="13"/>
      <c r="F135" s="31"/>
      <c r="G135" s="13"/>
      <c r="H135" s="31"/>
      <c r="I135" s="13"/>
      <c r="J135" s="31"/>
      <c r="K135" s="13"/>
      <c r="L135" s="31"/>
      <c r="M135" s="13"/>
      <c r="N135" s="31"/>
      <c r="O135" s="13"/>
    </row>
    <row r="136" spans="1:15" x14ac:dyDescent="0.25">
      <c r="A136" s="104"/>
      <c r="B136" s="101" t="s">
        <v>559</v>
      </c>
      <c r="C136" s="13"/>
      <c r="D136" s="31"/>
      <c r="E136" s="13"/>
      <c r="F136" s="31"/>
      <c r="G136" s="13"/>
      <c r="H136" s="31"/>
      <c r="I136" s="13"/>
      <c r="J136" s="31"/>
      <c r="K136" s="13"/>
      <c r="L136" s="31"/>
      <c r="M136" s="13"/>
      <c r="N136" s="31"/>
      <c r="O136" s="13"/>
    </row>
    <row r="137" spans="1:15" x14ac:dyDescent="0.25">
      <c r="A137" s="104"/>
      <c r="B137" s="101" t="s">
        <v>560</v>
      </c>
      <c r="C137" s="13"/>
      <c r="D137" s="31"/>
      <c r="E137" s="13"/>
      <c r="F137" s="31"/>
      <c r="G137" s="13"/>
      <c r="H137" s="31"/>
      <c r="I137" s="13"/>
      <c r="J137" s="31"/>
      <c r="K137" s="13"/>
      <c r="L137" s="31"/>
      <c r="M137" s="13"/>
      <c r="N137" s="31"/>
    </row>
    <row r="138" spans="1:15" x14ac:dyDescent="0.25">
      <c r="A138" s="104"/>
      <c r="B138" s="101" t="s">
        <v>561</v>
      </c>
      <c r="C138" s="13"/>
      <c r="D138" s="31"/>
      <c r="E138" s="13"/>
      <c r="F138" s="31"/>
      <c r="G138" s="13"/>
      <c r="H138" s="31"/>
      <c r="I138" s="13"/>
      <c r="J138" s="31"/>
      <c r="K138" s="13"/>
      <c r="L138" s="31"/>
      <c r="M138" s="13"/>
      <c r="N138" s="31"/>
    </row>
    <row r="139" spans="1:15" x14ac:dyDescent="0.25">
      <c r="A139" s="104"/>
      <c r="B139" s="101" t="s">
        <v>562</v>
      </c>
      <c r="C139" s="13"/>
      <c r="D139" s="31"/>
      <c r="E139" s="13"/>
      <c r="F139" s="31"/>
      <c r="G139" s="13"/>
      <c r="H139" s="31"/>
      <c r="I139" s="13"/>
      <c r="J139" s="31"/>
      <c r="K139" s="13"/>
      <c r="L139" s="31"/>
      <c r="M139" s="13"/>
      <c r="N139" s="31"/>
    </row>
    <row r="140" spans="1:15" x14ac:dyDescent="0.25">
      <c r="A140" s="104"/>
      <c r="B140" s="101" t="s">
        <v>563</v>
      </c>
      <c r="C140" s="13"/>
      <c r="D140" s="31"/>
      <c r="E140" s="13"/>
      <c r="F140" s="31"/>
      <c r="G140" s="13"/>
      <c r="H140" s="31"/>
      <c r="I140" s="13"/>
      <c r="J140" s="31"/>
      <c r="K140" s="13"/>
      <c r="L140" s="31"/>
      <c r="M140" s="13"/>
      <c r="N140" s="31"/>
    </row>
    <row r="141" spans="1:15" ht="26.25" x14ac:dyDescent="0.25">
      <c r="A141" s="102"/>
      <c r="B141" s="101" t="s">
        <v>564</v>
      </c>
      <c r="C141" s="13"/>
      <c r="D141" s="31"/>
      <c r="E141" s="13"/>
      <c r="F141" s="31"/>
      <c r="G141" s="13"/>
      <c r="H141" s="31"/>
      <c r="I141" s="13"/>
      <c r="J141" s="31"/>
      <c r="K141" s="13"/>
      <c r="L141" s="31"/>
      <c r="M141" s="13"/>
      <c r="N141" s="31"/>
    </row>
    <row r="142" spans="1:15" x14ac:dyDescent="0.25">
      <c r="A142" s="33" t="s">
        <v>565</v>
      </c>
      <c r="B142" s="41"/>
      <c r="C142" s="12"/>
      <c r="D142" s="36">
        <f>SUM(C143:C149)/(COUNTIF(C143:C149,"&gt;0")+0.00000001)</f>
        <v>0</v>
      </c>
      <c r="E142" s="12"/>
      <c r="F142" s="36">
        <f>SUM(E143:E149)/(COUNTIF(E143:E149,"&gt;0")+0.00000001)</f>
        <v>0</v>
      </c>
      <c r="G142" s="12"/>
      <c r="H142" s="36">
        <f>SUM(G143:G149)/(COUNTIF(G143:G149,"&gt;0")+0.00000001)</f>
        <v>0</v>
      </c>
      <c r="I142" s="12"/>
      <c r="J142" s="36">
        <f>SUM(I143:I149)/(COUNTIF(I143:I149,"&gt;0")+0.00000001)</f>
        <v>0</v>
      </c>
      <c r="K142" s="12"/>
      <c r="L142" s="36">
        <f>SUM(K143:K149)/(COUNTIF(K143:K149,"&gt;0")+0.00000001)</f>
        <v>0</v>
      </c>
      <c r="M142" s="12"/>
      <c r="N142" s="36">
        <f>SUM(M143:M149)/(COUNTIF(M143:M149,"&gt;0")+0.00000001)</f>
        <v>0</v>
      </c>
    </row>
    <row r="143" spans="1:15" ht="25.5" x14ac:dyDescent="0.25">
      <c r="A143" s="33"/>
      <c r="B143" s="41" t="s">
        <v>566</v>
      </c>
      <c r="C143" s="13"/>
      <c r="D143" s="31"/>
      <c r="E143" s="13"/>
      <c r="F143" s="31"/>
      <c r="G143" s="13"/>
      <c r="H143" s="31"/>
      <c r="I143" s="13"/>
      <c r="J143" s="31"/>
      <c r="K143" s="13"/>
      <c r="L143" s="31"/>
      <c r="M143" s="13"/>
      <c r="N143" s="31"/>
    </row>
    <row r="144" spans="1:15" ht="25.5" x14ac:dyDescent="0.25">
      <c r="A144" s="33"/>
      <c r="B144" s="41" t="s">
        <v>567</v>
      </c>
      <c r="C144" s="19"/>
      <c r="D144" s="31"/>
      <c r="E144" s="19"/>
      <c r="F144" s="31"/>
      <c r="G144" s="19"/>
      <c r="H144" s="31"/>
      <c r="I144" s="19"/>
      <c r="J144" s="31"/>
      <c r="K144" s="19"/>
      <c r="L144" s="31"/>
      <c r="M144" s="19"/>
      <c r="N144" s="31"/>
      <c r="O144" s="17"/>
    </row>
    <row r="145" spans="1:15" ht="25.5" x14ac:dyDescent="0.25">
      <c r="A145" s="33"/>
      <c r="B145" s="41" t="s">
        <v>568</v>
      </c>
      <c r="C145" s="13"/>
      <c r="D145" s="31"/>
      <c r="E145" s="13"/>
      <c r="F145" s="31"/>
      <c r="G145" s="13"/>
      <c r="H145" s="31"/>
      <c r="I145" s="13"/>
      <c r="J145" s="31"/>
      <c r="K145" s="13"/>
      <c r="L145" s="31"/>
      <c r="M145" s="13"/>
      <c r="N145" s="31"/>
      <c r="O145" s="13"/>
    </row>
    <row r="146" spans="1:15" ht="38.25" x14ac:dyDescent="0.25">
      <c r="A146" s="33"/>
      <c r="B146" s="41" t="s">
        <v>569</v>
      </c>
      <c r="C146" s="13"/>
      <c r="D146" s="31"/>
      <c r="E146" s="13"/>
      <c r="F146" s="31"/>
      <c r="G146" s="13"/>
      <c r="H146" s="31"/>
      <c r="I146" s="13"/>
      <c r="J146" s="31"/>
      <c r="K146" s="13"/>
      <c r="L146" s="31"/>
      <c r="M146" s="13"/>
      <c r="N146" s="31"/>
      <c r="O146" s="13"/>
    </row>
    <row r="147" spans="1:15" ht="25.5" x14ac:dyDescent="0.25">
      <c r="A147" s="33"/>
      <c r="B147" s="41" t="s">
        <v>570</v>
      </c>
      <c r="C147" s="19"/>
      <c r="D147" s="31"/>
      <c r="E147" s="19"/>
      <c r="F147" s="31"/>
      <c r="G147" s="19"/>
      <c r="H147" s="31"/>
      <c r="I147" s="19"/>
      <c r="J147" s="31"/>
      <c r="K147" s="19"/>
      <c r="L147" s="31"/>
      <c r="M147" s="19"/>
      <c r="N147" s="31"/>
      <c r="O147" s="13"/>
    </row>
    <row r="148" spans="1:15" ht="38.25" x14ac:dyDescent="0.25">
      <c r="A148" s="33"/>
      <c r="B148" s="41" t="s">
        <v>571</v>
      </c>
      <c r="C148" s="19"/>
      <c r="D148" s="31"/>
      <c r="E148" s="19"/>
      <c r="F148" s="31"/>
      <c r="G148" s="19"/>
      <c r="H148" s="31"/>
      <c r="I148" s="19"/>
      <c r="J148" s="31"/>
      <c r="K148" s="19"/>
      <c r="L148" s="31"/>
      <c r="M148" s="19"/>
      <c r="N148" s="31"/>
      <c r="O148" s="13"/>
    </row>
    <row r="149" spans="1:15" ht="25.5" x14ac:dyDescent="0.25">
      <c r="A149" s="33"/>
      <c r="B149" s="41" t="s">
        <v>572</v>
      </c>
      <c r="C149" s="13"/>
      <c r="D149" s="31"/>
      <c r="E149" s="13"/>
      <c r="F149" s="31"/>
      <c r="G149" s="13"/>
      <c r="H149" s="31"/>
      <c r="I149" s="13"/>
      <c r="J149" s="31"/>
      <c r="K149" s="13"/>
      <c r="L149" s="31"/>
      <c r="M149" s="13"/>
      <c r="N149" s="31"/>
      <c r="O149" s="13"/>
    </row>
    <row r="150" spans="1:15" x14ac:dyDescent="0.25">
      <c r="A150" s="33" t="s">
        <v>573</v>
      </c>
      <c r="B150" s="41"/>
      <c r="C150" s="12"/>
      <c r="D150" s="36">
        <f>SUM(C151:C161)/(COUNTIF(C151:C161,"&gt;0")+0.00000001)</f>
        <v>0</v>
      </c>
      <c r="E150" s="12"/>
      <c r="F150" s="36">
        <f>SUM(E151:E161)/(COUNTIF(E151:E161,"&gt;0")+0.00000001)</f>
        <v>0</v>
      </c>
      <c r="G150" s="12"/>
      <c r="H150" s="36">
        <f>SUM(G151:G161)/(COUNTIF(G151:G161,"&gt;0")+0.00000001)</f>
        <v>0</v>
      </c>
      <c r="I150" s="12"/>
      <c r="J150" s="36">
        <f>SUM(I151:I161)/(COUNTIF(I151:I161,"&gt;0")+0.00000001)</f>
        <v>0</v>
      </c>
      <c r="K150" s="12"/>
      <c r="L150" s="36">
        <f>SUM(K151:K161)/(COUNTIF(K151:K161,"&gt;0")+0.00000001)</f>
        <v>0</v>
      </c>
      <c r="M150" s="12"/>
      <c r="N150" s="36">
        <f>SUM(M151:M161)/(COUNTIF(M151:M161,"&gt;0")+0.00000001)</f>
        <v>0</v>
      </c>
      <c r="O150" s="13"/>
    </row>
    <row r="151" spans="1:15" x14ac:dyDescent="0.25">
      <c r="A151" s="33"/>
      <c r="B151" s="41" t="s">
        <v>376</v>
      </c>
      <c r="C151" s="13"/>
      <c r="D151" s="31"/>
      <c r="E151" s="13"/>
      <c r="F151" s="31"/>
      <c r="G151" s="13"/>
      <c r="H151" s="31"/>
      <c r="I151" s="13"/>
      <c r="J151" s="31"/>
      <c r="K151" s="13"/>
      <c r="L151" s="31"/>
      <c r="M151" s="13"/>
      <c r="N151" s="31"/>
      <c r="O151" s="13"/>
    </row>
    <row r="152" spans="1:15" ht="25.5" x14ac:dyDescent="0.25">
      <c r="A152" s="33"/>
      <c r="B152" s="41" t="s">
        <v>377</v>
      </c>
      <c r="C152" s="13"/>
      <c r="D152" s="31"/>
      <c r="E152" s="13"/>
      <c r="F152" s="31"/>
      <c r="G152" s="13"/>
      <c r="H152" s="31"/>
      <c r="I152" s="13"/>
      <c r="J152" s="31"/>
      <c r="K152" s="13"/>
      <c r="L152" s="31"/>
      <c r="M152" s="13"/>
      <c r="N152" s="31"/>
      <c r="O152" s="13"/>
    </row>
    <row r="153" spans="1:15" ht="25.5" x14ac:dyDescent="0.25">
      <c r="A153" s="102"/>
      <c r="B153" s="41" t="s">
        <v>574</v>
      </c>
      <c r="C153" s="13"/>
      <c r="D153" s="31"/>
      <c r="E153" s="13"/>
      <c r="F153" s="31"/>
      <c r="G153" s="13"/>
      <c r="H153" s="31"/>
      <c r="I153" s="13"/>
      <c r="J153" s="31"/>
      <c r="K153" s="13"/>
      <c r="L153" s="31"/>
      <c r="M153" s="13"/>
      <c r="N153" s="31"/>
      <c r="O153" s="13"/>
    </row>
    <row r="154" spans="1:15" x14ac:dyDescent="0.25">
      <c r="A154" s="33"/>
      <c r="B154" s="41" t="s">
        <v>575</v>
      </c>
      <c r="C154" s="13"/>
      <c r="D154" s="31"/>
      <c r="E154" s="13"/>
      <c r="F154" s="31"/>
      <c r="G154" s="13"/>
      <c r="H154" s="31"/>
      <c r="I154" s="13"/>
      <c r="J154" s="31"/>
      <c r="K154" s="13"/>
      <c r="L154" s="31"/>
      <c r="M154" s="13"/>
      <c r="N154" s="31"/>
      <c r="O154" s="13"/>
    </row>
    <row r="155" spans="1:15" x14ac:dyDescent="0.25">
      <c r="A155" s="33"/>
      <c r="B155" s="41" t="s">
        <v>378</v>
      </c>
      <c r="C155" s="13"/>
      <c r="D155" s="31"/>
      <c r="E155" s="13"/>
      <c r="F155" s="31"/>
      <c r="G155" s="13"/>
      <c r="H155" s="31"/>
      <c r="I155" s="13"/>
      <c r="J155" s="31"/>
      <c r="K155" s="13"/>
      <c r="L155" s="31"/>
      <c r="M155" s="13"/>
      <c r="N155" s="31"/>
      <c r="O155" s="13"/>
    </row>
    <row r="156" spans="1:15" ht="26.25" x14ac:dyDescent="0.25">
      <c r="A156" s="104"/>
      <c r="B156" s="101" t="s">
        <v>576</v>
      </c>
      <c r="C156" s="13"/>
      <c r="D156" s="31"/>
      <c r="E156" s="13"/>
      <c r="F156" s="31"/>
      <c r="G156" s="13"/>
      <c r="H156" s="31"/>
      <c r="I156" s="13"/>
      <c r="J156" s="31"/>
      <c r="K156" s="13"/>
      <c r="L156" s="31"/>
      <c r="M156" s="13"/>
      <c r="N156" s="31"/>
      <c r="O156" s="13"/>
    </row>
    <row r="157" spans="1:15" ht="26.25" x14ac:dyDescent="0.25">
      <c r="A157" s="104"/>
      <c r="B157" s="101" t="s">
        <v>577</v>
      </c>
      <c r="C157" s="13"/>
      <c r="D157" s="31"/>
      <c r="E157" s="13"/>
      <c r="F157" s="31"/>
      <c r="G157" s="13"/>
      <c r="H157" s="31"/>
      <c r="I157" s="13"/>
      <c r="J157" s="31"/>
      <c r="K157" s="13"/>
      <c r="L157" s="31"/>
      <c r="M157" s="13"/>
      <c r="N157" s="31"/>
      <c r="O157" s="13"/>
    </row>
    <row r="158" spans="1:15" ht="26.25" x14ac:dyDescent="0.25">
      <c r="A158" s="104"/>
      <c r="B158" s="101" t="s">
        <v>578</v>
      </c>
      <c r="C158" s="13"/>
      <c r="D158" s="31"/>
      <c r="E158" s="13"/>
      <c r="F158" s="31"/>
      <c r="G158" s="13"/>
      <c r="H158" s="31"/>
      <c r="I158" s="13"/>
      <c r="J158" s="31"/>
      <c r="K158" s="13"/>
      <c r="L158" s="31"/>
      <c r="M158" s="13"/>
      <c r="N158" s="31"/>
      <c r="O158" s="13"/>
    </row>
    <row r="159" spans="1:15" ht="26.25" x14ac:dyDescent="0.25">
      <c r="A159" s="104"/>
      <c r="B159" s="101" t="s">
        <v>579</v>
      </c>
      <c r="C159" s="13"/>
      <c r="D159" s="31"/>
      <c r="E159" s="13"/>
      <c r="F159" s="31"/>
      <c r="G159" s="13"/>
      <c r="H159" s="31"/>
      <c r="I159" s="13"/>
      <c r="J159" s="31"/>
      <c r="K159" s="13"/>
      <c r="L159" s="31"/>
      <c r="M159" s="13"/>
      <c r="N159" s="31"/>
      <c r="O159" s="13"/>
    </row>
    <row r="160" spans="1:15" ht="26.25" x14ac:dyDescent="0.25">
      <c r="A160" s="33"/>
      <c r="B160" s="101" t="s">
        <v>580</v>
      </c>
      <c r="C160" s="13"/>
      <c r="D160" s="31"/>
      <c r="E160" s="13"/>
      <c r="F160" s="31"/>
      <c r="G160" s="13"/>
      <c r="H160" s="31"/>
      <c r="I160" s="13"/>
      <c r="J160" s="31"/>
      <c r="K160" s="13"/>
      <c r="L160" s="31"/>
      <c r="M160" s="13"/>
      <c r="N160" s="31"/>
      <c r="O160" s="13"/>
    </row>
    <row r="161" spans="1:15" ht="26.25" x14ac:dyDescent="0.25">
      <c r="A161" s="33"/>
      <c r="B161" s="101" t="s">
        <v>581</v>
      </c>
      <c r="C161" s="13"/>
      <c r="D161" s="31"/>
      <c r="E161" s="13"/>
      <c r="F161" s="31"/>
      <c r="G161" s="13"/>
      <c r="H161" s="31"/>
      <c r="I161" s="13"/>
      <c r="J161" s="31"/>
      <c r="K161" s="13"/>
      <c r="L161" s="31"/>
      <c r="M161" s="13"/>
      <c r="N161" s="31"/>
      <c r="O161" s="13"/>
    </row>
    <row r="162" spans="1:15" x14ac:dyDescent="0.25">
      <c r="A162" s="102" t="s">
        <v>582</v>
      </c>
      <c r="B162" s="103"/>
      <c r="C162" s="12"/>
      <c r="D162" s="36">
        <f>SUM(C163:C171)/(COUNTIF(C163:C171,"&gt;0")+0.00000001)</f>
        <v>0</v>
      </c>
      <c r="E162" s="12"/>
      <c r="F162" s="36">
        <f>SUM(E163:E171)/(COUNTIF(E163:E171,"&gt;0")+0.00000001)</f>
        <v>0</v>
      </c>
      <c r="G162" s="12"/>
      <c r="H162" s="36">
        <f>SUM(G163:G171)/(COUNTIF(G163:G171,"&gt;0")+0.00000001)</f>
        <v>0</v>
      </c>
      <c r="I162" s="12"/>
      <c r="J162" s="36">
        <f>SUM(I163:I171)/(COUNTIF(I163:I171,"&gt;0")+0.00000001)</f>
        <v>0</v>
      </c>
      <c r="K162" s="12"/>
      <c r="L162" s="36">
        <f>SUM(K163:K171)/(COUNTIF(K163:K171,"&gt;0")+0.00000001)</f>
        <v>0</v>
      </c>
      <c r="M162" s="12"/>
      <c r="N162" s="36">
        <f>SUM(M163:M171)/(COUNTIF(M163:M171,"&gt;0")+0.00000001)</f>
        <v>0</v>
      </c>
      <c r="O162" s="13"/>
    </row>
    <row r="163" spans="1:15" ht="30" x14ac:dyDescent="0.25">
      <c r="A163" s="102"/>
      <c r="B163" s="105" t="s">
        <v>583</v>
      </c>
      <c r="C163" s="13"/>
      <c r="D163" s="31"/>
      <c r="E163" s="13"/>
      <c r="F163" s="31"/>
      <c r="G163" s="13"/>
      <c r="H163" s="31"/>
      <c r="I163" s="13"/>
      <c r="J163" s="31"/>
      <c r="K163" s="13"/>
      <c r="L163" s="31"/>
      <c r="M163" s="13"/>
      <c r="N163" s="31"/>
      <c r="O163" s="13"/>
    </row>
    <row r="164" spans="1:15" ht="30" x14ac:dyDescent="0.25">
      <c r="A164" s="102"/>
      <c r="B164" s="105" t="s">
        <v>584</v>
      </c>
      <c r="C164" s="13"/>
      <c r="D164" s="31"/>
      <c r="E164" s="13"/>
      <c r="F164" s="31"/>
      <c r="G164" s="13"/>
      <c r="H164" s="31"/>
      <c r="I164" s="13"/>
      <c r="J164" s="31"/>
      <c r="K164" s="13"/>
      <c r="L164" s="31"/>
      <c r="M164" s="13"/>
      <c r="N164" s="31"/>
      <c r="O164" s="13"/>
    </row>
    <row r="165" spans="1:15" x14ac:dyDescent="0.25">
      <c r="A165" s="102"/>
      <c r="B165" s="105" t="s">
        <v>585</v>
      </c>
      <c r="C165" s="13"/>
      <c r="D165" s="31"/>
      <c r="E165" s="13"/>
      <c r="F165" s="31"/>
      <c r="G165" s="13"/>
      <c r="H165" s="31"/>
      <c r="I165" s="13"/>
      <c r="J165" s="31"/>
      <c r="K165" s="13"/>
      <c r="L165" s="31"/>
      <c r="M165" s="13"/>
      <c r="N165" s="31"/>
      <c r="O165" s="13"/>
    </row>
    <row r="166" spans="1:15" ht="30" x14ac:dyDescent="0.25">
      <c r="A166" s="102"/>
      <c r="B166" s="105" t="s">
        <v>586</v>
      </c>
      <c r="C166" s="13"/>
      <c r="D166" s="31"/>
      <c r="E166" s="13"/>
      <c r="F166" s="31"/>
      <c r="G166" s="13"/>
      <c r="H166" s="31"/>
      <c r="I166" s="13"/>
      <c r="J166" s="31"/>
      <c r="K166" s="13"/>
      <c r="L166" s="31"/>
      <c r="M166" s="13"/>
      <c r="N166" s="31"/>
      <c r="O166" s="13"/>
    </row>
    <row r="167" spans="1:15" ht="30" x14ac:dyDescent="0.25">
      <c r="A167" s="102"/>
      <c r="B167" s="105" t="s">
        <v>587</v>
      </c>
      <c r="C167" s="13"/>
      <c r="D167" s="31"/>
      <c r="E167" s="13"/>
      <c r="F167" s="31"/>
      <c r="G167" s="13"/>
      <c r="H167" s="31"/>
      <c r="I167" s="13"/>
      <c r="J167" s="31"/>
      <c r="K167" s="13"/>
      <c r="L167" s="31"/>
      <c r="M167" s="13"/>
      <c r="N167" s="31"/>
      <c r="O167" s="13"/>
    </row>
    <row r="168" spans="1:15" ht="30" x14ac:dyDescent="0.25">
      <c r="A168" s="102"/>
      <c r="B168" s="105" t="s">
        <v>588</v>
      </c>
      <c r="C168" s="13"/>
      <c r="D168" s="31"/>
      <c r="E168" s="13"/>
      <c r="F168" s="31"/>
      <c r="G168" s="13"/>
      <c r="H168" s="31"/>
      <c r="I168" s="13"/>
      <c r="J168" s="31"/>
      <c r="K168" s="13"/>
      <c r="L168" s="31"/>
      <c r="M168" s="13"/>
      <c r="N168" s="31"/>
      <c r="O168" s="13"/>
    </row>
    <row r="169" spans="1:15" ht="30" x14ac:dyDescent="0.25">
      <c r="A169" s="102"/>
      <c r="B169" s="105" t="s">
        <v>589</v>
      </c>
      <c r="C169" s="13"/>
      <c r="D169" s="31"/>
      <c r="E169" s="13"/>
      <c r="F169" s="31"/>
      <c r="G169" s="13"/>
      <c r="H169" s="31"/>
      <c r="I169" s="13"/>
      <c r="J169" s="31"/>
      <c r="K169" s="13"/>
      <c r="L169" s="31"/>
      <c r="M169" s="13"/>
      <c r="N169" s="31"/>
      <c r="O169" s="13"/>
    </row>
    <row r="170" spans="1:15" x14ac:dyDescent="0.25">
      <c r="A170" s="102"/>
      <c r="B170" s="101" t="s">
        <v>590</v>
      </c>
      <c r="C170" s="13"/>
      <c r="D170" s="31"/>
      <c r="E170" s="13"/>
      <c r="F170" s="31"/>
      <c r="G170" s="13"/>
      <c r="H170" s="31"/>
      <c r="I170" s="13"/>
      <c r="J170" s="31"/>
      <c r="K170" s="13"/>
      <c r="L170" s="31"/>
      <c r="M170" s="13"/>
      <c r="N170" s="31"/>
      <c r="O170" s="13"/>
    </row>
    <row r="171" spans="1:15" x14ac:dyDescent="0.25">
      <c r="A171" s="102"/>
      <c r="B171" s="98" t="s">
        <v>591</v>
      </c>
      <c r="C171" s="13"/>
      <c r="D171" s="31"/>
      <c r="E171" s="13"/>
      <c r="F171" s="31"/>
      <c r="G171" s="13"/>
      <c r="H171" s="31"/>
      <c r="I171" s="13"/>
      <c r="J171" s="31"/>
      <c r="K171" s="13"/>
      <c r="L171" s="31"/>
      <c r="M171" s="13"/>
      <c r="N171" s="31"/>
      <c r="O171" s="13"/>
    </row>
    <row r="172" spans="1:15" x14ac:dyDescent="0.25">
      <c r="A172" s="104" t="s">
        <v>614</v>
      </c>
      <c r="B172" s="103"/>
      <c r="C172" s="12"/>
      <c r="D172" s="36">
        <f>SUM(C173:C176)/(COUNTIF(C173:C176,"&gt;0")+0.00000001)</f>
        <v>0</v>
      </c>
      <c r="E172" s="12"/>
      <c r="F172" s="36">
        <f>SUM(E173:E176)/(COUNTIF(E173:E176,"&gt;0")+0.00000001)</f>
        <v>0</v>
      </c>
      <c r="G172" s="12"/>
      <c r="H172" s="36">
        <f>SUM(G173:G176)/(COUNTIF(G173:G176,"&gt;0")+0.00000001)</f>
        <v>0</v>
      </c>
      <c r="I172" s="12"/>
      <c r="J172" s="36">
        <f>SUM(I173:I176)/(COUNTIF(I173:I176,"&gt;0")+0.00000001)</f>
        <v>0</v>
      </c>
      <c r="K172" s="12"/>
      <c r="L172" s="36">
        <f>SUM(K173:K176)/(COUNTIF(K173:K176,"&gt;0")+0.00000001)</f>
        <v>0</v>
      </c>
      <c r="M172" s="12"/>
      <c r="N172" s="36">
        <f>SUM(M173:M176)/(COUNTIF(M173:M176,"&gt;0")+0.00000001)</f>
        <v>0</v>
      </c>
      <c r="O172" s="13"/>
    </row>
    <row r="173" spans="1:15" ht="25.5" x14ac:dyDescent="0.25">
      <c r="A173" s="104"/>
      <c r="B173" s="41" t="s">
        <v>682</v>
      </c>
      <c r="C173" s="13"/>
      <c r="D173" s="31"/>
      <c r="E173" s="13"/>
      <c r="F173" s="31"/>
      <c r="G173" s="13"/>
      <c r="H173" s="31"/>
      <c r="I173" s="13"/>
      <c r="J173" s="31"/>
      <c r="K173" s="13"/>
      <c r="L173" s="31"/>
      <c r="M173" s="13"/>
      <c r="N173" s="31"/>
      <c r="O173" s="13"/>
    </row>
    <row r="174" spans="1:15" x14ac:dyDescent="0.25">
      <c r="A174" s="104"/>
      <c r="B174" s="41" t="s">
        <v>592</v>
      </c>
      <c r="C174" s="13"/>
      <c r="D174" s="31"/>
      <c r="E174" s="13"/>
      <c r="F174" s="31"/>
      <c r="G174" s="13"/>
      <c r="H174" s="31"/>
      <c r="I174" s="13"/>
      <c r="J174" s="31"/>
      <c r="K174" s="13"/>
      <c r="L174" s="31"/>
      <c r="M174" s="13"/>
      <c r="N174" s="31"/>
      <c r="O174" s="13"/>
    </row>
    <row r="175" spans="1:15" x14ac:dyDescent="0.25">
      <c r="A175" s="104"/>
      <c r="B175" s="41" t="s">
        <v>593</v>
      </c>
      <c r="C175" s="13"/>
      <c r="D175" s="31"/>
      <c r="E175" s="13"/>
      <c r="F175" s="31"/>
      <c r="G175" s="13"/>
      <c r="H175" s="31"/>
      <c r="I175" s="13"/>
      <c r="J175" s="31"/>
      <c r="K175" s="13"/>
      <c r="L175" s="31"/>
      <c r="M175" s="13"/>
      <c r="N175" s="31"/>
    </row>
    <row r="176" spans="1:15" x14ac:dyDescent="0.25">
      <c r="A176" s="104"/>
      <c r="B176" s="41" t="s">
        <v>594</v>
      </c>
      <c r="C176" s="13"/>
      <c r="D176" s="31"/>
      <c r="E176" s="13"/>
      <c r="F176" s="31"/>
      <c r="G176" s="13"/>
      <c r="H176" s="31"/>
      <c r="I176" s="13"/>
      <c r="J176" s="31"/>
      <c r="K176" s="13"/>
      <c r="L176" s="31"/>
      <c r="M176" s="13"/>
      <c r="N176" s="31"/>
    </row>
    <row r="177" spans="1:14" x14ac:dyDescent="0.25">
      <c r="A177" s="104" t="s">
        <v>615</v>
      </c>
      <c r="B177" s="103"/>
      <c r="C177" s="12"/>
      <c r="D177" s="36">
        <f>SUM(C178:C183)/(COUNTIF(C178:C183,"&gt;0")+0.00000001)</f>
        <v>0</v>
      </c>
      <c r="E177" s="12"/>
      <c r="F177" s="36">
        <f>SUM(E178:E183)/(COUNTIF(E178:E183,"&gt;0")+0.00000001)</f>
        <v>0</v>
      </c>
      <c r="G177" s="12"/>
      <c r="H177" s="36">
        <f>SUM(G178:G183)/(COUNTIF(G178:G183,"&gt;0")+0.00000001)</f>
        <v>0</v>
      </c>
      <c r="I177" s="12"/>
      <c r="J177" s="36">
        <f>SUM(I178:I183)/(COUNTIF(I178:I183,"&gt;0")+0.00000001)</f>
        <v>0</v>
      </c>
      <c r="K177" s="12"/>
      <c r="L177" s="36">
        <f>SUM(K178:K183)/(COUNTIF(K178:K183,"&gt;0")+0.00000001)</f>
        <v>0</v>
      </c>
      <c r="M177" s="12"/>
      <c r="N177" s="36">
        <f>SUM(M178:M183)/(COUNTIF(M178:M183,"&gt;0")+0.00000001)</f>
        <v>0</v>
      </c>
    </row>
    <row r="178" spans="1:14" x14ac:dyDescent="0.25">
      <c r="A178" s="104"/>
      <c r="B178" s="101" t="s">
        <v>595</v>
      </c>
      <c r="C178" s="13"/>
      <c r="D178" s="31"/>
      <c r="E178" s="13"/>
      <c r="F178" s="31"/>
      <c r="G178" s="13"/>
      <c r="H178" s="31"/>
      <c r="I178" s="13"/>
      <c r="J178" s="31"/>
      <c r="K178" s="13"/>
      <c r="L178" s="31"/>
      <c r="M178" s="13"/>
      <c r="N178" s="31"/>
    </row>
    <row r="179" spans="1:14" ht="26.25" x14ac:dyDescent="0.25">
      <c r="A179" s="104"/>
      <c r="B179" s="101" t="s">
        <v>596</v>
      </c>
      <c r="C179" s="13"/>
      <c r="D179" s="31"/>
      <c r="E179" s="13"/>
      <c r="F179" s="31"/>
      <c r="G179" s="13"/>
      <c r="H179" s="31"/>
      <c r="I179" s="13"/>
      <c r="J179" s="31"/>
      <c r="K179" s="13"/>
      <c r="L179" s="31"/>
      <c r="M179" s="13"/>
      <c r="N179" s="31"/>
    </row>
    <row r="180" spans="1:14" ht="26.25" x14ac:dyDescent="0.25">
      <c r="A180" s="104"/>
      <c r="B180" s="101" t="s">
        <v>597</v>
      </c>
      <c r="C180" s="13"/>
      <c r="D180" s="31"/>
      <c r="E180" s="13"/>
      <c r="F180" s="31"/>
      <c r="G180" s="13"/>
      <c r="H180" s="31"/>
      <c r="I180" s="13"/>
      <c r="J180" s="31"/>
      <c r="K180" s="13"/>
      <c r="L180" s="31"/>
      <c r="M180" s="13"/>
      <c r="N180" s="31"/>
    </row>
    <row r="181" spans="1:14" ht="26.25" x14ac:dyDescent="0.25">
      <c r="A181" s="104"/>
      <c r="B181" s="101" t="s">
        <v>598</v>
      </c>
      <c r="C181" s="13"/>
      <c r="D181" s="31"/>
      <c r="E181" s="13"/>
      <c r="F181" s="31"/>
      <c r="G181" s="13"/>
      <c r="H181" s="31"/>
      <c r="I181" s="13"/>
      <c r="J181" s="31"/>
      <c r="K181" s="13"/>
      <c r="L181" s="31"/>
      <c r="M181" s="13"/>
      <c r="N181" s="31"/>
    </row>
    <row r="182" spans="1:14" ht="26.25" x14ac:dyDescent="0.25">
      <c r="A182" s="104"/>
      <c r="B182" s="101" t="s">
        <v>599</v>
      </c>
      <c r="C182" s="13"/>
      <c r="D182" s="31"/>
      <c r="E182" s="13"/>
      <c r="F182" s="31"/>
      <c r="G182" s="13"/>
      <c r="H182" s="31"/>
      <c r="I182" s="13"/>
      <c r="J182" s="31"/>
      <c r="K182" s="13"/>
      <c r="L182" s="31"/>
      <c r="M182" s="13"/>
      <c r="N182" s="31"/>
    </row>
    <row r="183" spans="1:14" ht="26.25" x14ac:dyDescent="0.25">
      <c r="A183" s="104"/>
      <c r="B183" s="101" t="s">
        <v>600</v>
      </c>
      <c r="C183" s="13"/>
      <c r="D183" s="31"/>
      <c r="E183" s="13"/>
      <c r="F183" s="31"/>
      <c r="G183" s="13"/>
      <c r="H183" s="31"/>
      <c r="I183" s="13"/>
      <c r="J183" s="31"/>
      <c r="K183" s="13"/>
      <c r="L183" s="31"/>
      <c r="M183" s="13"/>
      <c r="N183" s="31"/>
    </row>
    <row r="184" spans="1:14" x14ac:dyDescent="0.25">
      <c r="A184" s="102" t="s">
        <v>616</v>
      </c>
      <c r="B184" s="103"/>
      <c r="C184" s="12"/>
      <c r="D184" s="36">
        <f>SUM(C185:C188)/(COUNTIF(C185:C188,"&gt;0")+0.00000001)</f>
        <v>0</v>
      </c>
      <c r="E184" s="12"/>
      <c r="F184" s="36">
        <f>SUM(E185:E188)/(COUNTIF(E185:E188,"&gt;0")+0.00000001)</f>
        <v>0</v>
      </c>
      <c r="G184" s="12"/>
      <c r="H184" s="36">
        <f>SUM(G185:G188)/(COUNTIF(G185:G188,"&gt;0")+0.00000001)</f>
        <v>0</v>
      </c>
      <c r="I184" s="12"/>
      <c r="J184" s="36">
        <f>SUM(I185:I188)/(COUNTIF(I185:I188,"&gt;0")+0.00000001)</f>
        <v>0</v>
      </c>
      <c r="K184" s="12"/>
      <c r="L184" s="36">
        <f>SUM(K185:K188)/(COUNTIF(K185:K188,"&gt;0")+0.00000001)</f>
        <v>0</v>
      </c>
      <c r="M184" s="12"/>
      <c r="N184" s="36">
        <f>SUM(M185:M188)/(COUNTIF(M185:M188,"&gt;0")+0.00000001)</f>
        <v>0</v>
      </c>
    </row>
    <row r="185" spans="1:14" x14ac:dyDescent="0.25">
      <c r="A185" s="102"/>
      <c r="B185" s="101" t="s">
        <v>601</v>
      </c>
      <c r="C185" s="13"/>
      <c r="D185" s="31"/>
      <c r="E185" s="13"/>
      <c r="F185" s="31"/>
      <c r="G185" s="13"/>
      <c r="H185" s="31"/>
      <c r="I185" s="13"/>
      <c r="J185" s="31"/>
      <c r="K185" s="13"/>
      <c r="L185" s="31"/>
      <c r="M185" s="13"/>
      <c r="N185" s="31"/>
    </row>
    <row r="186" spans="1:14" x14ac:dyDescent="0.25">
      <c r="A186" s="102"/>
      <c r="B186" s="101" t="s">
        <v>602</v>
      </c>
      <c r="C186" s="13"/>
      <c r="D186" s="31"/>
      <c r="E186" s="13"/>
      <c r="F186" s="31"/>
      <c r="G186" s="13"/>
      <c r="H186" s="31"/>
      <c r="I186" s="13"/>
      <c r="J186" s="31"/>
      <c r="K186" s="13"/>
      <c r="L186" s="31"/>
      <c r="M186" s="13"/>
      <c r="N186" s="31"/>
    </row>
    <row r="187" spans="1:14" x14ac:dyDescent="0.25">
      <c r="A187" s="102"/>
      <c r="B187" s="101" t="s">
        <v>603</v>
      </c>
      <c r="C187" s="13"/>
      <c r="D187" s="31"/>
      <c r="E187" s="13"/>
      <c r="F187" s="31"/>
      <c r="G187" s="13"/>
      <c r="H187" s="31"/>
      <c r="I187" s="13"/>
      <c r="J187" s="31"/>
      <c r="K187" s="13"/>
      <c r="L187" s="31"/>
      <c r="M187" s="13"/>
      <c r="N187" s="31"/>
    </row>
    <row r="188" spans="1:14" x14ac:dyDescent="0.25">
      <c r="A188" s="102"/>
      <c r="B188" s="101" t="s">
        <v>604</v>
      </c>
      <c r="C188" s="13"/>
      <c r="D188" s="31"/>
      <c r="E188" s="13"/>
      <c r="F188" s="31"/>
      <c r="G188" s="13"/>
      <c r="H188" s="31"/>
      <c r="I188" s="13"/>
      <c r="J188" s="31"/>
      <c r="K188" s="13"/>
      <c r="L188" s="31"/>
      <c r="M188" s="13"/>
      <c r="N188" s="31"/>
    </row>
    <row r="189" spans="1:14" x14ac:dyDescent="0.25">
      <c r="A189" s="102" t="s">
        <v>617</v>
      </c>
      <c r="B189" s="103"/>
      <c r="C189" s="12"/>
      <c r="D189" s="36">
        <f>SUM(C190:C194)/(COUNTIF(C190:C194,"&gt;0")+0.00000001)</f>
        <v>0</v>
      </c>
      <c r="E189" s="12"/>
      <c r="F189" s="36">
        <f>SUM(E190:E194)/(COUNTIF(E190:E194,"&gt;0")+0.00000001)</f>
        <v>0</v>
      </c>
      <c r="G189" s="12"/>
      <c r="H189" s="36">
        <f>SUM(G190:G194)/(COUNTIF(G190:G194,"&gt;0")+0.00000001)</f>
        <v>0</v>
      </c>
      <c r="I189" s="12"/>
      <c r="J189" s="36">
        <f>SUM(I190:I194)/(COUNTIF(I190:I194,"&gt;0")+0.00000001)</f>
        <v>0</v>
      </c>
      <c r="K189" s="12"/>
      <c r="L189" s="36">
        <f>SUM(K190:K194)/(COUNTIF(K190:K194,"&gt;0")+0.00000001)</f>
        <v>0</v>
      </c>
      <c r="M189" s="12"/>
      <c r="N189" s="36">
        <f>SUM(M190:M194)/(COUNTIF(M190:M194,"&gt;0")+0.00000001)</f>
        <v>0</v>
      </c>
    </row>
    <row r="190" spans="1:14" ht="26.25" x14ac:dyDescent="0.25">
      <c r="A190" s="102"/>
      <c r="B190" s="98" t="s">
        <v>681</v>
      </c>
      <c r="C190" s="13"/>
      <c r="D190" s="31"/>
      <c r="E190" s="13"/>
      <c r="F190" s="31"/>
      <c r="G190" s="13"/>
      <c r="H190" s="31"/>
      <c r="I190" s="13"/>
      <c r="J190" s="31"/>
      <c r="K190" s="13"/>
      <c r="L190" s="31"/>
      <c r="M190" s="13"/>
      <c r="N190" s="31"/>
    </row>
    <row r="191" spans="1:14" ht="26.25" x14ac:dyDescent="0.25">
      <c r="A191" s="102"/>
      <c r="B191" s="98" t="s">
        <v>605</v>
      </c>
      <c r="C191" s="13"/>
      <c r="D191" s="31"/>
      <c r="E191" s="13"/>
      <c r="F191" s="31"/>
      <c r="G191" s="13"/>
      <c r="H191" s="31"/>
      <c r="I191" s="13"/>
      <c r="J191" s="31"/>
      <c r="K191" s="13"/>
      <c r="L191" s="31"/>
      <c r="M191" s="13"/>
      <c r="N191" s="31"/>
    </row>
    <row r="192" spans="1:14" ht="26.25" x14ac:dyDescent="0.25">
      <c r="A192" s="102"/>
      <c r="B192" s="98" t="s">
        <v>606</v>
      </c>
      <c r="C192" s="13"/>
      <c r="D192" s="31"/>
      <c r="E192" s="13"/>
      <c r="F192" s="31"/>
      <c r="G192" s="13"/>
      <c r="H192" s="31"/>
      <c r="I192" s="13"/>
      <c r="J192" s="31"/>
      <c r="K192" s="13"/>
      <c r="L192" s="31"/>
      <c r="M192" s="13"/>
      <c r="N192" s="31"/>
    </row>
    <row r="193" spans="1:15" ht="26.25" x14ac:dyDescent="0.25">
      <c r="A193" s="102"/>
      <c r="B193" s="98" t="s">
        <v>607</v>
      </c>
      <c r="C193" s="13"/>
      <c r="D193" s="31"/>
      <c r="E193" s="13"/>
      <c r="F193" s="31"/>
      <c r="G193" s="13"/>
      <c r="H193" s="31"/>
      <c r="I193" s="13"/>
      <c r="J193" s="31"/>
      <c r="K193" s="13"/>
      <c r="L193" s="31"/>
      <c r="M193" s="13"/>
      <c r="N193" s="31"/>
    </row>
    <row r="194" spans="1:15" ht="26.25" x14ac:dyDescent="0.25">
      <c r="A194" s="102"/>
      <c r="B194" s="98" t="s">
        <v>608</v>
      </c>
      <c r="C194" s="13"/>
      <c r="D194" s="31"/>
      <c r="E194" s="13"/>
      <c r="F194" s="31"/>
      <c r="G194" s="13"/>
      <c r="H194" s="31"/>
      <c r="I194" s="13"/>
      <c r="J194" s="31"/>
      <c r="K194" s="13"/>
      <c r="L194" s="31"/>
      <c r="M194" s="13"/>
      <c r="N194" s="31"/>
    </row>
    <row r="195" spans="1:15" x14ac:dyDescent="0.25">
      <c r="A195" s="102" t="s">
        <v>618</v>
      </c>
      <c r="B195" s="103"/>
      <c r="C195" s="12"/>
      <c r="D195" s="36">
        <f>SUM(C196:C200)/(COUNTIF(C196:C200,"&gt;0")+0.00000001)</f>
        <v>0</v>
      </c>
      <c r="E195" s="12"/>
      <c r="F195" s="36">
        <f>SUM(E196:E200)/(COUNTIF(E196:E200,"&gt;0")+0.00000001)</f>
        <v>0</v>
      </c>
      <c r="G195" s="12"/>
      <c r="H195" s="36">
        <f>SUM(G196:G200)/(COUNTIF(G196:G200,"&gt;0")+0.00000001)</f>
        <v>0</v>
      </c>
      <c r="I195" s="12"/>
      <c r="J195" s="36">
        <f>SUM(I196:I200)/(COUNTIF(I196:I200,"&gt;0")+0.00000001)</f>
        <v>0</v>
      </c>
      <c r="K195" s="12"/>
      <c r="L195" s="36">
        <f>SUM(K196:K200)/(COUNTIF(K196:K200,"&gt;0")+0.00000001)</f>
        <v>0</v>
      </c>
      <c r="M195" s="12"/>
      <c r="N195" s="36">
        <f>SUM(M196:M200)/(COUNTIF(M196:M200,"&gt;0")+0.00000001)</f>
        <v>0</v>
      </c>
    </row>
    <row r="196" spans="1:15" x14ac:dyDescent="0.25">
      <c r="A196" s="102"/>
      <c r="B196" s="98" t="s">
        <v>609</v>
      </c>
      <c r="C196" s="13"/>
      <c r="D196" s="31"/>
      <c r="E196" s="13"/>
      <c r="F196" s="31"/>
      <c r="G196" s="13"/>
      <c r="H196" s="31"/>
      <c r="I196" s="13"/>
      <c r="J196" s="31"/>
      <c r="K196" s="13"/>
      <c r="L196" s="31"/>
      <c r="M196" s="13"/>
      <c r="N196" s="31"/>
    </row>
    <row r="197" spans="1:15" x14ac:dyDescent="0.25">
      <c r="A197" s="102"/>
      <c r="B197" s="98" t="s">
        <v>610</v>
      </c>
      <c r="C197" s="13"/>
      <c r="D197" s="31"/>
      <c r="E197" s="13"/>
      <c r="F197" s="31"/>
      <c r="G197" s="13"/>
      <c r="H197" s="31"/>
      <c r="I197" s="13"/>
      <c r="J197" s="31"/>
      <c r="K197" s="13"/>
      <c r="L197" s="31"/>
      <c r="M197" s="13"/>
      <c r="N197" s="31"/>
    </row>
    <row r="198" spans="1:15" ht="12.75" customHeight="1" x14ac:dyDescent="0.25">
      <c r="A198" s="102"/>
      <c r="B198" s="98" t="s">
        <v>611</v>
      </c>
      <c r="C198" s="13"/>
      <c r="D198" s="31"/>
      <c r="E198" s="13"/>
      <c r="F198" s="31"/>
      <c r="G198" s="13"/>
      <c r="H198" s="31"/>
      <c r="I198" s="13"/>
      <c r="J198" s="31"/>
      <c r="K198" s="13"/>
      <c r="L198" s="31"/>
      <c r="M198" s="13"/>
      <c r="N198" s="31"/>
    </row>
    <row r="199" spans="1:15" x14ac:dyDescent="0.25">
      <c r="A199" s="102"/>
      <c r="B199" s="98" t="s">
        <v>612</v>
      </c>
      <c r="C199" s="13"/>
      <c r="D199" s="31"/>
      <c r="E199" s="13"/>
      <c r="F199" s="31"/>
      <c r="G199" s="13"/>
      <c r="H199" s="31"/>
      <c r="I199" s="13"/>
      <c r="J199" s="31"/>
      <c r="K199" s="13"/>
      <c r="L199" s="31"/>
      <c r="M199" s="13"/>
      <c r="N199" s="31"/>
      <c r="O199" s="15">
        <v>1</v>
      </c>
    </row>
    <row r="200" spans="1:15" x14ac:dyDescent="0.25">
      <c r="A200" s="102"/>
      <c r="B200" s="98" t="s">
        <v>613</v>
      </c>
      <c r="C200" s="13"/>
      <c r="D200" s="31"/>
      <c r="E200" s="13"/>
      <c r="F200" s="31"/>
      <c r="G200" s="13"/>
      <c r="H200" s="31"/>
      <c r="I200" s="13"/>
      <c r="J200" s="31"/>
      <c r="K200" s="13"/>
      <c r="L200" s="31"/>
      <c r="M200" s="13"/>
      <c r="N200" s="31"/>
    </row>
    <row r="201" spans="1:15" x14ac:dyDescent="0.25">
      <c r="A201" s="102"/>
      <c r="B201" s="40" t="s">
        <v>83</v>
      </c>
      <c r="C201" s="14"/>
      <c r="D201" s="37">
        <f>D108+D117+D126+D142+D150+D162+D172+D177+D184+D189+D195</f>
        <v>0</v>
      </c>
      <c r="E201" s="14"/>
      <c r="F201" s="37">
        <f>F108+F117+F126+F142+F150+F162+F172+F177+F184+F189+F195</f>
        <v>0</v>
      </c>
      <c r="G201" s="14"/>
      <c r="H201" s="37">
        <f>H108+H117+H126+H142+H150+H162+H172+H177+H184+H189+H195</f>
        <v>0</v>
      </c>
      <c r="I201" s="14"/>
      <c r="J201" s="37">
        <f>J108+J117+J126+J142+J150+J162+J172+J177+J184+J189+J195</f>
        <v>0</v>
      </c>
      <c r="K201" s="14"/>
      <c r="L201" s="37">
        <f>L108+L117+L126+L142+L150+L162+L172+L177+L184+L189+L195</f>
        <v>0</v>
      </c>
      <c r="M201" s="14"/>
      <c r="N201" s="37">
        <f>N108+N117+N126+N142+N150+N162+N172+N177+N184+N189+N195</f>
        <v>0</v>
      </c>
    </row>
    <row r="202" spans="1:15" x14ac:dyDescent="0.25">
      <c r="A202" s="102"/>
      <c r="B202" s="40" t="s">
        <v>84</v>
      </c>
      <c r="C202" s="14"/>
      <c r="D202" s="37">
        <f>D201/(COUNTIF(D108:D195,"&gt;0")+0.00000001)</f>
        <v>0</v>
      </c>
      <c r="E202" s="14"/>
      <c r="F202" s="37">
        <f>F201/(COUNTIF(F108:F195,"&gt;0")+0.00000001)</f>
        <v>0</v>
      </c>
      <c r="G202" s="14"/>
      <c r="H202" s="37">
        <f>H201/(COUNTIF(H108:H195,"&gt;0")+0.00000001)</f>
        <v>0</v>
      </c>
      <c r="I202" s="14"/>
      <c r="J202" s="37">
        <f>J201/(COUNTIF(J108:J195,"&gt;0")+0.00000001)</f>
        <v>0</v>
      </c>
      <c r="K202" s="14"/>
      <c r="L202" s="37">
        <f>L201/(COUNTIF(L108:L195,"&gt;0")+0.00000001)</f>
        <v>0</v>
      </c>
      <c r="M202" s="14"/>
      <c r="N202" s="37">
        <f>N201/(COUNTIF(N108:N195,"&gt;0")+0.00000001)</f>
        <v>0</v>
      </c>
    </row>
    <row r="203" spans="1:15" x14ac:dyDescent="0.25">
      <c r="A203" s="102"/>
      <c r="B203" s="40" t="s">
        <v>85</v>
      </c>
      <c r="C203" s="14"/>
      <c r="D203" s="37">
        <f>D202/5*100</f>
        <v>0</v>
      </c>
      <c r="E203" s="14"/>
      <c r="F203" s="37">
        <f>F202/5*100</f>
        <v>0</v>
      </c>
      <c r="G203" s="14"/>
      <c r="H203" s="37">
        <f>H202/5*100</f>
        <v>0</v>
      </c>
      <c r="I203" s="14"/>
      <c r="J203" s="37">
        <f>J202/5*100</f>
        <v>0</v>
      </c>
      <c r="K203" s="14"/>
      <c r="L203" s="37">
        <f>L202/5*100</f>
        <v>0</v>
      </c>
      <c r="M203" s="14"/>
      <c r="N203" s="37">
        <f>N202/5*100</f>
        <v>0</v>
      </c>
    </row>
    <row r="204" spans="1:15" x14ac:dyDescent="0.25">
      <c r="A204" s="45" t="s">
        <v>41</v>
      </c>
      <c r="B204" s="102"/>
      <c r="C204" s="32"/>
      <c r="E204" s="32"/>
      <c r="G204" s="32"/>
      <c r="I204" s="32"/>
      <c r="K204" s="32"/>
      <c r="M204" s="32"/>
    </row>
    <row r="205" spans="1:15" x14ac:dyDescent="0.25">
      <c r="A205" s="32" t="s">
        <v>71</v>
      </c>
      <c r="B205" s="102"/>
      <c r="C205" s="32"/>
      <c r="E205" s="32"/>
      <c r="G205" s="32"/>
      <c r="I205" s="32"/>
      <c r="K205" s="32"/>
      <c r="M205" s="32"/>
    </row>
    <row r="206" spans="1:15" x14ac:dyDescent="0.25">
      <c r="A206" s="32" t="s">
        <v>42</v>
      </c>
      <c r="B206" s="102"/>
      <c r="C206" s="32"/>
      <c r="E206" s="32"/>
      <c r="G206" s="32"/>
      <c r="I206" s="32"/>
      <c r="K206" s="32"/>
      <c r="M206" s="32"/>
    </row>
    <row r="207" spans="1:15" x14ac:dyDescent="0.25">
      <c r="A207" s="32" t="s">
        <v>43</v>
      </c>
      <c r="B207" s="102"/>
      <c r="C207" s="32"/>
      <c r="E207" s="32"/>
      <c r="G207" s="32"/>
      <c r="I207" s="32"/>
      <c r="K207" s="32"/>
      <c r="M207" s="32"/>
    </row>
    <row r="208" spans="1:15" x14ac:dyDescent="0.25">
      <c r="A208" s="32" t="s">
        <v>44</v>
      </c>
      <c r="B208" s="102"/>
      <c r="C208" s="32"/>
      <c r="E208" s="32"/>
      <c r="G208" s="32"/>
      <c r="I208" s="32"/>
      <c r="K208" s="32"/>
      <c r="M208" s="32"/>
    </row>
    <row r="209" spans="1:13" x14ac:dyDescent="0.25">
      <c r="A209" s="32" t="s">
        <v>45</v>
      </c>
      <c r="B209" s="102"/>
      <c r="C209" s="32"/>
      <c r="E209" s="32"/>
      <c r="G209" s="32"/>
      <c r="I209" s="32"/>
      <c r="K209" s="32"/>
      <c r="M209" s="32"/>
    </row>
    <row r="210" spans="1:13" x14ac:dyDescent="0.25">
      <c r="A210" s="32" t="s">
        <v>46</v>
      </c>
      <c r="B210" s="102"/>
      <c r="C210" s="32"/>
      <c r="E210" s="32"/>
      <c r="G210" s="32"/>
      <c r="I210" s="32"/>
      <c r="K210" s="32"/>
      <c r="M210" s="32"/>
    </row>
  </sheetData>
  <sheetProtection password="DD16" sheet="1" objects="1" scenarios="1"/>
  <mergeCells count="12">
    <mergeCell ref="C1:D1"/>
    <mergeCell ref="M1:N1"/>
    <mergeCell ref="K1:L1"/>
    <mergeCell ref="I1:J1"/>
    <mergeCell ref="G1:H1"/>
    <mergeCell ref="E1:F1"/>
    <mergeCell ref="M106:N106"/>
    <mergeCell ref="C106:D106"/>
    <mergeCell ref="E106:F106"/>
    <mergeCell ref="G106:H106"/>
    <mergeCell ref="I106:J106"/>
    <mergeCell ref="K106:L106"/>
  </mergeCells>
  <phoneticPr fontId="0" type="noConversion"/>
  <dataValidations count="1">
    <dataValidation type="decimal" allowBlank="1" showInputMessage="1" showErrorMessage="1" sqref="K91:K95 I91:I95 G91:G95 E91:E95 C91:C95 M91:M95 I185:I188 G185:G188 E185:E188 C185:C188 M185:M188 M190:M194 K196:K200 I196:I200 G196:G200 E196:E200 C196:C200 M196:M200 G38:G44 E46:E56 K58:K71 K73:K78 M80:M83 K85:K89 E109:E141 G143:G149 E151:E161 I163:I176 K178:K183 K185:K188 K190:K194 I190:I194 G190:G194 E190:E194 C190:C194 I178:I183 G178:G183 E178:E183 C178:C183 M178:M183 K163:K176 M163:M176 C163:C176 E163:E176 G163:G176 G151:G161 I151:I161 K151:K161 M151:M161 C151:C161 I143:I149 K143:K149 M143:M149 C143:C149 E143:E149 G109:G141 I109:I141 K109:K141 M109:M141 C109:C141 I85:I89 G85:G89 E85:E89 C85:C89 M85:M89 K80:K83 I80:I83 G80:G83 E80:E83 C80:C83 I73:I78 G73:G78 E73:E78 C73:C78 M73:M78 M58:M71 C58:C71 E58:E71 G58:G71 I58:I71 G46:G56 I46:I56 K46:K56 M46:M56 C46:C56 I38:I44 K38:K44 M38:M44 C38:C44 E38:E44 G4:G36 I4:I36 K4:K36 M4:M36 C4:C36 E4:E36" xr:uid="{00000000-0002-0000-0200-000000000000}">
      <formula1>0</formula1>
      <formula2>5</formula2>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O84"/>
  <sheetViews>
    <sheetView zoomScaleNormal="100" workbookViewId="0">
      <selection activeCell="C4" sqref="C4"/>
    </sheetView>
  </sheetViews>
  <sheetFormatPr defaultColWidth="9.140625" defaultRowHeight="12.75" x14ac:dyDescent="0.2"/>
  <cols>
    <col min="1" max="1" width="18.7109375" style="32" customWidth="1"/>
    <col min="2" max="2" width="41.7109375" style="41" customWidth="1"/>
    <col min="3" max="14" width="5.7109375" style="32" customWidth="1"/>
    <col min="15" max="15" width="173.85546875" style="15" customWidth="1"/>
    <col min="16" max="16384" width="9.140625" style="32"/>
  </cols>
  <sheetData>
    <row r="1" spans="1:15" x14ac:dyDescent="0.2">
      <c r="A1" s="44" t="s">
        <v>77</v>
      </c>
      <c r="B1" s="80"/>
      <c r="C1" s="118" t="str">
        <f>Front!B1</f>
        <v>Date</v>
      </c>
      <c r="D1" s="119"/>
      <c r="E1" s="118" t="str">
        <f>Front!C1</f>
        <v>Date</v>
      </c>
      <c r="F1" s="119"/>
      <c r="G1" s="118" t="str">
        <f>Front!D1</f>
        <v>Date</v>
      </c>
      <c r="H1" s="119"/>
      <c r="I1" s="118" t="str">
        <f>Front!E1</f>
        <v>Date</v>
      </c>
      <c r="J1" s="119"/>
      <c r="K1" s="118" t="str">
        <f>Front!F1</f>
        <v>Date</v>
      </c>
      <c r="L1" s="119"/>
      <c r="M1" s="118" t="str">
        <f>Front!G1</f>
        <v>Date</v>
      </c>
      <c r="N1" s="119"/>
      <c r="O1" s="17" t="s">
        <v>67</v>
      </c>
    </row>
    <row r="2" spans="1:15" ht="27" customHeight="1" x14ac:dyDescent="0.2">
      <c r="A2" s="33"/>
      <c r="B2" s="80"/>
      <c r="C2" s="47" t="s">
        <v>19</v>
      </c>
      <c r="D2" s="35" t="s">
        <v>20</v>
      </c>
      <c r="E2" s="47" t="s">
        <v>19</v>
      </c>
      <c r="F2" s="35" t="s">
        <v>20</v>
      </c>
      <c r="G2" s="47" t="s">
        <v>19</v>
      </c>
      <c r="H2" s="35" t="s">
        <v>20</v>
      </c>
      <c r="I2" s="47" t="s">
        <v>19</v>
      </c>
      <c r="J2" s="35" t="s">
        <v>20</v>
      </c>
      <c r="K2" s="47" t="s">
        <v>19</v>
      </c>
      <c r="L2" s="35" t="s">
        <v>20</v>
      </c>
      <c r="M2" s="47" t="s">
        <v>19</v>
      </c>
      <c r="N2" s="35" t="s">
        <v>20</v>
      </c>
      <c r="O2" s="13"/>
    </row>
    <row r="3" spans="1:15" x14ac:dyDescent="0.2">
      <c r="A3" s="33" t="s">
        <v>32</v>
      </c>
      <c r="B3" s="80"/>
      <c r="C3" s="12"/>
      <c r="D3" s="36">
        <f>SUM(C4:C8)/(COUNTIF(C4:C8,"&gt;0")+0.00000001)</f>
        <v>0</v>
      </c>
      <c r="E3" s="12"/>
      <c r="F3" s="36">
        <f>SUM(E4:E8)/(COUNTIF(E4:E8,"&gt;0")+0.00000001)</f>
        <v>0</v>
      </c>
      <c r="G3" s="12"/>
      <c r="H3" s="36">
        <f>SUM(G4:G8)/(COUNTIF(G4:G8,"&gt;0")+0.00000001)</f>
        <v>0</v>
      </c>
      <c r="I3" s="12"/>
      <c r="J3" s="36">
        <f>SUM(I4:I8)/(COUNTIF(I4:I8,"&gt;0")+0.00000001)</f>
        <v>0</v>
      </c>
      <c r="K3" s="12"/>
      <c r="L3" s="36">
        <f>SUM(K4:K8)/(COUNTIF(K4:K8,"&gt;0")+0.00000001)</f>
        <v>0</v>
      </c>
      <c r="M3" s="12"/>
      <c r="N3" s="36">
        <f>SUM(M4:M8)/(COUNTIF(M4:M8,"&gt;0")+0.00000001)</f>
        <v>0</v>
      </c>
      <c r="O3" s="13"/>
    </row>
    <row r="4" spans="1:15" x14ac:dyDescent="0.2">
      <c r="A4" s="33"/>
      <c r="B4" s="80" t="s">
        <v>360</v>
      </c>
      <c r="C4" s="13"/>
      <c r="D4" s="31"/>
      <c r="E4" s="13"/>
      <c r="F4" s="31"/>
      <c r="G4" s="13"/>
      <c r="H4" s="31"/>
      <c r="I4" s="13"/>
      <c r="J4" s="31"/>
      <c r="K4" s="13"/>
      <c r="L4" s="31"/>
      <c r="M4" s="13"/>
      <c r="N4" s="31"/>
      <c r="O4" s="13"/>
    </row>
    <row r="5" spans="1:15" x14ac:dyDescent="0.2">
      <c r="A5" s="33"/>
      <c r="B5" s="80" t="s">
        <v>359</v>
      </c>
      <c r="C5" s="13"/>
      <c r="D5" s="31"/>
      <c r="E5" s="13"/>
      <c r="F5" s="31"/>
      <c r="G5" s="13"/>
      <c r="H5" s="31"/>
      <c r="I5" s="13"/>
      <c r="J5" s="31"/>
      <c r="K5" s="13"/>
      <c r="L5" s="31"/>
      <c r="M5" s="13"/>
      <c r="N5" s="31"/>
      <c r="O5" s="13"/>
    </row>
    <row r="6" spans="1:15" x14ac:dyDescent="0.2">
      <c r="A6" s="33"/>
      <c r="B6" s="80" t="s">
        <v>361</v>
      </c>
      <c r="C6" s="13"/>
      <c r="D6" s="31"/>
      <c r="E6" s="13"/>
      <c r="F6" s="31"/>
      <c r="G6" s="13"/>
      <c r="H6" s="31"/>
      <c r="I6" s="13"/>
      <c r="J6" s="31"/>
      <c r="K6" s="13"/>
      <c r="L6" s="31"/>
      <c r="M6" s="13"/>
      <c r="N6" s="31"/>
      <c r="O6" s="13"/>
    </row>
    <row r="7" spans="1:15" ht="38.25" x14ac:dyDescent="0.2">
      <c r="A7" s="33"/>
      <c r="B7" s="80" t="s">
        <v>362</v>
      </c>
      <c r="C7" s="13"/>
      <c r="D7" s="31"/>
      <c r="E7" s="13"/>
      <c r="F7" s="31"/>
      <c r="G7" s="13"/>
      <c r="H7" s="31"/>
      <c r="I7" s="13"/>
      <c r="J7" s="31"/>
      <c r="K7" s="13"/>
      <c r="L7" s="31"/>
      <c r="M7" s="13"/>
      <c r="N7" s="31"/>
      <c r="O7" s="13"/>
    </row>
    <row r="8" spans="1:15" ht="25.5" x14ac:dyDescent="0.2">
      <c r="A8" s="33"/>
      <c r="B8" s="80" t="s">
        <v>363</v>
      </c>
      <c r="C8" s="13"/>
      <c r="D8" s="31"/>
      <c r="E8" s="13"/>
      <c r="F8" s="31"/>
      <c r="G8" s="13"/>
      <c r="H8" s="31"/>
      <c r="I8" s="13"/>
      <c r="J8" s="31"/>
      <c r="K8" s="13"/>
      <c r="L8" s="31"/>
      <c r="M8" s="13"/>
      <c r="N8" s="31"/>
      <c r="O8" s="13"/>
    </row>
    <row r="9" spans="1:15" x14ac:dyDescent="0.2">
      <c r="A9" s="33" t="s">
        <v>33</v>
      </c>
      <c r="B9" s="80"/>
      <c r="C9" s="12"/>
      <c r="D9" s="36">
        <f>SUM(C10:C15)/(COUNTIF(C10:C15,"&gt;0")+0.00000001)</f>
        <v>0</v>
      </c>
      <c r="E9" s="12"/>
      <c r="F9" s="36">
        <f>SUM(E10:E15)/(COUNTIF(E10:E15,"&gt;0")+0.00000001)</f>
        <v>0</v>
      </c>
      <c r="G9" s="12"/>
      <c r="H9" s="36">
        <f>SUM(G10:G15)/(COUNTIF(G10:G15,"&gt;0")+0.00000001)</f>
        <v>0</v>
      </c>
      <c r="I9" s="12"/>
      <c r="J9" s="36">
        <f>SUM(I10:I15)/(COUNTIF(I10:I15,"&gt;0")+0.00000001)</f>
        <v>0</v>
      </c>
      <c r="K9" s="12"/>
      <c r="L9" s="36">
        <f>SUM(K10:K15)/(COUNTIF(K10:K15,"&gt;0")+0.00000001)</f>
        <v>0</v>
      </c>
      <c r="M9" s="12"/>
      <c r="N9" s="36">
        <f>SUM(M10:M15)/(COUNTIF(M10:M15,"&gt;0")+0.00000001)</f>
        <v>0</v>
      </c>
      <c r="O9" s="13"/>
    </row>
    <row r="10" spans="1:15" x14ac:dyDescent="0.2">
      <c r="A10" s="33"/>
      <c r="B10" s="80" t="s">
        <v>364</v>
      </c>
      <c r="C10" s="13"/>
      <c r="D10" s="31"/>
      <c r="E10" s="13"/>
      <c r="F10" s="31"/>
      <c r="G10" s="13"/>
      <c r="H10" s="31"/>
      <c r="I10" s="13"/>
      <c r="J10" s="31"/>
      <c r="K10" s="13"/>
      <c r="L10" s="31"/>
      <c r="M10" s="13"/>
      <c r="N10" s="31"/>
      <c r="O10" s="13"/>
    </row>
    <row r="11" spans="1:15" ht="39" customHeight="1" x14ac:dyDescent="0.2">
      <c r="A11" s="33"/>
      <c r="B11" s="80" t="s">
        <v>365</v>
      </c>
      <c r="C11" s="13"/>
      <c r="D11" s="31"/>
      <c r="E11" s="13"/>
      <c r="F11" s="31"/>
      <c r="G11" s="13"/>
      <c r="H11" s="31"/>
      <c r="I11" s="13"/>
      <c r="J11" s="31"/>
      <c r="K11" s="13"/>
      <c r="L11" s="31"/>
      <c r="M11" s="13"/>
      <c r="N11" s="31"/>
      <c r="O11" s="13"/>
    </row>
    <row r="12" spans="1:15" ht="25.5" x14ac:dyDescent="0.2">
      <c r="A12" s="33"/>
      <c r="B12" s="80" t="s">
        <v>366</v>
      </c>
      <c r="C12" s="13"/>
      <c r="D12" s="31"/>
      <c r="E12" s="13"/>
      <c r="F12" s="31"/>
      <c r="G12" s="13"/>
      <c r="H12" s="31"/>
      <c r="I12" s="13"/>
      <c r="J12" s="31"/>
      <c r="K12" s="13"/>
      <c r="L12" s="31"/>
      <c r="M12" s="13"/>
      <c r="N12" s="31"/>
      <c r="O12" s="13"/>
    </row>
    <row r="13" spans="1:15" ht="39" customHeight="1" x14ac:dyDescent="0.2">
      <c r="A13" s="33"/>
      <c r="B13" s="80" t="s">
        <v>367</v>
      </c>
      <c r="C13" s="13"/>
      <c r="D13" s="31"/>
      <c r="E13" s="13"/>
      <c r="F13" s="31"/>
      <c r="G13" s="13"/>
      <c r="H13" s="31"/>
      <c r="I13" s="13"/>
      <c r="J13" s="31"/>
      <c r="K13" s="13"/>
      <c r="L13" s="31"/>
      <c r="M13" s="13"/>
      <c r="N13" s="31"/>
      <c r="O13" s="13"/>
    </row>
    <row r="14" spans="1:15" ht="38.25" x14ac:dyDescent="0.2">
      <c r="A14" s="33"/>
      <c r="B14" s="80" t="s">
        <v>368</v>
      </c>
      <c r="C14" s="13"/>
      <c r="D14" s="31"/>
      <c r="E14" s="13"/>
      <c r="F14" s="31"/>
      <c r="G14" s="13"/>
      <c r="H14" s="31"/>
      <c r="I14" s="13"/>
      <c r="J14" s="31"/>
      <c r="K14" s="13"/>
      <c r="L14" s="31"/>
      <c r="M14" s="13"/>
      <c r="N14" s="31"/>
      <c r="O14" s="13"/>
    </row>
    <row r="15" spans="1:15" ht="25.5" x14ac:dyDescent="0.2">
      <c r="A15" s="33"/>
      <c r="B15" s="80" t="s">
        <v>363</v>
      </c>
      <c r="C15" s="13"/>
      <c r="D15" s="31"/>
      <c r="E15" s="13"/>
      <c r="F15" s="31"/>
      <c r="G15" s="13"/>
      <c r="H15" s="31"/>
      <c r="I15" s="13"/>
      <c r="J15" s="31"/>
      <c r="K15" s="13"/>
      <c r="L15" s="31"/>
      <c r="M15" s="13"/>
      <c r="N15" s="31"/>
      <c r="O15" s="13"/>
    </row>
    <row r="16" spans="1:15" x14ac:dyDescent="0.2">
      <c r="A16" s="33" t="s">
        <v>34</v>
      </c>
      <c r="B16" s="80"/>
      <c r="C16" s="12"/>
      <c r="D16" s="36">
        <f>SUM(C17:C22)/(COUNTIF(C17:C22,"&gt;0")+0.00000001)</f>
        <v>0</v>
      </c>
      <c r="E16" s="12"/>
      <c r="F16" s="36">
        <f>SUM(E17:E22)/(COUNTIF(E17:E22,"&gt;0")+0.00000001)</f>
        <v>0</v>
      </c>
      <c r="G16" s="12"/>
      <c r="H16" s="36">
        <f>SUM(G17:G22)/(COUNTIF(G17:G22,"&gt;0")+0.00000001)</f>
        <v>0</v>
      </c>
      <c r="I16" s="12"/>
      <c r="J16" s="36">
        <f>SUM(I17:I22)/(COUNTIF(I17:I22,"&gt;0")+0.00000001)</f>
        <v>0</v>
      </c>
      <c r="K16" s="12"/>
      <c r="L16" s="36">
        <f>SUM(K17:K22)/(COUNTIF(K17:K22,"&gt;0")+0.00000001)</f>
        <v>0</v>
      </c>
      <c r="M16" s="12"/>
      <c r="N16" s="36">
        <f>SUM(M17:M22)/(COUNTIF(M17:M22,"&gt;0")+0.00000001)</f>
        <v>0</v>
      </c>
      <c r="O16" s="13"/>
    </row>
    <row r="17" spans="1:15" x14ac:dyDescent="0.2">
      <c r="A17" s="33"/>
      <c r="B17" s="80" t="s">
        <v>369</v>
      </c>
      <c r="C17" s="13"/>
      <c r="D17" s="31"/>
      <c r="E17" s="13"/>
      <c r="F17" s="31"/>
      <c r="G17" s="13"/>
      <c r="H17" s="31"/>
      <c r="I17" s="13"/>
      <c r="J17" s="31"/>
      <c r="K17" s="13"/>
      <c r="L17" s="31"/>
      <c r="M17" s="13"/>
      <c r="N17" s="31"/>
      <c r="O17" s="13"/>
    </row>
    <row r="18" spans="1:15" x14ac:dyDescent="0.2">
      <c r="A18" s="33"/>
      <c r="B18" s="80" t="s">
        <v>370</v>
      </c>
      <c r="C18" s="13"/>
      <c r="D18" s="31"/>
      <c r="E18" s="13"/>
      <c r="F18" s="31"/>
      <c r="G18" s="13"/>
      <c r="H18" s="31"/>
      <c r="I18" s="13"/>
      <c r="J18" s="31"/>
      <c r="K18" s="13"/>
      <c r="L18" s="31"/>
      <c r="M18" s="13"/>
      <c r="N18" s="31"/>
      <c r="O18" s="13"/>
    </row>
    <row r="19" spans="1:15" ht="25.5" x14ac:dyDescent="0.2">
      <c r="A19" s="33"/>
      <c r="B19" s="80" t="s">
        <v>619</v>
      </c>
      <c r="C19" s="13"/>
      <c r="D19" s="31"/>
      <c r="E19" s="13"/>
      <c r="F19" s="31"/>
      <c r="G19" s="13"/>
      <c r="H19" s="31"/>
      <c r="I19" s="13"/>
      <c r="J19" s="31"/>
      <c r="K19" s="13"/>
      <c r="L19" s="31"/>
      <c r="M19" s="13"/>
      <c r="N19" s="31"/>
      <c r="O19" s="13"/>
    </row>
    <row r="20" spans="1:15" x14ac:dyDescent="0.2">
      <c r="A20" s="33"/>
      <c r="B20" s="80" t="s">
        <v>620</v>
      </c>
      <c r="C20" s="13"/>
      <c r="D20" s="31"/>
      <c r="E20" s="13"/>
      <c r="F20" s="31"/>
      <c r="G20" s="13"/>
      <c r="H20" s="31"/>
      <c r="I20" s="13"/>
      <c r="J20" s="31"/>
      <c r="K20" s="13"/>
      <c r="L20" s="31"/>
      <c r="M20" s="13"/>
      <c r="N20" s="31"/>
      <c r="O20" s="13"/>
    </row>
    <row r="21" spans="1:15" ht="25.5" x14ac:dyDescent="0.2">
      <c r="A21" s="33"/>
      <c r="B21" s="80" t="s">
        <v>621</v>
      </c>
      <c r="C21" s="13"/>
      <c r="D21" s="31"/>
      <c r="E21" s="13"/>
      <c r="F21" s="31"/>
      <c r="G21" s="13"/>
      <c r="H21" s="31"/>
      <c r="I21" s="13"/>
      <c r="J21" s="31"/>
      <c r="K21" s="13"/>
      <c r="L21" s="31"/>
      <c r="M21" s="13"/>
      <c r="N21" s="31"/>
      <c r="O21" s="13"/>
    </row>
    <row r="22" spans="1:15" ht="25.5" x14ac:dyDescent="0.2">
      <c r="A22" s="33"/>
      <c r="B22" s="80" t="s">
        <v>371</v>
      </c>
      <c r="C22" s="13"/>
      <c r="D22" s="31"/>
      <c r="E22" s="13"/>
      <c r="F22" s="31"/>
      <c r="G22" s="13"/>
      <c r="H22" s="31"/>
      <c r="I22" s="13"/>
      <c r="J22" s="31"/>
      <c r="K22" s="13"/>
      <c r="L22" s="31"/>
      <c r="M22" s="13"/>
      <c r="N22" s="31"/>
      <c r="O22" s="13"/>
    </row>
    <row r="23" spans="1:15" x14ac:dyDescent="0.2">
      <c r="A23" s="33" t="s">
        <v>35</v>
      </c>
      <c r="B23" s="80"/>
      <c r="C23" s="12"/>
      <c r="D23" s="36">
        <f>SUM(C24:C27)/(COUNTIF(C24:C27,"&gt;0")+0.00000001)</f>
        <v>0</v>
      </c>
      <c r="E23" s="12"/>
      <c r="F23" s="36">
        <f>SUM(E24:E27)/(COUNTIF(E24:E27,"&gt;0")+0.00000001)</f>
        <v>0</v>
      </c>
      <c r="G23" s="12"/>
      <c r="H23" s="36">
        <f>SUM(G24:G27)/(COUNTIF(G24:G27,"&gt;0")+0.00000001)</f>
        <v>0</v>
      </c>
      <c r="I23" s="12"/>
      <c r="J23" s="36">
        <f>SUM(I24:I27)/(COUNTIF(I24:I27,"&gt;0")+0.00000001)</f>
        <v>0</v>
      </c>
      <c r="K23" s="12"/>
      <c r="L23" s="36">
        <f>SUM(K24:K27)/(COUNTIF(K24:K27,"&gt;0")+0.00000001)</f>
        <v>0</v>
      </c>
      <c r="M23" s="12"/>
      <c r="N23" s="36">
        <f>SUM(M24:M27)/(COUNTIF(M24:M27,"&gt;0")+0.00000001)</f>
        <v>0</v>
      </c>
      <c r="O23" s="13"/>
    </row>
    <row r="24" spans="1:15" x14ac:dyDescent="0.2">
      <c r="A24" s="33"/>
      <c r="B24" s="80" t="s">
        <v>372</v>
      </c>
      <c r="C24" s="13"/>
      <c r="D24" s="31"/>
      <c r="E24" s="13"/>
      <c r="F24" s="31"/>
      <c r="G24" s="13"/>
      <c r="H24" s="31"/>
      <c r="I24" s="13"/>
      <c r="J24" s="31"/>
      <c r="K24" s="13"/>
      <c r="L24" s="31"/>
      <c r="M24" s="13"/>
      <c r="N24" s="31"/>
      <c r="O24" s="13"/>
    </row>
    <row r="25" spans="1:15" ht="25.5" x14ac:dyDescent="0.2">
      <c r="A25" s="33"/>
      <c r="B25" s="80" t="s">
        <v>622</v>
      </c>
      <c r="C25" s="13"/>
      <c r="D25" s="31"/>
      <c r="E25" s="13"/>
      <c r="F25" s="31"/>
      <c r="G25" s="13"/>
      <c r="H25" s="31"/>
      <c r="I25" s="13"/>
      <c r="J25" s="31"/>
      <c r="K25" s="13"/>
      <c r="L25" s="31"/>
      <c r="M25" s="13"/>
      <c r="N25" s="31"/>
      <c r="O25" s="13"/>
    </row>
    <row r="26" spans="1:15" ht="25.5" x14ac:dyDescent="0.2">
      <c r="A26" s="33"/>
      <c r="B26" s="80" t="s">
        <v>621</v>
      </c>
      <c r="C26" s="13"/>
      <c r="D26" s="31"/>
      <c r="E26" s="13"/>
      <c r="F26" s="31"/>
      <c r="G26" s="13"/>
      <c r="H26" s="31"/>
      <c r="I26" s="13"/>
      <c r="J26" s="31"/>
      <c r="K26" s="13"/>
      <c r="L26" s="31"/>
      <c r="M26" s="13"/>
      <c r="N26" s="31"/>
      <c r="O26" s="13"/>
    </row>
    <row r="27" spans="1:15" ht="25.5" x14ac:dyDescent="0.2">
      <c r="A27" s="33"/>
      <c r="B27" s="80" t="s">
        <v>373</v>
      </c>
      <c r="C27" s="13"/>
      <c r="D27" s="31"/>
      <c r="E27" s="13"/>
      <c r="F27" s="31"/>
      <c r="G27" s="13"/>
      <c r="H27" s="31"/>
      <c r="I27" s="13"/>
      <c r="J27" s="31"/>
      <c r="K27" s="13"/>
      <c r="L27" s="31"/>
      <c r="M27" s="13"/>
      <c r="N27" s="31"/>
      <c r="O27" s="13"/>
    </row>
    <row r="28" spans="1:15" x14ac:dyDescent="0.2">
      <c r="A28" s="33" t="s">
        <v>36</v>
      </c>
      <c r="B28" s="80"/>
      <c r="C28" s="12"/>
      <c r="D28" s="36">
        <f>SUM(C29:C32)/(COUNTIF(C29:C32,"&gt;0")+0.00000001)</f>
        <v>0</v>
      </c>
      <c r="E28" s="12"/>
      <c r="F28" s="36">
        <f>SUM(E29:E32)/(COUNTIF(E29:E32,"&gt;0")+0.00000001)</f>
        <v>0</v>
      </c>
      <c r="G28" s="12"/>
      <c r="H28" s="36">
        <f>SUM(G29:G32)/(COUNTIF(G29:G32,"&gt;0")+0.00000001)</f>
        <v>0</v>
      </c>
      <c r="I28" s="12"/>
      <c r="J28" s="36">
        <f>SUM(I29:I32)/(COUNTIF(I29:I32,"&gt;0")+0.00000001)</f>
        <v>0</v>
      </c>
      <c r="K28" s="12"/>
      <c r="L28" s="36">
        <f>SUM(K29:K32)/(COUNTIF(K29:K32,"&gt;0")+0.00000001)</f>
        <v>0</v>
      </c>
      <c r="M28" s="12"/>
      <c r="N28" s="36">
        <f>SUM(M29:M32)/(COUNTIF(M29:M32,"&gt;0")+0.00000001)</f>
        <v>0</v>
      </c>
      <c r="O28" s="13"/>
    </row>
    <row r="29" spans="1:15" x14ac:dyDescent="0.2">
      <c r="A29" s="33"/>
      <c r="B29" s="80" t="s">
        <v>374</v>
      </c>
      <c r="C29" s="13"/>
      <c r="D29" s="31"/>
      <c r="E29" s="13"/>
      <c r="F29" s="31"/>
      <c r="G29" s="13"/>
      <c r="H29" s="31"/>
      <c r="I29" s="13"/>
      <c r="J29" s="31"/>
      <c r="K29" s="13"/>
      <c r="L29" s="31"/>
      <c r="M29" s="13"/>
      <c r="N29" s="31"/>
      <c r="O29" s="13"/>
    </row>
    <row r="30" spans="1:15" ht="25.5" x14ac:dyDescent="0.2">
      <c r="A30" s="33"/>
      <c r="B30" s="80" t="s">
        <v>375</v>
      </c>
      <c r="C30" s="13"/>
      <c r="D30" s="31"/>
      <c r="E30" s="13"/>
      <c r="F30" s="31"/>
      <c r="G30" s="13"/>
      <c r="H30" s="31"/>
      <c r="I30" s="13"/>
      <c r="J30" s="31"/>
      <c r="K30" s="13"/>
      <c r="L30" s="31"/>
      <c r="M30" s="13"/>
      <c r="N30" s="31"/>
      <c r="O30" s="13"/>
    </row>
    <row r="31" spans="1:15" ht="25.5" x14ac:dyDescent="0.2">
      <c r="A31" s="33"/>
      <c r="B31" s="80" t="s">
        <v>680</v>
      </c>
      <c r="C31" s="13"/>
      <c r="D31" s="31"/>
      <c r="E31" s="13"/>
      <c r="F31" s="31"/>
      <c r="G31" s="13"/>
      <c r="H31" s="31"/>
      <c r="I31" s="13"/>
      <c r="J31" s="31"/>
      <c r="K31" s="13"/>
      <c r="L31" s="31"/>
      <c r="M31" s="13"/>
      <c r="N31" s="31"/>
      <c r="O31" s="13"/>
    </row>
    <row r="32" spans="1:15" ht="25.5" x14ac:dyDescent="0.2">
      <c r="A32" s="33"/>
      <c r="B32" s="80" t="s">
        <v>623</v>
      </c>
      <c r="C32" s="13"/>
      <c r="D32" s="31"/>
      <c r="E32" s="13"/>
      <c r="F32" s="31"/>
      <c r="G32" s="13"/>
      <c r="H32" s="31"/>
      <c r="I32" s="13"/>
      <c r="J32" s="31"/>
      <c r="K32" s="13"/>
      <c r="L32" s="31"/>
      <c r="M32" s="13"/>
      <c r="N32" s="31"/>
      <c r="O32" s="13"/>
    </row>
    <row r="33" spans="1:15" x14ac:dyDescent="0.2">
      <c r="B33" s="40" t="s">
        <v>83</v>
      </c>
      <c r="C33" s="14"/>
      <c r="D33" s="37">
        <f>D3+D9+D16+D23+D28</f>
        <v>0</v>
      </c>
      <c r="E33" s="14"/>
      <c r="F33" s="37">
        <f>F3+F9+F16+F23+F28</f>
        <v>0</v>
      </c>
      <c r="G33" s="14"/>
      <c r="H33" s="37">
        <f>H3+H9+H16+H23+H28</f>
        <v>0</v>
      </c>
      <c r="I33" s="14"/>
      <c r="J33" s="37">
        <f>J3+J9+J16+J23+J28</f>
        <v>0</v>
      </c>
      <c r="K33" s="14"/>
      <c r="L33" s="37">
        <f>L3+L9+L16+L23+L28</f>
        <v>0</v>
      </c>
      <c r="M33" s="14"/>
      <c r="N33" s="37">
        <f>N3+N9+N16+N23+N28</f>
        <v>0</v>
      </c>
      <c r="O33" s="13"/>
    </row>
    <row r="34" spans="1:15" x14ac:dyDescent="0.2">
      <c r="B34" s="40" t="s">
        <v>84</v>
      </c>
      <c r="C34" s="14"/>
      <c r="D34" s="37">
        <f>D33/(COUNTIF(D3:D32,"&gt;0")+0.00000001)</f>
        <v>0</v>
      </c>
      <c r="E34" s="14"/>
      <c r="F34" s="37">
        <f>F33/(COUNTIF(F3:F32,"&gt;0")+0.00000001)</f>
        <v>0</v>
      </c>
      <c r="G34" s="14"/>
      <c r="H34" s="37">
        <f>H33/(COUNTIF(H3:H32,"&gt;0")+0.00000001)</f>
        <v>0</v>
      </c>
      <c r="I34" s="14"/>
      <c r="J34" s="37">
        <f>J33/(COUNTIF(J3:J32,"&gt;0")+0.00000001)</f>
        <v>0</v>
      </c>
      <c r="K34" s="14"/>
      <c r="L34" s="37">
        <f>L33/(COUNTIF(L3:L32,"&gt;0")+0.00000001)</f>
        <v>0</v>
      </c>
      <c r="M34" s="14"/>
      <c r="N34" s="37">
        <f>N33/(COUNTIF(N3:N32,"&gt;0")+0.00000001)</f>
        <v>0</v>
      </c>
      <c r="O34" s="13"/>
    </row>
    <row r="35" spans="1:15" x14ac:dyDescent="0.2">
      <c r="B35" s="40" t="s">
        <v>85</v>
      </c>
      <c r="C35" s="14"/>
      <c r="D35" s="37">
        <f>D34/5*100</f>
        <v>0</v>
      </c>
      <c r="E35" s="14"/>
      <c r="F35" s="37">
        <f>F34/5*100</f>
        <v>0</v>
      </c>
      <c r="G35" s="14"/>
      <c r="H35" s="37">
        <f>H34/5*100</f>
        <v>0</v>
      </c>
      <c r="I35" s="14"/>
      <c r="J35" s="37">
        <f>J34/5*100</f>
        <v>0</v>
      </c>
      <c r="K35" s="14"/>
      <c r="L35" s="37">
        <f>L34/5*100</f>
        <v>0</v>
      </c>
      <c r="M35" s="14"/>
      <c r="N35" s="37">
        <f>N34/5*100</f>
        <v>0</v>
      </c>
      <c r="O35" s="13"/>
    </row>
    <row r="36" spans="1:15" x14ac:dyDescent="0.2">
      <c r="A36" s="45" t="s">
        <v>41</v>
      </c>
    </row>
    <row r="37" spans="1:15" x14ac:dyDescent="0.2">
      <c r="A37" s="32" t="s">
        <v>71</v>
      </c>
    </row>
    <row r="38" spans="1:15" x14ac:dyDescent="0.2">
      <c r="A38" s="32" t="s">
        <v>42</v>
      </c>
    </row>
    <row r="39" spans="1:15" x14ac:dyDescent="0.2">
      <c r="A39" s="32" t="s">
        <v>43</v>
      </c>
    </row>
    <row r="40" spans="1:15" x14ac:dyDescent="0.2">
      <c r="A40" s="32" t="s">
        <v>44</v>
      </c>
    </row>
    <row r="41" spans="1:15" x14ac:dyDescent="0.2">
      <c r="A41" s="32" t="s">
        <v>45</v>
      </c>
    </row>
    <row r="42" spans="1:15" x14ac:dyDescent="0.2">
      <c r="A42" s="32" t="s">
        <v>46</v>
      </c>
    </row>
    <row r="43" spans="1:15" x14ac:dyDescent="0.2">
      <c r="A43" s="45" t="s">
        <v>76</v>
      </c>
      <c r="C43" s="118" t="str">
        <f>Front!H1</f>
        <v>Date</v>
      </c>
      <c r="D43" s="119"/>
      <c r="E43" s="118" t="str">
        <f>Front!I1</f>
        <v>Date</v>
      </c>
      <c r="F43" s="119"/>
      <c r="G43" s="118" t="str">
        <f>Front!J1</f>
        <v>Date</v>
      </c>
      <c r="H43" s="119"/>
      <c r="I43" s="118" t="str">
        <f>Front!K1</f>
        <v>Date</v>
      </c>
      <c r="J43" s="119"/>
      <c r="K43" s="118" t="str">
        <f>Front!L1</f>
        <v>Date</v>
      </c>
      <c r="L43" s="119"/>
      <c r="M43" s="118" t="str">
        <f>Front!M1</f>
        <v>Date</v>
      </c>
      <c r="N43" s="119"/>
      <c r="O43" s="17" t="s">
        <v>67</v>
      </c>
    </row>
    <row r="44" spans="1:15" ht="27" customHeight="1" x14ac:dyDescent="0.2">
      <c r="A44" s="33"/>
      <c r="B44" s="80"/>
      <c r="C44" s="47" t="s">
        <v>19</v>
      </c>
      <c r="D44" s="35" t="s">
        <v>20</v>
      </c>
      <c r="E44" s="47" t="s">
        <v>19</v>
      </c>
      <c r="F44" s="35" t="s">
        <v>20</v>
      </c>
      <c r="G44" s="47" t="s">
        <v>19</v>
      </c>
      <c r="H44" s="35" t="s">
        <v>20</v>
      </c>
      <c r="I44" s="47" t="s">
        <v>19</v>
      </c>
      <c r="J44" s="35" t="s">
        <v>20</v>
      </c>
      <c r="K44" s="47" t="s">
        <v>19</v>
      </c>
      <c r="L44" s="35" t="s">
        <v>20</v>
      </c>
      <c r="M44" s="47" t="s">
        <v>19</v>
      </c>
      <c r="N44" s="35" t="s">
        <v>20</v>
      </c>
      <c r="O44" s="13"/>
    </row>
    <row r="45" spans="1:15" x14ac:dyDescent="0.2">
      <c r="A45" s="33" t="s">
        <v>32</v>
      </c>
      <c r="B45" s="80"/>
      <c r="C45" s="12"/>
      <c r="D45" s="36">
        <f>SUM(C46:C50)/(COUNTIF(C46:C50,"&gt;0")+0.00000001)</f>
        <v>0</v>
      </c>
      <c r="E45" s="12"/>
      <c r="F45" s="36">
        <f>SUM(E46:E50)/(COUNTIF(E46:E50,"&gt;0")+0.00000001)</f>
        <v>0</v>
      </c>
      <c r="G45" s="12"/>
      <c r="H45" s="36">
        <f>SUM(G46:G50)/(COUNTIF(G46:G50,"&gt;0")+0.00000001)</f>
        <v>0</v>
      </c>
      <c r="I45" s="12"/>
      <c r="J45" s="36">
        <f>SUM(I46:I50)/(COUNTIF(I46:I50,"&gt;0")+0.00000001)</f>
        <v>0</v>
      </c>
      <c r="K45" s="12"/>
      <c r="L45" s="36">
        <f>SUM(K46:K50)/(COUNTIF(K46:K50,"&gt;0")+0.00000001)</f>
        <v>0</v>
      </c>
      <c r="M45" s="12"/>
      <c r="N45" s="36">
        <f>SUM(M46:M50)/(COUNTIF(M46:M50,"&gt;0")+0.00000001)</f>
        <v>0</v>
      </c>
      <c r="O45" s="13"/>
    </row>
    <row r="46" spans="1:15" x14ac:dyDescent="0.2">
      <c r="A46" s="33"/>
      <c r="B46" s="80" t="s">
        <v>360</v>
      </c>
      <c r="C46" s="13"/>
      <c r="D46" s="31"/>
      <c r="E46" s="13"/>
      <c r="F46" s="31"/>
      <c r="G46" s="13"/>
      <c r="H46" s="31"/>
      <c r="I46" s="13"/>
      <c r="J46" s="31"/>
      <c r="K46" s="13"/>
      <c r="L46" s="31"/>
      <c r="M46" s="13"/>
      <c r="N46" s="31"/>
      <c r="O46" s="13"/>
    </row>
    <row r="47" spans="1:15" x14ac:dyDescent="0.2">
      <c r="A47" s="33"/>
      <c r="B47" s="80" t="s">
        <v>359</v>
      </c>
      <c r="C47" s="13"/>
      <c r="D47" s="31"/>
      <c r="E47" s="13"/>
      <c r="F47" s="31"/>
      <c r="G47" s="13"/>
      <c r="H47" s="31"/>
      <c r="I47" s="13"/>
      <c r="J47" s="31"/>
      <c r="K47" s="13"/>
      <c r="L47" s="31"/>
      <c r="M47" s="13"/>
      <c r="N47" s="31"/>
      <c r="O47" s="13"/>
    </row>
    <row r="48" spans="1:15" x14ac:dyDescent="0.2">
      <c r="A48" s="33"/>
      <c r="B48" s="80" t="s">
        <v>361</v>
      </c>
      <c r="C48" s="13"/>
      <c r="D48" s="31"/>
      <c r="E48" s="13"/>
      <c r="F48" s="31"/>
      <c r="G48" s="13"/>
      <c r="H48" s="31"/>
      <c r="I48" s="13"/>
      <c r="J48" s="31"/>
      <c r="K48" s="13"/>
      <c r="L48" s="31"/>
      <c r="M48" s="13"/>
      <c r="N48" s="31"/>
      <c r="O48" s="13"/>
    </row>
    <row r="49" spans="1:15" ht="38.25" x14ac:dyDescent="0.2">
      <c r="A49" s="33"/>
      <c r="B49" s="80" t="s">
        <v>362</v>
      </c>
      <c r="C49" s="13"/>
      <c r="D49" s="31"/>
      <c r="E49" s="13"/>
      <c r="F49" s="31"/>
      <c r="G49" s="13"/>
      <c r="H49" s="31"/>
      <c r="I49" s="13"/>
      <c r="J49" s="31"/>
      <c r="K49" s="13"/>
      <c r="L49" s="31"/>
      <c r="M49" s="13"/>
      <c r="N49" s="31"/>
      <c r="O49" s="13"/>
    </row>
    <row r="50" spans="1:15" ht="25.5" x14ac:dyDescent="0.2">
      <c r="A50" s="33"/>
      <c r="B50" s="80" t="s">
        <v>363</v>
      </c>
      <c r="C50" s="13"/>
      <c r="D50" s="31"/>
      <c r="E50" s="13"/>
      <c r="F50" s="31"/>
      <c r="G50" s="13"/>
      <c r="H50" s="31"/>
      <c r="I50" s="13"/>
      <c r="J50" s="31"/>
      <c r="K50" s="13"/>
      <c r="L50" s="31"/>
      <c r="M50" s="13"/>
      <c r="N50" s="31"/>
      <c r="O50" s="13"/>
    </row>
    <row r="51" spans="1:15" x14ac:dyDescent="0.2">
      <c r="A51" s="33" t="s">
        <v>33</v>
      </c>
      <c r="B51" s="80"/>
      <c r="C51" s="12"/>
      <c r="D51" s="36">
        <f>SUM(C52:C57)/(COUNTIF(C52:C57,"&gt;0")+0.00000001)</f>
        <v>0</v>
      </c>
      <c r="E51" s="12"/>
      <c r="F51" s="36">
        <f>SUM(E52:E57)/(COUNTIF(E52:E57,"&gt;0")+0.00000001)</f>
        <v>0</v>
      </c>
      <c r="G51" s="12"/>
      <c r="H51" s="36">
        <f>SUM(G52:G57)/(COUNTIF(G52:G57,"&gt;0")+0.00000001)</f>
        <v>0</v>
      </c>
      <c r="I51" s="12"/>
      <c r="J51" s="36">
        <f>SUM(I52:I57)/(COUNTIF(I52:I57,"&gt;0")+0.00000001)</f>
        <v>0</v>
      </c>
      <c r="K51" s="12"/>
      <c r="L51" s="36">
        <f>SUM(K52:K57)/(COUNTIF(K52:K57,"&gt;0")+0.00000001)</f>
        <v>0</v>
      </c>
      <c r="M51" s="12"/>
      <c r="N51" s="36">
        <f>SUM(M52:M57)/(COUNTIF(M52:M57,"&gt;0")+0.00000001)</f>
        <v>0</v>
      </c>
      <c r="O51" s="13"/>
    </row>
    <row r="52" spans="1:15" x14ac:dyDescent="0.2">
      <c r="A52" s="33"/>
      <c r="B52" s="80" t="s">
        <v>364</v>
      </c>
      <c r="C52" s="13"/>
      <c r="D52" s="31"/>
      <c r="E52" s="13"/>
      <c r="F52" s="31"/>
      <c r="G52" s="13"/>
      <c r="H52" s="31"/>
      <c r="I52" s="13"/>
      <c r="J52" s="31"/>
      <c r="K52" s="13"/>
      <c r="L52" s="31"/>
      <c r="M52" s="13"/>
      <c r="N52" s="31"/>
      <c r="O52" s="13"/>
    </row>
    <row r="53" spans="1:15" ht="39" customHeight="1" x14ac:dyDescent="0.2">
      <c r="A53" s="33"/>
      <c r="B53" s="80" t="s">
        <v>365</v>
      </c>
      <c r="C53" s="13"/>
      <c r="D53" s="31"/>
      <c r="E53" s="13"/>
      <c r="F53" s="31"/>
      <c r="G53" s="13"/>
      <c r="H53" s="31"/>
      <c r="I53" s="13"/>
      <c r="J53" s="31"/>
      <c r="K53" s="13"/>
      <c r="L53" s="31"/>
      <c r="M53" s="13"/>
      <c r="N53" s="31"/>
      <c r="O53" s="13"/>
    </row>
    <row r="54" spans="1:15" ht="25.5" x14ac:dyDescent="0.2">
      <c r="A54" s="33"/>
      <c r="B54" s="80" t="s">
        <v>366</v>
      </c>
      <c r="C54" s="13"/>
      <c r="D54" s="31"/>
      <c r="E54" s="13"/>
      <c r="F54" s="31"/>
      <c r="G54" s="13"/>
      <c r="H54" s="31"/>
      <c r="I54" s="13"/>
      <c r="J54" s="31"/>
      <c r="K54" s="13"/>
      <c r="L54" s="31"/>
      <c r="M54" s="13"/>
      <c r="N54" s="31"/>
      <c r="O54" s="13"/>
    </row>
    <row r="55" spans="1:15" ht="40.5" customHeight="1" x14ac:dyDescent="0.2">
      <c r="A55" s="33"/>
      <c r="B55" s="80" t="s">
        <v>367</v>
      </c>
      <c r="C55" s="13"/>
      <c r="D55" s="31"/>
      <c r="E55" s="13"/>
      <c r="F55" s="31"/>
      <c r="G55" s="13"/>
      <c r="H55" s="31"/>
      <c r="I55" s="13"/>
      <c r="J55" s="31"/>
      <c r="K55" s="13"/>
      <c r="L55" s="31"/>
      <c r="M55" s="13"/>
      <c r="N55" s="31"/>
      <c r="O55" s="13"/>
    </row>
    <row r="56" spans="1:15" ht="38.25" x14ac:dyDescent="0.2">
      <c r="A56" s="33"/>
      <c r="B56" s="80" t="s">
        <v>368</v>
      </c>
      <c r="C56" s="13"/>
      <c r="D56" s="31"/>
      <c r="E56" s="13"/>
      <c r="F56" s="31"/>
      <c r="G56" s="13"/>
      <c r="H56" s="31"/>
      <c r="I56" s="13"/>
      <c r="J56" s="31"/>
      <c r="K56" s="13"/>
      <c r="L56" s="31"/>
      <c r="M56" s="13"/>
      <c r="N56" s="31"/>
      <c r="O56" s="13"/>
    </row>
    <row r="57" spans="1:15" ht="25.5" x14ac:dyDescent="0.2">
      <c r="A57" s="33"/>
      <c r="B57" s="80" t="s">
        <v>363</v>
      </c>
      <c r="C57" s="13"/>
      <c r="D57" s="31"/>
      <c r="E57" s="13"/>
      <c r="F57" s="31"/>
      <c r="G57" s="13"/>
      <c r="H57" s="31"/>
      <c r="I57" s="13"/>
      <c r="J57" s="31"/>
      <c r="K57" s="13"/>
      <c r="L57" s="31"/>
      <c r="M57" s="13"/>
      <c r="N57" s="31"/>
      <c r="O57" s="13"/>
    </row>
    <row r="58" spans="1:15" x14ac:dyDescent="0.2">
      <c r="A58" s="33" t="s">
        <v>34</v>
      </c>
      <c r="B58" s="80"/>
      <c r="C58" s="12"/>
      <c r="D58" s="36">
        <f>SUM(C59:C64)/(COUNTIF(C59:C64,"&gt;0")+0.00000001)</f>
        <v>0</v>
      </c>
      <c r="E58" s="12"/>
      <c r="F58" s="36">
        <f>SUM(E59:E64)/(COUNTIF(E59:E64,"&gt;0")+0.00000001)</f>
        <v>0</v>
      </c>
      <c r="G58" s="12"/>
      <c r="H58" s="36">
        <f>SUM(G59:G64)/(COUNTIF(G59:G64,"&gt;0")+0.00000001)</f>
        <v>0</v>
      </c>
      <c r="I58" s="12"/>
      <c r="J58" s="36">
        <f>SUM(I59:I64)/(COUNTIF(I59:I64,"&gt;0")+0.00000001)</f>
        <v>0</v>
      </c>
      <c r="K58" s="12"/>
      <c r="L58" s="36">
        <f>SUM(K59:K64)/(COUNTIF(K59:K64,"&gt;0")+0.00000001)</f>
        <v>0</v>
      </c>
      <c r="M58" s="12"/>
      <c r="N58" s="36">
        <f>SUM(M59:M64)/(COUNTIF(M59:M64,"&gt;0")+0.00000001)</f>
        <v>0</v>
      </c>
      <c r="O58" s="13"/>
    </row>
    <row r="59" spans="1:15" x14ac:dyDescent="0.2">
      <c r="A59" s="33"/>
      <c r="B59" s="80" t="s">
        <v>369</v>
      </c>
      <c r="C59" s="13"/>
      <c r="D59" s="31"/>
      <c r="E59" s="13"/>
      <c r="F59" s="31"/>
      <c r="G59" s="13"/>
      <c r="H59" s="31"/>
      <c r="I59" s="13"/>
      <c r="J59" s="31"/>
      <c r="K59" s="13"/>
      <c r="L59" s="31"/>
      <c r="M59" s="13"/>
      <c r="N59" s="31"/>
      <c r="O59" s="13"/>
    </row>
    <row r="60" spans="1:15" x14ac:dyDescent="0.2">
      <c r="A60" s="33"/>
      <c r="B60" s="80" t="s">
        <v>370</v>
      </c>
      <c r="C60" s="13"/>
      <c r="D60" s="31"/>
      <c r="E60" s="13"/>
      <c r="F60" s="31"/>
      <c r="G60" s="13"/>
      <c r="H60" s="31"/>
      <c r="I60" s="13"/>
      <c r="J60" s="31"/>
      <c r="K60" s="13"/>
      <c r="L60" s="31"/>
      <c r="M60" s="13"/>
      <c r="N60" s="31"/>
      <c r="O60" s="13"/>
    </row>
    <row r="61" spans="1:15" ht="25.5" x14ac:dyDescent="0.2">
      <c r="A61" s="33"/>
      <c r="B61" s="80" t="s">
        <v>619</v>
      </c>
      <c r="C61" s="13"/>
      <c r="D61" s="31"/>
      <c r="E61" s="13"/>
      <c r="F61" s="31"/>
      <c r="G61" s="13"/>
      <c r="H61" s="31"/>
      <c r="I61" s="13"/>
      <c r="J61" s="31"/>
      <c r="K61" s="13"/>
      <c r="L61" s="31"/>
      <c r="M61" s="13"/>
      <c r="N61" s="31"/>
      <c r="O61" s="13"/>
    </row>
    <row r="62" spans="1:15" x14ac:dyDescent="0.2">
      <c r="A62" s="33"/>
      <c r="B62" s="80" t="s">
        <v>620</v>
      </c>
      <c r="C62" s="13"/>
      <c r="D62" s="31"/>
      <c r="E62" s="13"/>
      <c r="F62" s="31"/>
      <c r="G62" s="13"/>
      <c r="H62" s="31"/>
      <c r="I62" s="13"/>
      <c r="J62" s="31"/>
      <c r="K62" s="13"/>
      <c r="L62" s="31"/>
      <c r="M62" s="13"/>
      <c r="N62" s="31"/>
      <c r="O62" s="13"/>
    </row>
    <row r="63" spans="1:15" ht="25.5" x14ac:dyDescent="0.2">
      <c r="A63" s="33"/>
      <c r="B63" s="80" t="s">
        <v>621</v>
      </c>
      <c r="C63" s="13"/>
      <c r="D63" s="31"/>
      <c r="E63" s="13"/>
      <c r="F63" s="31"/>
      <c r="G63" s="13"/>
      <c r="H63" s="31"/>
      <c r="I63" s="13"/>
      <c r="J63" s="31"/>
      <c r="K63" s="13"/>
      <c r="L63" s="31"/>
      <c r="M63" s="13"/>
      <c r="N63" s="31"/>
      <c r="O63" s="13"/>
    </row>
    <row r="64" spans="1:15" ht="25.5" x14ac:dyDescent="0.2">
      <c r="A64" s="33"/>
      <c r="B64" s="80" t="s">
        <v>371</v>
      </c>
      <c r="C64" s="13"/>
      <c r="D64" s="31"/>
      <c r="E64" s="13"/>
      <c r="F64" s="31"/>
      <c r="G64" s="13"/>
      <c r="H64" s="31"/>
      <c r="I64" s="13"/>
      <c r="J64" s="31"/>
      <c r="K64" s="13"/>
      <c r="L64" s="31"/>
      <c r="M64" s="13"/>
      <c r="N64" s="31"/>
      <c r="O64" s="13"/>
    </row>
    <row r="65" spans="1:15" x14ac:dyDescent="0.2">
      <c r="A65" s="33" t="s">
        <v>35</v>
      </c>
      <c r="B65" s="80"/>
      <c r="C65" s="12"/>
      <c r="D65" s="36">
        <f>SUM(C66:C69)/(COUNTIF(C66:C69,"&gt;0")+0.00000001)</f>
        <v>0</v>
      </c>
      <c r="E65" s="12"/>
      <c r="F65" s="36">
        <f>SUM(E66:E69)/(COUNTIF(E66:E69,"&gt;0")+0.00000001)</f>
        <v>0</v>
      </c>
      <c r="G65" s="12"/>
      <c r="H65" s="36">
        <f>SUM(G66:G69)/(COUNTIF(G66:G69,"&gt;0")+0.00000001)</f>
        <v>0</v>
      </c>
      <c r="I65" s="12"/>
      <c r="J65" s="36">
        <f>SUM(I66:I69)/(COUNTIF(I66:I69,"&gt;0")+0.00000001)</f>
        <v>0</v>
      </c>
      <c r="K65" s="12"/>
      <c r="L65" s="36">
        <f>SUM(K66:K69)/(COUNTIF(K66:K69,"&gt;0")+0.00000001)</f>
        <v>0</v>
      </c>
      <c r="M65" s="12"/>
      <c r="N65" s="36">
        <f>SUM(M66:M69)/(COUNTIF(M66:M69,"&gt;0")+0.00000001)</f>
        <v>0</v>
      </c>
      <c r="O65" s="13"/>
    </row>
    <row r="66" spans="1:15" x14ac:dyDescent="0.2">
      <c r="A66" s="33"/>
      <c r="B66" s="80" t="s">
        <v>372</v>
      </c>
      <c r="C66" s="13"/>
      <c r="D66" s="31"/>
      <c r="E66" s="13"/>
      <c r="F66" s="31"/>
      <c r="G66" s="13"/>
      <c r="H66" s="31"/>
      <c r="I66" s="13"/>
      <c r="J66" s="31"/>
      <c r="K66" s="13"/>
      <c r="L66" s="31"/>
      <c r="M66" s="13"/>
      <c r="N66" s="31"/>
      <c r="O66" s="13"/>
    </row>
    <row r="67" spans="1:15" ht="25.5" x14ac:dyDescent="0.2">
      <c r="A67" s="33"/>
      <c r="B67" s="80" t="s">
        <v>622</v>
      </c>
      <c r="C67" s="13"/>
      <c r="D67" s="31"/>
      <c r="E67" s="13"/>
      <c r="F67" s="31"/>
      <c r="G67" s="13"/>
      <c r="H67" s="31"/>
      <c r="I67" s="13"/>
      <c r="J67" s="31"/>
      <c r="K67" s="13"/>
      <c r="L67" s="31"/>
      <c r="M67" s="13"/>
      <c r="N67" s="31"/>
      <c r="O67" s="13"/>
    </row>
    <row r="68" spans="1:15" ht="25.5" x14ac:dyDescent="0.2">
      <c r="A68" s="33"/>
      <c r="B68" s="80" t="s">
        <v>621</v>
      </c>
      <c r="C68" s="13"/>
      <c r="D68" s="31"/>
      <c r="E68" s="13"/>
      <c r="F68" s="31"/>
      <c r="G68" s="13"/>
      <c r="H68" s="31"/>
      <c r="I68" s="13"/>
      <c r="J68" s="31"/>
      <c r="K68" s="13"/>
      <c r="L68" s="31"/>
      <c r="M68" s="13"/>
      <c r="N68" s="31"/>
      <c r="O68" s="13"/>
    </row>
    <row r="69" spans="1:15" ht="25.5" x14ac:dyDescent="0.2">
      <c r="A69" s="33"/>
      <c r="B69" s="80" t="s">
        <v>373</v>
      </c>
      <c r="C69" s="13"/>
      <c r="D69" s="31"/>
      <c r="E69" s="13"/>
      <c r="F69" s="31"/>
      <c r="G69" s="13"/>
      <c r="H69" s="31"/>
      <c r="I69" s="13"/>
      <c r="J69" s="31"/>
      <c r="K69" s="13"/>
      <c r="L69" s="31"/>
      <c r="M69" s="13"/>
      <c r="N69" s="31"/>
      <c r="O69" s="13"/>
    </row>
    <row r="70" spans="1:15" x14ac:dyDescent="0.2">
      <c r="A70" s="33" t="s">
        <v>36</v>
      </c>
      <c r="B70" s="80"/>
      <c r="C70" s="12"/>
      <c r="D70" s="36">
        <f>SUM(C71:C74)/(COUNTIF(C71:C74,"&gt;0")+0.00000001)</f>
        <v>0</v>
      </c>
      <c r="E70" s="12"/>
      <c r="F70" s="36">
        <f>SUM(E71:E74)/(COUNTIF(E71:E74,"&gt;0")+0.00000001)</f>
        <v>0</v>
      </c>
      <c r="G70" s="12"/>
      <c r="H70" s="36">
        <f>SUM(G71:G74)/(COUNTIF(G71:G74,"&gt;0")+0.00000001)</f>
        <v>0</v>
      </c>
      <c r="I70" s="12"/>
      <c r="J70" s="36">
        <f>SUM(I71:I74)/(COUNTIF(I71:I74,"&gt;0")+0.00000001)</f>
        <v>0</v>
      </c>
      <c r="K70" s="12"/>
      <c r="L70" s="36">
        <f>SUM(K71:K74)/(COUNTIF(K71:K74,"&gt;0")+0.00000001)</f>
        <v>0</v>
      </c>
      <c r="M70" s="12"/>
      <c r="N70" s="36">
        <f>SUM(M71:M74)/(COUNTIF(M71:M74,"&gt;0")+0.00000001)</f>
        <v>0</v>
      </c>
      <c r="O70" s="13"/>
    </row>
    <row r="71" spans="1:15" x14ac:dyDescent="0.2">
      <c r="A71" s="33"/>
      <c r="B71" s="80" t="s">
        <v>374</v>
      </c>
      <c r="C71" s="13"/>
      <c r="D71" s="31"/>
      <c r="E71" s="13"/>
      <c r="F71" s="31"/>
      <c r="G71" s="13"/>
      <c r="H71" s="31"/>
      <c r="I71" s="13"/>
      <c r="J71" s="31"/>
      <c r="K71" s="13"/>
      <c r="L71" s="31"/>
      <c r="M71" s="13"/>
      <c r="N71" s="31"/>
      <c r="O71" s="13"/>
    </row>
    <row r="72" spans="1:15" ht="25.5" x14ac:dyDescent="0.2">
      <c r="A72" s="33"/>
      <c r="B72" s="80" t="s">
        <v>375</v>
      </c>
      <c r="C72" s="13"/>
      <c r="D72" s="31"/>
      <c r="E72" s="13"/>
      <c r="F72" s="31"/>
      <c r="G72" s="13"/>
      <c r="H72" s="31"/>
      <c r="I72" s="13"/>
      <c r="J72" s="31"/>
      <c r="K72" s="13"/>
      <c r="L72" s="31"/>
      <c r="M72" s="13"/>
      <c r="N72" s="31"/>
      <c r="O72" s="13"/>
    </row>
    <row r="73" spans="1:15" ht="25.5" x14ac:dyDescent="0.2">
      <c r="A73" s="33"/>
      <c r="B73" s="80" t="s">
        <v>680</v>
      </c>
      <c r="C73" s="13"/>
      <c r="D73" s="31"/>
      <c r="E73" s="13"/>
      <c r="F73" s="31"/>
      <c r="G73" s="13"/>
      <c r="H73" s="31"/>
      <c r="I73" s="13"/>
      <c r="J73" s="31"/>
      <c r="K73" s="13"/>
      <c r="L73" s="31"/>
      <c r="M73" s="13"/>
      <c r="N73" s="31"/>
      <c r="O73" s="13"/>
    </row>
    <row r="74" spans="1:15" ht="25.5" x14ac:dyDescent="0.2">
      <c r="A74" s="33"/>
      <c r="B74" s="80" t="s">
        <v>623</v>
      </c>
      <c r="C74" s="13"/>
      <c r="D74" s="31"/>
      <c r="E74" s="13"/>
      <c r="F74" s="31"/>
      <c r="G74" s="13"/>
      <c r="H74" s="31"/>
      <c r="I74" s="13"/>
      <c r="J74" s="31"/>
      <c r="K74" s="13"/>
      <c r="L74" s="31"/>
      <c r="M74" s="13"/>
      <c r="N74" s="31"/>
      <c r="O74" s="13"/>
    </row>
    <row r="75" spans="1:15" x14ac:dyDescent="0.2">
      <c r="B75" s="40" t="s">
        <v>83</v>
      </c>
      <c r="C75" s="14"/>
      <c r="D75" s="37">
        <f>D45+D51+D58+D65+D70</f>
        <v>0</v>
      </c>
      <c r="E75" s="14"/>
      <c r="F75" s="37">
        <f>F45+F51+F58+F65+F70</f>
        <v>0</v>
      </c>
      <c r="G75" s="14"/>
      <c r="H75" s="37">
        <f>H45+H51+H58+H65+H70</f>
        <v>0</v>
      </c>
      <c r="I75" s="14"/>
      <c r="J75" s="37">
        <f>J45+J51+J58+J65+J70</f>
        <v>0</v>
      </c>
      <c r="K75" s="14"/>
      <c r="L75" s="37">
        <f>L45+L51+L58+L65+L70</f>
        <v>0</v>
      </c>
      <c r="M75" s="14"/>
      <c r="N75" s="37">
        <f>N45+N51+N58+N65+N70</f>
        <v>0</v>
      </c>
      <c r="O75" s="13"/>
    </row>
    <row r="76" spans="1:15" x14ac:dyDescent="0.2">
      <c r="B76" s="40" t="s">
        <v>84</v>
      </c>
      <c r="C76" s="14"/>
      <c r="D76" s="37">
        <f>D75/(COUNTIF(D45:D74,"&gt;0")+0.00000001)</f>
        <v>0</v>
      </c>
      <c r="E76" s="14"/>
      <c r="F76" s="37">
        <f>F75/(COUNTIF(F45:F74,"&gt;0")+0.00000001)</f>
        <v>0</v>
      </c>
      <c r="G76" s="14"/>
      <c r="H76" s="37">
        <f>H75/(COUNTIF(H45:H74,"&gt;0")+0.00000001)</f>
        <v>0</v>
      </c>
      <c r="I76" s="14"/>
      <c r="J76" s="37">
        <f>J75/(COUNTIF(J45:J74,"&gt;0")+0.00000001)</f>
        <v>0</v>
      </c>
      <c r="K76" s="14"/>
      <c r="L76" s="37">
        <f>L75/(COUNTIF(L45:L74,"&gt;0")+0.00000001)</f>
        <v>0</v>
      </c>
      <c r="M76" s="14"/>
      <c r="N76" s="37">
        <f>N75/(COUNTIF(N45:N74,"&gt;0")+0.00000001)</f>
        <v>0</v>
      </c>
      <c r="O76" s="13"/>
    </row>
    <row r="77" spans="1:15" x14ac:dyDescent="0.2">
      <c r="B77" s="40" t="s">
        <v>85</v>
      </c>
      <c r="C77" s="14"/>
      <c r="D77" s="37">
        <f>D76/5*100</f>
        <v>0</v>
      </c>
      <c r="E77" s="14"/>
      <c r="F77" s="37">
        <f>F76/5*100</f>
        <v>0</v>
      </c>
      <c r="G77" s="14"/>
      <c r="H77" s="37">
        <f>H76/5*100</f>
        <v>0</v>
      </c>
      <c r="I77" s="14"/>
      <c r="J77" s="37">
        <f>J76/5*100</f>
        <v>0</v>
      </c>
      <c r="K77" s="14"/>
      <c r="L77" s="37">
        <f>L76/5*100</f>
        <v>0</v>
      </c>
      <c r="M77" s="14"/>
      <c r="N77" s="37">
        <f>N76/5*100</f>
        <v>0</v>
      </c>
      <c r="O77" s="13"/>
    </row>
    <row r="78" spans="1:15" x14ac:dyDescent="0.2">
      <c r="A78" s="45" t="s">
        <v>41</v>
      </c>
    </row>
    <row r="79" spans="1:15" x14ac:dyDescent="0.2">
      <c r="A79" s="32" t="s">
        <v>71</v>
      </c>
    </row>
    <row r="80" spans="1:15" x14ac:dyDescent="0.2">
      <c r="A80" s="32" t="s">
        <v>42</v>
      </c>
    </row>
    <row r="81" spans="1:1" x14ac:dyDescent="0.2">
      <c r="A81" s="32" t="s">
        <v>43</v>
      </c>
    </row>
    <row r="82" spans="1:1" x14ac:dyDescent="0.2">
      <c r="A82" s="32" t="s">
        <v>44</v>
      </c>
    </row>
    <row r="83" spans="1:1" x14ac:dyDescent="0.2">
      <c r="A83" s="32" t="s">
        <v>45</v>
      </c>
    </row>
    <row r="84" spans="1:1" x14ac:dyDescent="0.2">
      <c r="A84" s="32" t="s">
        <v>46</v>
      </c>
    </row>
  </sheetData>
  <sheetProtection password="DD16" sheet="1" objects="1" scenarios="1"/>
  <mergeCells count="12">
    <mergeCell ref="M1:N1"/>
    <mergeCell ref="C43:D43"/>
    <mergeCell ref="E43:F43"/>
    <mergeCell ref="G43:H43"/>
    <mergeCell ref="I43:J43"/>
    <mergeCell ref="K43:L43"/>
    <mergeCell ref="M43:N43"/>
    <mergeCell ref="C1:D1"/>
    <mergeCell ref="E1:F1"/>
    <mergeCell ref="G1:H1"/>
    <mergeCell ref="I1:J1"/>
    <mergeCell ref="K1:L1"/>
  </mergeCells>
  <phoneticPr fontId="0" type="noConversion"/>
  <dataValidations count="1">
    <dataValidation type="decimal" allowBlank="1" showInputMessage="1" showErrorMessage="1" sqref="K46:K74 M46:M74 C46:C74 E46:E74 G46:G74 I46:I74 M4:M32 C4:C32 E4:E32 G4:G32 I4:I32 K4:K32" xr:uid="{00000000-0002-0000-0300-000000000000}">
      <formula1>0</formula1>
      <formula2>5</formula2>
    </dataValidation>
  </dataValidations>
  <pageMargins left="0.7" right="0.7" top="0.75" bottom="0.75" header="0.3" footer="0.3"/>
  <pageSetup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O174"/>
  <sheetViews>
    <sheetView workbookViewId="0">
      <selection activeCell="C4" sqref="C4"/>
    </sheetView>
  </sheetViews>
  <sheetFormatPr defaultColWidth="9.140625" defaultRowHeight="12.75" x14ac:dyDescent="0.2"/>
  <cols>
    <col min="1" max="1" width="18.7109375" style="3" customWidth="1"/>
    <col min="2" max="2" width="41.7109375" style="28" customWidth="1"/>
    <col min="3" max="3" width="5.7109375" style="15" customWidth="1"/>
    <col min="4" max="4" width="5.7109375" style="3" customWidth="1"/>
    <col min="5" max="5" width="5.7109375" style="15" customWidth="1"/>
    <col min="6" max="6" width="5.7109375" style="3" customWidth="1"/>
    <col min="7" max="7" width="5.7109375" style="15" customWidth="1"/>
    <col min="8" max="8" width="5.7109375" style="3" customWidth="1"/>
    <col min="9" max="9" width="5.7109375" style="15" customWidth="1"/>
    <col min="10" max="10" width="5.7109375" style="3" customWidth="1"/>
    <col min="11" max="11" width="5.7109375" style="15" customWidth="1"/>
    <col min="12" max="12" width="5.7109375" style="3" customWidth="1"/>
    <col min="13" max="13" width="5.7109375" style="15" customWidth="1"/>
    <col min="14" max="14" width="5.7109375" style="3" customWidth="1"/>
    <col min="15" max="15" width="173.7109375" style="15" customWidth="1"/>
    <col min="16" max="16384" width="9.140625" style="3"/>
  </cols>
  <sheetData>
    <row r="1" spans="1:15" x14ac:dyDescent="0.2">
      <c r="A1" s="83" t="s">
        <v>78</v>
      </c>
      <c r="B1" s="80"/>
      <c r="C1" s="118" t="str">
        <f>Front!B1</f>
        <v>Date</v>
      </c>
      <c r="D1" s="119"/>
      <c r="E1" s="118" t="str">
        <f>Front!C1</f>
        <v>Date</v>
      </c>
      <c r="F1" s="119"/>
      <c r="G1" s="118" t="str">
        <f>Front!D1</f>
        <v>Date</v>
      </c>
      <c r="H1" s="119"/>
      <c r="I1" s="118" t="str">
        <f>Front!E1</f>
        <v>Date</v>
      </c>
      <c r="J1" s="119"/>
      <c r="K1" s="118" t="str">
        <f>Front!F1</f>
        <v>Date</v>
      </c>
      <c r="L1" s="119"/>
      <c r="M1" s="118" t="str">
        <f>Front!G1</f>
        <v>Date</v>
      </c>
      <c r="N1" s="119"/>
      <c r="O1" s="17" t="s">
        <v>67</v>
      </c>
    </row>
    <row r="2" spans="1:15" ht="27" customHeight="1" x14ac:dyDescent="0.2">
      <c r="A2" s="81"/>
      <c r="B2" s="80"/>
      <c r="C2" s="35" t="s">
        <v>19</v>
      </c>
      <c r="D2" s="35" t="s">
        <v>20</v>
      </c>
      <c r="E2" s="35" t="s">
        <v>19</v>
      </c>
      <c r="F2" s="35" t="s">
        <v>20</v>
      </c>
      <c r="G2" s="35" t="s">
        <v>19</v>
      </c>
      <c r="H2" s="35" t="s">
        <v>20</v>
      </c>
      <c r="I2" s="35" t="s">
        <v>19</v>
      </c>
      <c r="J2" s="35" t="s">
        <v>20</v>
      </c>
      <c r="K2" s="35" t="s">
        <v>19</v>
      </c>
      <c r="L2" s="35" t="s">
        <v>20</v>
      </c>
      <c r="M2" s="35" t="s">
        <v>19</v>
      </c>
      <c r="N2" s="35" t="s">
        <v>20</v>
      </c>
      <c r="O2" s="13"/>
    </row>
    <row r="3" spans="1:15" x14ac:dyDescent="0.2">
      <c r="A3" s="81" t="s">
        <v>29</v>
      </c>
      <c r="B3" s="80"/>
      <c r="C3" s="12"/>
      <c r="D3" s="36">
        <f>SUM(C4:C5)/(COUNTIF(C4:C5,"&gt;0")+0.00000001)</f>
        <v>0</v>
      </c>
      <c r="E3" s="12"/>
      <c r="F3" s="36">
        <f>SUM(E4:E5)/(COUNTIF(E4:E5,"&gt;0")+0.00000001)</f>
        <v>0</v>
      </c>
      <c r="G3" s="12"/>
      <c r="H3" s="36">
        <f>SUM(G4:G5)/(COUNTIF(G4:G5,"&gt;0")+0.00000001)</f>
        <v>0</v>
      </c>
      <c r="I3" s="12"/>
      <c r="J3" s="36">
        <f>SUM(I4:I5)/(COUNTIF(I4:I5,"&gt;0")+0.00000001)</f>
        <v>0</v>
      </c>
      <c r="K3" s="12"/>
      <c r="L3" s="36">
        <f>SUM(K4:K5)/(COUNTIF(K4:K5,"&gt;0")+0.00000001)</f>
        <v>0</v>
      </c>
      <c r="M3" s="12"/>
      <c r="N3" s="36">
        <f>SUM(M4:M5)/(COUNTIF(M4:M5,"&gt;0")+0.00000001)</f>
        <v>0</v>
      </c>
      <c r="O3" s="13"/>
    </row>
    <row r="4" spans="1:15" ht="63.75" x14ac:dyDescent="0.2">
      <c r="A4" s="81"/>
      <c r="B4" s="80" t="s">
        <v>624</v>
      </c>
      <c r="C4" s="8"/>
      <c r="D4" s="50"/>
      <c r="E4" s="8"/>
      <c r="F4" s="50"/>
      <c r="G4" s="8"/>
      <c r="H4" s="50"/>
      <c r="I4" s="8"/>
      <c r="J4" s="50"/>
      <c r="K4" s="8"/>
      <c r="L4" s="50"/>
      <c r="M4" s="8"/>
      <c r="N4" s="50"/>
      <c r="O4" s="13"/>
    </row>
    <row r="5" spans="1:15" ht="38.25" x14ac:dyDescent="0.2">
      <c r="A5" s="81"/>
      <c r="B5" s="80" t="s">
        <v>341</v>
      </c>
      <c r="C5" s="13"/>
      <c r="D5" s="31"/>
      <c r="E5" s="13"/>
      <c r="F5" s="31"/>
      <c r="G5" s="13"/>
      <c r="H5" s="31"/>
      <c r="I5" s="13"/>
      <c r="J5" s="31"/>
      <c r="K5" s="13"/>
      <c r="L5" s="31"/>
      <c r="M5" s="13"/>
      <c r="N5" s="31"/>
      <c r="O5" s="13"/>
    </row>
    <row r="6" spans="1:15" x14ac:dyDescent="0.2">
      <c r="A6" s="82" t="s">
        <v>30</v>
      </c>
      <c r="B6" s="80"/>
      <c r="C6" s="12"/>
      <c r="D6" s="36">
        <f>SUM(C7:C8)/(COUNTIF(C7:C8,"&gt;0")+0.00000001)</f>
        <v>0</v>
      </c>
      <c r="E6" s="12"/>
      <c r="F6" s="36">
        <f>SUM(E7:E8)/(COUNTIF(E7:E8,"&gt;0")+0.00000001)</f>
        <v>0</v>
      </c>
      <c r="G6" s="12"/>
      <c r="H6" s="36">
        <f>SUM(G7:G8)/(COUNTIF(G7:G8,"&gt;0")+0.00000001)</f>
        <v>0</v>
      </c>
      <c r="I6" s="12"/>
      <c r="J6" s="36">
        <f>SUM(I7:I8)/(COUNTIF(I7:I8,"&gt;0")+0.00000001)</f>
        <v>0</v>
      </c>
      <c r="K6" s="12"/>
      <c r="L6" s="36">
        <f>SUM(K7:K8)/(COUNTIF(K7:K8,"&gt;0")+0.00000001)</f>
        <v>0</v>
      </c>
      <c r="M6" s="12"/>
      <c r="N6" s="36">
        <f>SUM(M7:M8)/(COUNTIF(M7:M8,"&gt;0")+0.00000001)</f>
        <v>0</v>
      </c>
      <c r="O6" s="13"/>
    </row>
    <row r="7" spans="1:15" ht="38.25" x14ac:dyDescent="0.2">
      <c r="A7" s="81"/>
      <c r="B7" s="80" t="s">
        <v>625</v>
      </c>
      <c r="C7" s="8"/>
      <c r="D7" s="50"/>
      <c r="E7" s="8"/>
      <c r="F7" s="50"/>
      <c r="G7" s="8"/>
      <c r="H7" s="50"/>
      <c r="I7" s="8"/>
      <c r="J7" s="50"/>
      <c r="K7" s="8"/>
      <c r="L7" s="50"/>
      <c r="M7" s="8"/>
      <c r="N7" s="50"/>
      <c r="O7" s="13"/>
    </row>
    <row r="8" spans="1:15" ht="38.25" x14ac:dyDescent="0.2">
      <c r="A8" s="81"/>
      <c r="B8" s="80" t="s">
        <v>626</v>
      </c>
      <c r="C8" s="13"/>
      <c r="D8" s="31"/>
      <c r="E8" s="13"/>
      <c r="F8" s="31"/>
      <c r="G8" s="13"/>
      <c r="H8" s="31"/>
      <c r="I8" s="13"/>
      <c r="J8" s="31"/>
      <c r="K8" s="13"/>
      <c r="L8" s="31"/>
      <c r="M8" s="13"/>
      <c r="N8" s="31"/>
      <c r="O8" s="13"/>
    </row>
    <row r="9" spans="1:15" x14ac:dyDescent="0.2">
      <c r="A9" s="81" t="s">
        <v>31</v>
      </c>
      <c r="B9" s="80"/>
      <c r="C9" s="12"/>
      <c r="D9" s="36">
        <f>SUM(C10:C30)/(COUNTIF(C10:C30,"&gt;0")+0.00000001)</f>
        <v>0</v>
      </c>
      <c r="E9" s="12"/>
      <c r="F9" s="36">
        <f>SUM(E10:E30)/(COUNTIF(E10:E30,"&gt;0")+0.00000001)</f>
        <v>0</v>
      </c>
      <c r="G9" s="12"/>
      <c r="H9" s="36">
        <f>SUM(G10:G30)/(COUNTIF(G10:G30,"&gt;0")+0.00000001)</f>
        <v>0</v>
      </c>
      <c r="I9" s="12"/>
      <c r="J9" s="36">
        <f>SUM(I10:I30)/(COUNTIF(I10:I30,"&gt;0")+0.00000001)</f>
        <v>0</v>
      </c>
      <c r="K9" s="12"/>
      <c r="L9" s="36">
        <f>SUM(K10:K30)/(COUNTIF(K10:K30,"&gt;0")+0.00000001)</f>
        <v>0</v>
      </c>
      <c r="M9" s="12"/>
      <c r="N9" s="36">
        <f>SUM(M10:M30)/(COUNTIF(M10:M30,"&gt;0")+0.00000001)</f>
        <v>0</v>
      </c>
      <c r="O9" s="13"/>
    </row>
    <row r="10" spans="1:15" x14ac:dyDescent="0.2">
      <c r="A10" s="81"/>
      <c r="B10" s="80" t="s">
        <v>342</v>
      </c>
      <c r="C10" s="13"/>
      <c r="D10" s="31"/>
      <c r="E10" s="13"/>
      <c r="F10" s="31"/>
      <c r="G10" s="13"/>
      <c r="H10" s="31"/>
      <c r="I10" s="13"/>
      <c r="J10" s="31"/>
      <c r="K10" s="13"/>
      <c r="L10" s="31"/>
      <c r="M10" s="13"/>
      <c r="N10" s="31"/>
      <c r="O10" s="13"/>
    </row>
    <row r="11" spans="1:15" ht="63.75" x14ac:dyDescent="0.2">
      <c r="A11" s="81"/>
      <c r="B11" s="80" t="s">
        <v>627</v>
      </c>
      <c r="C11" s="13"/>
      <c r="D11" s="31"/>
      <c r="E11" s="13"/>
      <c r="F11" s="31"/>
      <c r="G11" s="13"/>
      <c r="H11" s="31"/>
      <c r="I11" s="13"/>
      <c r="J11" s="31"/>
      <c r="K11" s="13"/>
      <c r="L11" s="31"/>
      <c r="M11" s="13"/>
      <c r="N11" s="31"/>
      <c r="O11" s="13"/>
    </row>
    <row r="12" spans="1:15" ht="25.5" x14ac:dyDescent="0.2">
      <c r="A12" s="81"/>
      <c r="B12" s="80" t="s">
        <v>628</v>
      </c>
      <c r="C12" s="13"/>
      <c r="D12" s="31"/>
      <c r="E12" s="13"/>
      <c r="F12" s="31"/>
      <c r="G12" s="13"/>
      <c r="H12" s="31"/>
      <c r="I12" s="13"/>
      <c r="J12" s="31"/>
      <c r="K12" s="13"/>
      <c r="L12" s="31"/>
      <c r="M12" s="13"/>
      <c r="N12" s="31"/>
      <c r="O12" s="13"/>
    </row>
    <row r="13" spans="1:15" x14ac:dyDescent="0.2">
      <c r="A13" s="81"/>
      <c r="B13" s="80" t="s">
        <v>629</v>
      </c>
      <c r="C13" s="13"/>
      <c r="D13" s="31"/>
      <c r="E13" s="13"/>
      <c r="F13" s="31"/>
      <c r="G13" s="13"/>
      <c r="H13" s="31"/>
      <c r="I13" s="13"/>
      <c r="J13" s="31"/>
      <c r="K13" s="13"/>
      <c r="L13" s="31"/>
      <c r="M13" s="13"/>
      <c r="N13" s="31"/>
      <c r="O13" s="13"/>
    </row>
    <row r="14" spans="1:15" x14ac:dyDescent="0.2">
      <c r="A14" s="81"/>
      <c r="B14" s="95" t="s">
        <v>630</v>
      </c>
      <c r="C14" s="13"/>
      <c r="D14" s="31"/>
      <c r="E14" s="13"/>
      <c r="F14" s="31"/>
      <c r="G14" s="13"/>
      <c r="H14" s="31"/>
      <c r="I14" s="13"/>
      <c r="J14" s="31"/>
      <c r="K14" s="13"/>
      <c r="L14" s="31"/>
      <c r="M14" s="13"/>
      <c r="N14" s="31"/>
      <c r="O14" s="13"/>
    </row>
    <row r="15" spans="1:15" ht="15" x14ac:dyDescent="0.25">
      <c r="A15" s="105"/>
      <c r="B15" s="95" t="s">
        <v>631</v>
      </c>
      <c r="C15" s="13"/>
      <c r="D15" s="31"/>
      <c r="E15" s="13"/>
      <c r="F15" s="31"/>
      <c r="G15" s="13"/>
      <c r="H15" s="31"/>
      <c r="I15" s="13"/>
      <c r="J15" s="31"/>
      <c r="K15" s="13"/>
      <c r="L15" s="31"/>
      <c r="M15" s="13"/>
      <c r="N15" s="31"/>
      <c r="O15" s="13"/>
    </row>
    <row r="16" spans="1:15" ht="15" x14ac:dyDescent="0.25">
      <c r="A16" s="105"/>
      <c r="B16" s="95" t="s">
        <v>632</v>
      </c>
      <c r="C16" s="13"/>
      <c r="D16" s="31"/>
      <c r="E16" s="13"/>
      <c r="F16" s="31"/>
      <c r="G16" s="13"/>
      <c r="H16" s="31"/>
      <c r="I16" s="13"/>
      <c r="J16" s="31"/>
      <c r="K16" s="13"/>
      <c r="L16" s="31"/>
      <c r="M16" s="13"/>
      <c r="N16" s="31"/>
      <c r="O16" s="13"/>
    </row>
    <row r="17" spans="1:15" ht="15" x14ac:dyDescent="0.25">
      <c r="A17" s="105"/>
      <c r="B17" s="95" t="s">
        <v>633</v>
      </c>
      <c r="C17" s="13"/>
      <c r="D17" s="31"/>
      <c r="E17" s="13"/>
      <c r="F17" s="31"/>
      <c r="G17" s="13"/>
      <c r="H17" s="31"/>
      <c r="I17" s="13"/>
      <c r="J17" s="31"/>
      <c r="K17" s="13"/>
      <c r="L17" s="31"/>
      <c r="M17" s="13"/>
      <c r="N17" s="31"/>
      <c r="O17" s="13"/>
    </row>
    <row r="18" spans="1:15" x14ac:dyDescent="0.2">
      <c r="A18" s="81"/>
      <c r="B18" s="95" t="s">
        <v>634</v>
      </c>
      <c r="C18" s="13"/>
      <c r="D18" s="31"/>
      <c r="E18" s="13"/>
      <c r="F18" s="31"/>
      <c r="G18" s="13"/>
      <c r="H18" s="31"/>
      <c r="I18" s="13"/>
      <c r="J18" s="31"/>
      <c r="K18" s="13"/>
      <c r="L18" s="31"/>
      <c r="M18" s="13"/>
      <c r="N18" s="31"/>
      <c r="O18" s="13"/>
    </row>
    <row r="19" spans="1:15" ht="15" x14ac:dyDescent="0.25">
      <c r="A19" s="105"/>
      <c r="B19" s="95" t="s">
        <v>635</v>
      </c>
      <c r="C19" s="13"/>
      <c r="D19" s="31"/>
      <c r="E19" s="13"/>
      <c r="F19" s="31"/>
      <c r="G19" s="13"/>
      <c r="H19" s="31"/>
      <c r="I19" s="13"/>
      <c r="J19" s="31"/>
      <c r="K19" s="13"/>
      <c r="L19" s="31"/>
      <c r="M19" s="13"/>
      <c r="N19" s="31"/>
      <c r="O19" s="13"/>
    </row>
    <row r="20" spans="1:15" ht="15.75" customHeight="1" x14ac:dyDescent="0.25">
      <c r="A20" s="105"/>
      <c r="B20" s="95" t="s">
        <v>636</v>
      </c>
      <c r="C20" s="13"/>
      <c r="D20" s="31"/>
      <c r="E20" s="13"/>
      <c r="F20" s="31"/>
      <c r="G20" s="13"/>
      <c r="H20" s="31"/>
      <c r="I20" s="13"/>
      <c r="J20" s="31"/>
      <c r="K20" s="13"/>
      <c r="L20" s="31"/>
      <c r="M20" s="13"/>
      <c r="N20" s="31"/>
      <c r="O20" s="13"/>
    </row>
    <row r="21" spans="1:15" ht="15.75" customHeight="1" x14ac:dyDescent="0.25">
      <c r="A21" s="105"/>
      <c r="B21" s="95" t="s">
        <v>637</v>
      </c>
      <c r="C21" s="13"/>
      <c r="D21" s="31"/>
      <c r="E21" s="13"/>
      <c r="F21" s="31"/>
      <c r="G21" s="13"/>
      <c r="H21" s="31"/>
      <c r="I21" s="13"/>
      <c r="J21" s="31"/>
      <c r="K21" s="13"/>
      <c r="L21" s="31"/>
      <c r="M21" s="13"/>
      <c r="N21" s="31"/>
      <c r="O21" s="13"/>
    </row>
    <row r="22" spans="1:15" ht="15.75" customHeight="1" x14ac:dyDescent="0.25">
      <c r="A22" s="105"/>
      <c r="B22" s="106" t="s">
        <v>638</v>
      </c>
      <c r="C22" s="13"/>
      <c r="D22" s="31"/>
      <c r="E22" s="13"/>
      <c r="F22" s="31"/>
      <c r="G22" s="13"/>
      <c r="H22" s="31"/>
      <c r="I22" s="13"/>
      <c r="J22" s="31"/>
      <c r="K22" s="13"/>
      <c r="L22" s="31"/>
      <c r="M22" s="13"/>
      <c r="N22" s="31"/>
      <c r="O22" s="13"/>
    </row>
    <row r="23" spans="1:15" ht="15" x14ac:dyDescent="0.25">
      <c r="A23" s="105"/>
      <c r="B23" s="106" t="s">
        <v>639</v>
      </c>
      <c r="C23" s="13"/>
      <c r="D23" s="31"/>
      <c r="E23" s="13"/>
      <c r="F23" s="31"/>
      <c r="G23" s="13"/>
      <c r="H23" s="31"/>
      <c r="I23" s="13"/>
      <c r="J23" s="31"/>
      <c r="K23" s="13"/>
      <c r="L23" s="31"/>
      <c r="M23" s="13"/>
      <c r="N23" s="31"/>
      <c r="O23" s="13"/>
    </row>
    <row r="24" spans="1:15" ht="15" x14ac:dyDescent="0.25">
      <c r="A24" s="105"/>
      <c r="B24" s="95" t="s">
        <v>640</v>
      </c>
      <c r="C24" s="13"/>
      <c r="D24" s="31"/>
      <c r="E24" s="13"/>
      <c r="F24" s="31"/>
      <c r="G24" s="13"/>
      <c r="H24" s="31"/>
      <c r="I24" s="13"/>
      <c r="J24" s="31"/>
      <c r="K24" s="13"/>
      <c r="L24" s="31"/>
      <c r="M24" s="13"/>
      <c r="N24" s="31"/>
      <c r="O24" s="13"/>
    </row>
    <row r="25" spans="1:15" ht="15" x14ac:dyDescent="0.25">
      <c r="A25" s="105"/>
      <c r="B25" s="95" t="s">
        <v>641</v>
      </c>
      <c r="C25" s="13"/>
      <c r="D25" s="31"/>
      <c r="E25" s="13"/>
      <c r="F25" s="31"/>
      <c r="G25" s="13"/>
      <c r="H25" s="31"/>
      <c r="I25" s="13"/>
      <c r="J25" s="31"/>
      <c r="K25" s="13"/>
      <c r="L25" s="31"/>
      <c r="M25" s="13"/>
      <c r="N25" s="31"/>
      <c r="O25" s="13"/>
    </row>
    <row r="26" spans="1:15" ht="15" x14ac:dyDescent="0.25">
      <c r="A26" s="105"/>
      <c r="B26" s="95" t="s">
        <v>642</v>
      </c>
      <c r="C26" s="13"/>
      <c r="D26" s="31"/>
      <c r="E26" s="13"/>
      <c r="F26" s="31"/>
      <c r="G26" s="13"/>
      <c r="H26" s="31"/>
      <c r="I26" s="13"/>
      <c r="J26" s="31"/>
      <c r="K26" s="13"/>
      <c r="L26" s="31"/>
      <c r="M26" s="13"/>
      <c r="N26" s="31"/>
      <c r="O26" s="13"/>
    </row>
    <row r="27" spans="1:15" ht="15" x14ac:dyDescent="0.25">
      <c r="A27" s="105"/>
      <c r="B27" s="95" t="s">
        <v>643</v>
      </c>
      <c r="C27" s="8"/>
      <c r="D27" s="50"/>
      <c r="E27" s="8"/>
      <c r="F27" s="50"/>
      <c r="G27" s="8"/>
      <c r="H27" s="50"/>
      <c r="I27" s="8"/>
      <c r="J27" s="50"/>
      <c r="K27" s="8"/>
      <c r="L27" s="50"/>
      <c r="M27" s="8"/>
      <c r="N27" s="50"/>
      <c r="O27" s="13"/>
    </row>
    <row r="28" spans="1:15" ht="26.25" x14ac:dyDescent="0.25">
      <c r="A28" s="105"/>
      <c r="B28" s="95" t="s">
        <v>644</v>
      </c>
      <c r="C28" s="13"/>
      <c r="D28" s="31"/>
      <c r="E28" s="13"/>
      <c r="F28" s="31"/>
      <c r="G28" s="13"/>
      <c r="H28" s="31"/>
      <c r="I28" s="13"/>
      <c r="J28" s="31"/>
      <c r="K28" s="13"/>
      <c r="L28" s="31"/>
      <c r="M28" s="13"/>
      <c r="N28" s="31"/>
      <c r="O28" s="13"/>
    </row>
    <row r="29" spans="1:15" ht="26.25" x14ac:dyDescent="0.25">
      <c r="A29" s="105"/>
      <c r="B29" s="95" t="s">
        <v>645</v>
      </c>
      <c r="C29" s="13"/>
      <c r="D29" s="31"/>
      <c r="E29" s="13"/>
      <c r="F29" s="31"/>
      <c r="G29" s="13"/>
      <c r="H29" s="31"/>
      <c r="I29" s="13"/>
      <c r="J29" s="31"/>
      <c r="K29" s="13"/>
      <c r="L29" s="31"/>
      <c r="M29" s="13"/>
      <c r="N29" s="31"/>
      <c r="O29" s="13"/>
    </row>
    <row r="30" spans="1:15" ht="105" customHeight="1" x14ac:dyDescent="0.2">
      <c r="A30" s="81"/>
      <c r="B30" s="80" t="s">
        <v>679</v>
      </c>
      <c r="C30" s="13"/>
      <c r="D30" s="31"/>
      <c r="E30" s="13"/>
      <c r="F30" s="31"/>
      <c r="G30" s="13"/>
      <c r="H30" s="31"/>
      <c r="I30" s="13"/>
      <c r="J30" s="31"/>
      <c r="K30" s="13"/>
      <c r="L30" s="31"/>
      <c r="M30" s="13"/>
      <c r="N30" s="31"/>
      <c r="O30" s="13"/>
    </row>
    <row r="31" spans="1:15" ht="27.75" customHeight="1" x14ac:dyDescent="0.2">
      <c r="A31" s="120" t="s">
        <v>1041</v>
      </c>
      <c r="B31" s="121"/>
      <c r="C31" s="12"/>
      <c r="D31" s="36">
        <f>SUM(C32:C35)/(COUNTIF(C32:C35,"&gt;0")+0.00000001)</f>
        <v>0</v>
      </c>
      <c r="E31" s="12"/>
      <c r="F31" s="36">
        <f>SUM(E32:E35)/(COUNTIF(E32:E35,"&gt;0")+0.00000001)</f>
        <v>0</v>
      </c>
      <c r="G31" s="12"/>
      <c r="H31" s="36">
        <f>SUM(G32:G35)/(COUNTIF(G32:G35,"&gt;0")+0.00000001)</f>
        <v>0</v>
      </c>
      <c r="I31" s="12"/>
      <c r="J31" s="36">
        <f>SUM(I32:I35)/(COUNTIF(I32:I35,"&gt;0")+0.00000001)</f>
        <v>0</v>
      </c>
      <c r="K31" s="12"/>
      <c r="L31" s="36">
        <f>SUM(K32:K35)/(COUNTIF(K32:K35,"&gt;0")+0.00000001)</f>
        <v>0</v>
      </c>
      <c r="M31" s="12"/>
      <c r="N31" s="36">
        <f>SUM(M32:M35)/(COUNTIF(M32:M35,"&gt;0")+0.00000001)</f>
        <v>0</v>
      </c>
      <c r="O31" s="13"/>
    </row>
    <row r="32" spans="1:15" x14ac:dyDescent="0.2">
      <c r="A32" s="81"/>
      <c r="B32" s="80" t="s">
        <v>343</v>
      </c>
      <c r="C32" s="13"/>
      <c r="D32" s="31"/>
      <c r="E32" s="13"/>
      <c r="F32" s="31"/>
      <c r="G32" s="13"/>
      <c r="H32" s="31"/>
      <c r="I32" s="13"/>
      <c r="J32" s="31"/>
      <c r="K32" s="13"/>
      <c r="L32" s="31"/>
      <c r="M32" s="13"/>
      <c r="N32" s="31"/>
      <c r="O32" s="13"/>
    </row>
    <row r="33" spans="1:15" x14ac:dyDescent="0.2">
      <c r="A33" s="81"/>
      <c r="B33" s="80" t="s">
        <v>646</v>
      </c>
      <c r="C33" s="13"/>
      <c r="D33" s="31"/>
      <c r="E33" s="13"/>
      <c r="F33" s="31"/>
      <c r="G33" s="13"/>
      <c r="H33" s="31"/>
      <c r="I33" s="13"/>
      <c r="J33" s="31"/>
      <c r="K33" s="13"/>
      <c r="L33" s="31"/>
      <c r="M33" s="13"/>
      <c r="N33" s="31"/>
      <c r="O33" s="13"/>
    </row>
    <row r="34" spans="1:15" ht="15" customHeight="1" x14ac:dyDescent="0.25">
      <c r="A34" s="105"/>
      <c r="B34" s="80" t="s">
        <v>344</v>
      </c>
      <c r="C34" s="8"/>
      <c r="D34" s="50"/>
      <c r="E34" s="8"/>
      <c r="F34" s="50"/>
      <c r="G34" s="8"/>
      <c r="H34" s="50"/>
      <c r="I34" s="8"/>
      <c r="J34" s="50"/>
      <c r="K34" s="8"/>
      <c r="L34" s="50"/>
      <c r="M34" s="8"/>
      <c r="N34" s="50"/>
      <c r="O34" s="13"/>
    </row>
    <row r="35" spans="1:15" ht="25.5" x14ac:dyDescent="0.25">
      <c r="A35" s="105"/>
      <c r="B35" s="80" t="s">
        <v>647</v>
      </c>
      <c r="C35" s="13"/>
      <c r="D35" s="31"/>
      <c r="E35" s="13"/>
      <c r="F35" s="31"/>
      <c r="G35" s="13"/>
      <c r="H35" s="31"/>
      <c r="I35" s="13"/>
      <c r="J35" s="31"/>
      <c r="K35" s="13"/>
      <c r="L35" s="31"/>
      <c r="M35" s="13"/>
      <c r="N35" s="31"/>
      <c r="O35" s="13"/>
    </row>
    <row r="36" spans="1:15" x14ac:dyDescent="0.2">
      <c r="A36" s="81" t="s">
        <v>736</v>
      </c>
      <c r="B36" s="80"/>
      <c r="C36" s="12"/>
      <c r="D36" s="36">
        <f>SUM(C37:C51)/(COUNTIF(C37:C51,"&gt;0")+0.00000001)</f>
        <v>0</v>
      </c>
      <c r="E36" s="12"/>
      <c r="F36" s="36">
        <f>SUM(E37:E51)/(COUNTIF(E37:E51,"&gt;0")+0.00000001)</f>
        <v>0</v>
      </c>
      <c r="G36" s="12"/>
      <c r="H36" s="36">
        <f>SUM(G37:G51)/(COUNTIF(G37:G51,"&gt;0")+0.00000001)</f>
        <v>0</v>
      </c>
      <c r="I36" s="12"/>
      <c r="J36" s="36">
        <f>SUM(I37:I51)/(COUNTIF(I37:I51,"&gt;0")+0.00000001)</f>
        <v>0</v>
      </c>
      <c r="K36" s="12"/>
      <c r="L36" s="36">
        <f>SUM(K37:K51)/(COUNTIF(K37:K51,"&gt;0")+0.00000001)</f>
        <v>0</v>
      </c>
      <c r="M36" s="12"/>
      <c r="N36" s="36">
        <f>SUM(M37:M51)/(COUNTIF(M37:M51,"&gt;0")+0.00000001)</f>
        <v>0</v>
      </c>
      <c r="O36" s="13"/>
    </row>
    <row r="37" spans="1:15" ht="14.25" customHeight="1" x14ac:dyDescent="0.2">
      <c r="A37" s="81"/>
      <c r="B37" s="80" t="s">
        <v>345</v>
      </c>
      <c r="C37" s="13"/>
      <c r="D37" s="31"/>
      <c r="E37" s="13"/>
      <c r="F37" s="31"/>
      <c r="G37" s="13"/>
      <c r="H37" s="31"/>
      <c r="I37" s="13"/>
      <c r="J37" s="31"/>
      <c r="K37" s="13"/>
      <c r="L37" s="31"/>
      <c r="M37" s="13"/>
      <c r="N37" s="31"/>
      <c r="O37" s="13"/>
    </row>
    <row r="38" spans="1:15" ht="15.75" customHeight="1" x14ac:dyDescent="0.2">
      <c r="A38" s="81"/>
      <c r="B38" s="80" t="s">
        <v>346</v>
      </c>
      <c r="C38" s="13"/>
      <c r="D38" s="31"/>
      <c r="E38" s="13"/>
      <c r="F38" s="31"/>
      <c r="G38" s="13"/>
      <c r="H38" s="31"/>
      <c r="I38" s="13"/>
      <c r="J38" s="31"/>
      <c r="K38" s="13"/>
      <c r="L38" s="31"/>
      <c r="M38" s="13"/>
      <c r="N38" s="31"/>
      <c r="O38" s="13"/>
    </row>
    <row r="39" spans="1:15" ht="15.75" customHeight="1" x14ac:dyDescent="0.2">
      <c r="A39" s="81"/>
      <c r="B39" s="80" t="s">
        <v>648</v>
      </c>
      <c r="C39" s="13"/>
      <c r="D39" s="31"/>
      <c r="E39" s="13"/>
      <c r="F39" s="31"/>
      <c r="G39" s="13"/>
      <c r="H39" s="31"/>
      <c r="I39" s="13"/>
      <c r="J39" s="31"/>
      <c r="K39" s="13"/>
      <c r="L39" s="31"/>
      <c r="M39" s="13"/>
      <c r="N39" s="31"/>
      <c r="O39" s="13"/>
    </row>
    <row r="40" spans="1:15" ht="15" x14ac:dyDescent="0.25">
      <c r="A40" s="105"/>
      <c r="B40" s="80" t="s">
        <v>649</v>
      </c>
      <c r="C40" s="13"/>
      <c r="D40" s="31"/>
      <c r="E40" s="13"/>
      <c r="F40" s="31"/>
      <c r="G40" s="13"/>
      <c r="H40" s="31"/>
      <c r="I40" s="13"/>
      <c r="J40" s="31"/>
      <c r="K40" s="13"/>
      <c r="L40" s="31"/>
      <c r="M40" s="13"/>
      <c r="N40" s="31"/>
      <c r="O40" s="13"/>
    </row>
    <row r="41" spans="1:15" ht="12.75" customHeight="1" x14ac:dyDescent="0.2">
      <c r="A41" s="81"/>
      <c r="B41" s="80" t="s">
        <v>347</v>
      </c>
      <c r="C41" s="13"/>
      <c r="D41" s="31"/>
      <c r="E41" s="13"/>
      <c r="F41" s="31"/>
      <c r="G41" s="13"/>
      <c r="H41" s="31"/>
      <c r="I41" s="13"/>
      <c r="J41" s="31"/>
      <c r="K41" s="13"/>
      <c r="L41" s="31"/>
      <c r="M41" s="13"/>
      <c r="N41" s="31"/>
      <c r="O41" s="13"/>
    </row>
    <row r="42" spans="1:15" x14ac:dyDescent="0.2">
      <c r="A42" s="81"/>
      <c r="B42" s="80" t="s">
        <v>650</v>
      </c>
      <c r="C42" s="13"/>
      <c r="D42" s="31"/>
      <c r="E42" s="13"/>
      <c r="F42" s="31"/>
      <c r="G42" s="13"/>
      <c r="H42" s="31"/>
      <c r="I42" s="13"/>
      <c r="J42" s="31"/>
      <c r="K42" s="13"/>
      <c r="L42" s="31"/>
      <c r="M42" s="13"/>
      <c r="N42" s="31"/>
      <c r="O42" s="13"/>
    </row>
    <row r="43" spans="1:15" x14ac:dyDescent="0.2">
      <c r="A43" s="81"/>
      <c r="B43" s="80" t="s">
        <v>651</v>
      </c>
      <c r="C43" s="13"/>
      <c r="D43" s="31"/>
      <c r="E43" s="13"/>
      <c r="F43" s="31"/>
      <c r="G43" s="13"/>
      <c r="H43" s="31"/>
      <c r="I43" s="13"/>
      <c r="J43" s="31"/>
      <c r="K43" s="13"/>
      <c r="L43" s="31"/>
      <c r="M43" s="13"/>
      <c r="N43" s="31"/>
    </row>
    <row r="44" spans="1:15" x14ac:dyDescent="0.2">
      <c r="A44" s="81"/>
      <c r="B44" s="80" t="s">
        <v>652</v>
      </c>
      <c r="C44" s="13"/>
      <c r="D44" s="31"/>
      <c r="E44" s="13"/>
      <c r="F44" s="31"/>
      <c r="G44" s="13"/>
      <c r="H44" s="31"/>
      <c r="I44" s="13"/>
      <c r="J44" s="31"/>
      <c r="K44" s="13"/>
      <c r="L44" s="31"/>
      <c r="M44" s="13"/>
      <c r="N44" s="31"/>
      <c r="O44" s="13"/>
    </row>
    <row r="45" spans="1:15" x14ac:dyDescent="0.2">
      <c r="A45" s="81"/>
      <c r="B45" s="80" t="s">
        <v>653</v>
      </c>
      <c r="C45" s="13"/>
      <c r="D45" s="31"/>
      <c r="E45" s="13"/>
      <c r="F45" s="31"/>
      <c r="G45" s="13"/>
      <c r="H45" s="31"/>
      <c r="I45" s="13"/>
      <c r="J45" s="31"/>
      <c r="K45" s="13"/>
      <c r="L45" s="31"/>
      <c r="M45" s="13"/>
      <c r="N45" s="31"/>
      <c r="O45" s="13"/>
    </row>
    <row r="46" spans="1:15" ht="25.5" x14ac:dyDescent="0.25">
      <c r="A46" s="105"/>
      <c r="B46" s="80" t="s">
        <v>654</v>
      </c>
      <c r="C46" s="8"/>
      <c r="D46" s="50"/>
      <c r="E46" s="8"/>
      <c r="F46" s="50"/>
      <c r="G46" s="8"/>
      <c r="H46" s="50"/>
      <c r="I46" s="8"/>
      <c r="J46" s="50"/>
      <c r="K46" s="8"/>
      <c r="L46" s="50"/>
      <c r="M46" s="8"/>
      <c r="N46" s="50"/>
      <c r="O46" s="13"/>
    </row>
    <row r="47" spans="1:15" ht="25.5" x14ac:dyDescent="0.25">
      <c r="A47" s="105"/>
      <c r="B47" s="80" t="s">
        <v>655</v>
      </c>
      <c r="C47" s="13"/>
      <c r="D47" s="31"/>
      <c r="E47" s="13"/>
      <c r="F47" s="31"/>
      <c r="G47" s="13"/>
      <c r="H47" s="31"/>
      <c r="I47" s="13"/>
      <c r="J47" s="31"/>
      <c r="K47" s="13"/>
      <c r="L47" s="31"/>
      <c r="M47" s="13"/>
      <c r="N47" s="31"/>
      <c r="O47" s="13"/>
    </row>
    <row r="48" spans="1:15" ht="15.75" customHeight="1" x14ac:dyDescent="0.25">
      <c r="A48" s="105"/>
      <c r="B48" s="80" t="s">
        <v>348</v>
      </c>
      <c r="C48" s="13"/>
      <c r="D48" s="31"/>
      <c r="E48" s="13"/>
      <c r="F48" s="31"/>
      <c r="G48" s="13"/>
      <c r="H48" s="31"/>
      <c r="I48" s="13"/>
      <c r="J48" s="31"/>
      <c r="K48" s="13"/>
      <c r="L48" s="31"/>
      <c r="M48" s="13"/>
      <c r="N48" s="31"/>
    </row>
    <row r="49" spans="1:15" ht="15.75" customHeight="1" x14ac:dyDescent="0.25">
      <c r="A49" s="105"/>
      <c r="B49" s="80" t="s">
        <v>349</v>
      </c>
      <c r="C49" s="13"/>
      <c r="D49" s="31"/>
      <c r="E49" s="13"/>
      <c r="F49" s="31"/>
      <c r="G49" s="13"/>
      <c r="H49" s="31"/>
      <c r="I49" s="13"/>
      <c r="J49" s="31"/>
      <c r="K49" s="13"/>
      <c r="L49" s="31"/>
      <c r="M49" s="13"/>
      <c r="N49" s="31"/>
      <c r="O49" s="13"/>
    </row>
    <row r="50" spans="1:15" ht="25.5" x14ac:dyDescent="0.25">
      <c r="A50" s="105"/>
      <c r="B50" s="39" t="s">
        <v>656</v>
      </c>
      <c r="C50" s="13"/>
      <c r="D50" s="31"/>
      <c r="E50" s="13"/>
      <c r="F50" s="31"/>
      <c r="G50" s="13"/>
      <c r="H50" s="31"/>
      <c r="I50" s="13"/>
      <c r="J50" s="31"/>
      <c r="K50" s="13"/>
      <c r="L50" s="31"/>
      <c r="M50" s="13"/>
      <c r="N50" s="31"/>
      <c r="O50" s="13"/>
    </row>
    <row r="51" spans="1:15" ht="15" customHeight="1" x14ac:dyDescent="0.25">
      <c r="A51" s="105"/>
      <c r="B51" s="80" t="s">
        <v>350</v>
      </c>
      <c r="C51" s="13"/>
      <c r="D51" s="31"/>
      <c r="E51" s="13"/>
      <c r="F51" s="31"/>
      <c r="G51" s="13"/>
      <c r="H51" s="31"/>
      <c r="I51" s="13"/>
      <c r="J51" s="31"/>
      <c r="K51" s="13"/>
      <c r="L51" s="31"/>
      <c r="M51" s="13"/>
      <c r="N51" s="31"/>
      <c r="O51" s="13"/>
    </row>
    <row r="52" spans="1:15" x14ac:dyDescent="0.2">
      <c r="A52" s="81" t="s">
        <v>737</v>
      </c>
      <c r="B52" s="80"/>
      <c r="C52" s="12"/>
      <c r="D52" s="36">
        <f>SUM(C53:C61)/(COUNTIF(C53:C61,"&gt;0")+0.00000001)</f>
        <v>0</v>
      </c>
      <c r="E52" s="12"/>
      <c r="F52" s="36">
        <f>SUM(E53:E61)/(COUNTIF(E53:E61,"&gt;0")+0.00000001)</f>
        <v>0</v>
      </c>
      <c r="G52" s="12"/>
      <c r="H52" s="36">
        <f>SUM(G53:G61)/(COUNTIF(G53:G61,"&gt;0")+0.00000001)</f>
        <v>0</v>
      </c>
      <c r="I52" s="12"/>
      <c r="J52" s="36">
        <f>SUM(I53:I61)/(COUNTIF(I53:I61,"&gt;0")+0.00000001)</f>
        <v>0</v>
      </c>
      <c r="K52" s="12"/>
      <c r="L52" s="36">
        <f>SUM(K53:K61)/(COUNTIF(K53:K61,"&gt;0")+0.00000001)</f>
        <v>0</v>
      </c>
      <c r="M52" s="12"/>
      <c r="N52" s="36">
        <f>SUM(M53:M61)/(COUNTIF(M53:M61,"&gt;0")+0.00000001)</f>
        <v>0</v>
      </c>
      <c r="O52" s="13"/>
    </row>
    <row r="53" spans="1:15" x14ac:dyDescent="0.2">
      <c r="A53" s="81"/>
      <c r="B53" s="80" t="s">
        <v>351</v>
      </c>
      <c r="C53" s="13"/>
      <c r="D53" s="31"/>
      <c r="E53" s="13"/>
      <c r="F53" s="31"/>
      <c r="G53" s="13"/>
      <c r="H53" s="31"/>
      <c r="I53" s="13"/>
      <c r="J53" s="31"/>
      <c r="K53" s="13"/>
      <c r="L53" s="31"/>
      <c r="M53" s="13"/>
      <c r="N53" s="31"/>
    </row>
    <row r="54" spans="1:15" ht="38.25" x14ac:dyDescent="0.2">
      <c r="A54" s="81"/>
      <c r="B54" s="80" t="s">
        <v>352</v>
      </c>
      <c r="C54" s="13"/>
      <c r="D54" s="31"/>
      <c r="E54" s="13"/>
      <c r="F54" s="31"/>
      <c r="G54" s="13"/>
      <c r="H54" s="31"/>
      <c r="I54" s="13"/>
      <c r="J54" s="31"/>
      <c r="K54" s="13"/>
      <c r="L54" s="31"/>
      <c r="M54" s="13"/>
      <c r="N54" s="31"/>
      <c r="O54" s="13"/>
    </row>
    <row r="55" spans="1:15" x14ac:dyDescent="0.2">
      <c r="A55" s="81"/>
      <c r="B55" s="80" t="s">
        <v>353</v>
      </c>
      <c r="C55" s="13"/>
      <c r="D55" s="31"/>
      <c r="E55" s="13"/>
      <c r="F55" s="31"/>
      <c r="G55" s="13"/>
      <c r="H55" s="31"/>
      <c r="I55" s="13"/>
      <c r="J55" s="31"/>
      <c r="K55" s="13"/>
      <c r="L55" s="31"/>
      <c r="M55" s="13"/>
      <c r="N55" s="31"/>
      <c r="O55" s="13"/>
    </row>
    <row r="56" spans="1:15" x14ac:dyDescent="0.2">
      <c r="A56" s="81"/>
      <c r="B56" s="80" t="s">
        <v>657</v>
      </c>
      <c r="C56" s="13"/>
      <c r="D56" s="31"/>
      <c r="E56" s="13"/>
      <c r="F56" s="31"/>
      <c r="G56" s="13"/>
      <c r="H56" s="31"/>
      <c r="I56" s="13"/>
      <c r="J56" s="31"/>
      <c r="K56" s="13"/>
      <c r="L56" s="31"/>
      <c r="M56" s="13"/>
      <c r="N56" s="31"/>
      <c r="O56" s="13"/>
    </row>
    <row r="57" spans="1:15" x14ac:dyDescent="0.2">
      <c r="A57" s="81"/>
      <c r="B57" s="80" t="s">
        <v>354</v>
      </c>
      <c r="C57" s="13"/>
      <c r="D57" s="31"/>
      <c r="E57" s="13"/>
      <c r="F57" s="31"/>
      <c r="G57" s="13"/>
      <c r="H57" s="31"/>
      <c r="I57" s="13"/>
      <c r="J57" s="31"/>
      <c r="K57" s="13"/>
      <c r="L57" s="31"/>
      <c r="M57" s="13"/>
      <c r="N57" s="31"/>
      <c r="O57" s="13"/>
    </row>
    <row r="58" spans="1:15" x14ac:dyDescent="0.2">
      <c r="A58" s="81"/>
      <c r="B58" s="80" t="s">
        <v>355</v>
      </c>
      <c r="C58" s="13"/>
      <c r="D58" s="31"/>
      <c r="E58" s="13"/>
      <c r="F58" s="31"/>
      <c r="G58" s="13"/>
      <c r="H58" s="31"/>
      <c r="I58" s="13"/>
      <c r="J58" s="31"/>
      <c r="K58" s="13"/>
      <c r="L58" s="31"/>
      <c r="M58" s="13"/>
      <c r="N58" s="31"/>
      <c r="O58" s="13"/>
    </row>
    <row r="59" spans="1:15" ht="25.5" x14ac:dyDescent="0.2">
      <c r="A59" s="81"/>
      <c r="B59" s="80" t="s">
        <v>658</v>
      </c>
      <c r="C59" s="8"/>
      <c r="D59" s="50"/>
      <c r="E59" s="8"/>
      <c r="F59" s="50"/>
      <c r="G59" s="8"/>
      <c r="H59" s="50"/>
      <c r="I59" s="8"/>
      <c r="J59" s="50"/>
      <c r="K59" s="8"/>
      <c r="L59" s="50"/>
      <c r="M59" s="8"/>
      <c r="N59" s="50"/>
      <c r="O59" s="13"/>
    </row>
    <row r="60" spans="1:15" ht="38.25" x14ac:dyDescent="0.2">
      <c r="A60" s="81"/>
      <c r="B60" s="80" t="s">
        <v>659</v>
      </c>
      <c r="C60" s="13"/>
      <c r="D60" s="31"/>
      <c r="E60" s="13"/>
      <c r="F60" s="31"/>
      <c r="G60" s="13"/>
      <c r="H60" s="31"/>
      <c r="I60" s="13"/>
      <c r="J60" s="31"/>
      <c r="K60" s="13"/>
      <c r="L60" s="31"/>
      <c r="M60" s="13"/>
      <c r="N60" s="31"/>
      <c r="O60" s="13"/>
    </row>
    <row r="61" spans="1:15" ht="25.5" x14ac:dyDescent="0.2">
      <c r="A61" s="81"/>
      <c r="B61" s="80" t="s">
        <v>660</v>
      </c>
      <c r="C61" s="13"/>
      <c r="D61" s="31"/>
      <c r="E61" s="13"/>
      <c r="F61" s="31"/>
      <c r="G61" s="13"/>
      <c r="H61" s="31"/>
      <c r="I61" s="13"/>
      <c r="J61" s="31"/>
      <c r="K61" s="13"/>
      <c r="L61" s="31"/>
      <c r="M61" s="13"/>
      <c r="N61" s="31"/>
      <c r="O61" s="13"/>
    </row>
    <row r="62" spans="1:15" x14ac:dyDescent="0.2">
      <c r="A62" s="81" t="s">
        <v>738</v>
      </c>
      <c r="B62" s="80"/>
      <c r="C62" s="12"/>
      <c r="D62" s="36">
        <f>SUM(C63:C67)/(COUNTIF(C63:C67,"&gt;0")+0.00000001)</f>
        <v>0</v>
      </c>
      <c r="E62" s="12"/>
      <c r="F62" s="36">
        <f>SUM(E63:E67)/(COUNTIF(E63:E67,"&gt;0")+0.00000001)</f>
        <v>0</v>
      </c>
      <c r="G62" s="12"/>
      <c r="H62" s="36">
        <f>SUM(G63:G67)/(COUNTIF(G63:G67,"&gt;0")+0.00000001)</f>
        <v>0</v>
      </c>
      <c r="I62" s="12"/>
      <c r="J62" s="36">
        <f>SUM(I63:I67)/(COUNTIF(I63:I67,"&gt;0")+0.00000001)</f>
        <v>0</v>
      </c>
      <c r="K62" s="12"/>
      <c r="L62" s="36">
        <f>SUM(K63:K67)/(COUNTIF(K63:K67,"&gt;0")+0.00000001)</f>
        <v>0</v>
      </c>
      <c r="M62" s="12"/>
      <c r="N62" s="36">
        <f>SUM(M63:M67)/(COUNTIF(M63:M67,"&gt;0")+0.00000001)</f>
        <v>0</v>
      </c>
    </row>
    <row r="63" spans="1:15" x14ac:dyDescent="0.2">
      <c r="A63" s="81"/>
      <c r="B63" s="80" t="s">
        <v>356</v>
      </c>
      <c r="C63" s="13"/>
      <c r="D63" s="31"/>
      <c r="E63" s="13"/>
      <c r="F63" s="31"/>
      <c r="G63" s="13"/>
      <c r="H63" s="31"/>
      <c r="I63" s="13"/>
      <c r="J63" s="31"/>
      <c r="K63" s="13"/>
      <c r="L63" s="31"/>
      <c r="M63" s="13"/>
      <c r="N63" s="31"/>
      <c r="O63" s="13"/>
    </row>
    <row r="64" spans="1:15" x14ac:dyDescent="0.2">
      <c r="A64" s="81"/>
      <c r="B64" s="80" t="s">
        <v>661</v>
      </c>
      <c r="C64" s="13"/>
      <c r="D64" s="31"/>
      <c r="E64" s="13"/>
      <c r="F64" s="31"/>
      <c r="G64" s="13"/>
      <c r="H64" s="31"/>
      <c r="I64" s="13"/>
      <c r="J64" s="31"/>
      <c r="K64" s="13"/>
      <c r="L64" s="31"/>
      <c r="M64" s="13"/>
      <c r="N64" s="31"/>
      <c r="O64" s="13"/>
    </row>
    <row r="65" spans="1:15" x14ac:dyDescent="0.2">
      <c r="A65" s="81"/>
      <c r="B65" s="80" t="s">
        <v>357</v>
      </c>
      <c r="C65" s="13"/>
      <c r="D65" s="31"/>
      <c r="E65" s="13"/>
      <c r="F65" s="31"/>
      <c r="G65" s="13"/>
      <c r="H65" s="31"/>
      <c r="I65" s="13"/>
      <c r="J65" s="31"/>
      <c r="K65" s="13"/>
      <c r="L65" s="31"/>
      <c r="M65" s="13"/>
      <c r="N65" s="31"/>
    </row>
    <row r="66" spans="1:15" x14ac:dyDescent="0.2">
      <c r="A66" s="81"/>
      <c r="B66" s="80" t="s">
        <v>662</v>
      </c>
      <c r="C66" s="8"/>
      <c r="D66" s="50"/>
      <c r="E66" s="8"/>
      <c r="F66" s="50"/>
      <c r="G66" s="8"/>
      <c r="H66" s="50"/>
      <c r="I66" s="8"/>
      <c r="J66" s="50"/>
      <c r="K66" s="8"/>
      <c r="L66" s="50"/>
      <c r="M66" s="8"/>
      <c r="N66" s="50"/>
      <c r="O66" s="13"/>
    </row>
    <row r="67" spans="1:15" ht="25.5" x14ac:dyDescent="0.2">
      <c r="A67" s="81"/>
      <c r="B67" s="80" t="s">
        <v>358</v>
      </c>
      <c r="C67" s="13"/>
      <c r="D67" s="31"/>
      <c r="E67" s="13"/>
      <c r="F67" s="31"/>
      <c r="G67" s="13"/>
      <c r="H67" s="31"/>
      <c r="I67" s="13"/>
      <c r="J67" s="31"/>
      <c r="K67" s="13"/>
      <c r="L67" s="31"/>
      <c r="M67" s="13"/>
      <c r="N67" s="31"/>
      <c r="O67" s="13"/>
    </row>
    <row r="68" spans="1:15" ht="15" x14ac:dyDescent="0.25">
      <c r="A68" s="107" t="s">
        <v>739</v>
      </c>
      <c r="B68" s="105"/>
      <c r="C68" s="12"/>
      <c r="D68" s="36">
        <f>SUM(C69:C76)/(COUNTIF(C69:C76,"&gt;0")+0.00000001)</f>
        <v>0</v>
      </c>
      <c r="E68" s="12"/>
      <c r="F68" s="36">
        <f>SUM(E69:E76)/(COUNTIF(E69:E76,"&gt;0")+0.00000001)</f>
        <v>0</v>
      </c>
      <c r="G68" s="12"/>
      <c r="H68" s="36">
        <f>SUM(G69:G76)/(COUNTIF(G69:G76,"&gt;0")+0.00000001)</f>
        <v>0</v>
      </c>
      <c r="I68" s="12"/>
      <c r="J68" s="36">
        <f>SUM(I69:I76)/(COUNTIF(I69:I76,"&gt;0")+0.00000001)</f>
        <v>0</v>
      </c>
      <c r="K68" s="12"/>
      <c r="L68" s="36">
        <f>SUM(K69:K76)/(COUNTIF(K69:K76,"&gt;0")+0.00000001)</f>
        <v>0</v>
      </c>
      <c r="M68" s="12"/>
      <c r="N68" s="36">
        <f>SUM(M69:M76)/(COUNTIF(M69:M76,"&gt;0")+0.00000001)</f>
        <v>0</v>
      </c>
      <c r="O68" s="13"/>
    </row>
    <row r="69" spans="1:15" ht="25.5" x14ac:dyDescent="0.25">
      <c r="A69" s="105"/>
      <c r="B69" s="39" t="s">
        <v>663</v>
      </c>
      <c r="C69" s="13"/>
      <c r="D69" s="31"/>
      <c r="E69" s="13"/>
      <c r="F69" s="31"/>
      <c r="G69" s="13"/>
      <c r="H69" s="31"/>
      <c r="I69" s="13"/>
      <c r="J69" s="31"/>
      <c r="K69" s="13"/>
      <c r="L69" s="31"/>
      <c r="M69" s="13"/>
      <c r="N69" s="31"/>
      <c r="O69" s="13"/>
    </row>
    <row r="70" spans="1:15" ht="25.5" x14ac:dyDescent="0.25">
      <c r="A70" s="105"/>
      <c r="B70" s="39" t="s">
        <v>664</v>
      </c>
      <c r="C70" s="13"/>
      <c r="D70" s="31"/>
      <c r="E70" s="13"/>
      <c r="F70" s="31"/>
      <c r="G70" s="13"/>
      <c r="H70" s="31"/>
      <c r="I70" s="13"/>
      <c r="J70" s="31"/>
      <c r="K70" s="13"/>
      <c r="L70" s="31"/>
      <c r="M70" s="13"/>
      <c r="N70" s="31"/>
      <c r="O70" s="13"/>
    </row>
    <row r="71" spans="1:15" ht="27" customHeight="1" x14ac:dyDescent="0.25">
      <c r="A71" s="105"/>
      <c r="B71" s="39" t="s">
        <v>678</v>
      </c>
      <c r="C71" s="13"/>
      <c r="D71" s="31"/>
      <c r="E71" s="13"/>
      <c r="F71" s="31"/>
      <c r="G71" s="13"/>
      <c r="H71" s="31"/>
      <c r="I71" s="13"/>
      <c r="J71" s="31"/>
      <c r="K71" s="13"/>
      <c r="L71" s="31"/>
      <c r="M71" s="13"/>
      <c r="N71" s="31"/>
      <c r="O71" s="13"/>
    </row>
    <row r="72" spans="1:15" ht="38.25" x14ac:dyDescent="0.25">
      <c r="A72" s="105"/>
      <c r="B72" s="39" t="s">
        <v>665</v>
      </c>
      <c r="C72" s="13"/>
      <c r="D72" s="31"/>
      <c r="E72" s="13"/>
      <c r="F72" s="31"/>
      <c r="G72" s="13"/>
      <c r="H72" s="31"/>
      <c r="I72" s="13"/>
      <c r="J72" s="31"/>
      <c r="K72" s="13"/>
      <c r="L72" s="31"/>
      <c r="M72" s="13"/>
      <c r="N72" s="31"/>
      <c r="O72" s="13"/>
    </row>
    <row r="73" spans="1:15" ht="25.5" x14ac:dyDescent="0.25">
      <c r="A73" s="105"/>
      <c r="B73" s="39" t="s">
        <v>666</v>
      </c>
      <c r="C73" s="13"/>
      <c r="D73" s="31"/>
      <c r="E73" s="13"/>
      <c r="F73" s="31"/>
      <c r="G73" s="13"/>
      <c r="H73" s="31"/>
      <c r="I73" s="13"/>
      <c r="J73" s="31"/>
      <c r="K73" s="13"/>
      <c r="L73" s="31"/>
      <c r="M73" s="13"/>
      <c r="N73" s="31"/>
      <c r="O73" s="13"/>
    </row>
    <row r="74" spans="1:15" ht="38.25" x14ac:dyDescent="0.25">
      <c r="A74" s="105"/>
      <c r="B74" s="39" t="s">
        <v>667</v>
      </c>
      <c r="C74" s="13"/>
      <c r="D74" s="31"/>
      <c r="E74" s="13"/>
      <c r="F74" s="31"/>
      <c r="G74" s="13"/>
      <c r="H74" s="31"/>
      <c r="I74" s="13"/>
      <c r="J74" s="31"/>
      <c r="K74" s="13"/>
      <c r="L74" s="31"/>
      <c r="M74" s="13"/>
      <c r="N74" s="31"/>
      <c r="O74" s="13"/>
    </row>
    <row r="75" spans="1:15" ht="38.25" x14ac:dyDescent="0.25">
      <c r="A75" s="105"/>
      <c r="B75" s="39" t="s">
        <v>668</v>
      </c>
      <c r="C75" s="13"/>
      <c r="D75" s="31"/>
      <c r="E75" s="13"/>
      <c r="F75" s="31"/>
      <c r="G75" s="13"/>
      <c r="H75" s="31"/>
      <c r="I75" s="13"/>
      <c r="J75" s="31"/>
      <c r="K75" s="13"/>
      <c r="L75" s="31"/>
      <c r="M75" s="13"/>
      <c r="N75" s="31"/>
      <c r="O75" s="13"/>
    </row>
    <row r="76" spans="1:15" ht="38.25" x14ac:dyDescent="0.25">
      <c r="A76" s="105"/>
      <c r="B76" s="39" t="s">
        <v>669</v>
      </c>
      <c r="C76" s="13"/>
      <c r="D76" s="31"/>
      <c r="E76" s="13"/>
      <c r="F76" s="31"/>
      <c r="G76" s="13"/>
      <c r="H76" s="31"/>
      <c r="I76" s="13"/>
      <c r="J76" s="31"/>
      <c r="K76" s="13"/>
      <c r="L76" s="31"/>
      <c r="M76" s="13"/>
      <c r="N76" s="31"/>
      <c r="O76" s="13"/>
    </row>
    <row r="77" spans="1:15" x14ac:dyDescent="0.2">
      <c r="A77" s="32"/>
      <c r="B77" s="40" t="s">
        <v>83</v>
      </c>
      <c r="C77" s="14"/>
      <c r="D77" s="37">
        <f>D3+D6+D9+D31+D36+D52+D62+D68</f>
        <v>0</v>
      </c>
      <c r="E77" s="14"/>
      <c r="F77" s="37">
        <f>F3+F6+F9+F31+F36+F52+F62+F68</f>
        <v>0</v>
      </c>
      <c r="G77" s="14"/>
      <c r="H77" s="37">
        <f>H3+H6+H9+H31+H36+H52+H62+H68</f>
        <v>0</v>
      </c>
      <c r="I77" s="14"/>
      <c r="J77" s="37">
        <f>J3+J6+J9+J31+J36+J52+J62+J68</f>
        <v>0</v>
      </c>
      <c r="K77" s="14"/>
      <c r="L77" s="37">
        <f>L3+L6+L9+L31+L36+L52+L62+L68</f>
        <v>0</v>
      </c>
      <c r="M77" s="14"/>
      <c r="N77" s="37">
        <f>N3+N6+N9+N31+N36+N52+N62+N68</f>
        <v>0</v>
      </c>
      <c r="O77" s="13"/>
    </row>
    <row r="78" spans="1:15" x14ac:dyDescent="0.2">
      <c r="A78" s="32"/>
      <c r="B78" s="40" t="s">
        <v>84</v>
      </c>
      <c r="C78" s="14"/>
      <c r="D78" s="37">
        <f>D77/(COUNTIF(D3:D76,"&gt;0")+0.00000001)</f>
        <v>0</v>
      </c>
      <c r="E78" s="14"/>
      <c r="F78" s="37">
        <f>F77/(COUNTIF(F3:F76,"&gt;0")+0.00000001)</f>
        <v>0</v>
      </c>
      <c r="G78" s="14"/>
      <c r="H78" s="37">
        <f>H77/(COUNTIF(H3:H76,"&gt;0")+0.00000001)</f>
        <v>0</v>
      </c>
      <c r="I78" s="14"/>
      <c r="J78" s="37">
        <f>J77/(COUNTIF(J3:J76,"&gt;0")+0.00000001)</f>
        <v>0</v>
      </c>
      <c r="K78" s="14"/>
      <c r="L78" s="37">
        <f>L77/(COUNTIF(L3:L76,"&gt;0")+0.00000001)</f>
        <v>0</v>
      </c>
      <c r="M78" s="14"/>
      <c r="N78" s="37">
        <f>N77/(COUNTIF(N3:N76,"&gt;0")+0.00000001)</f>
        <v>0</v>
      </c>
      <c r="O78" s="13"/>
    </row>
    <row r="79" spans="1:15" x14ac:dyDescent="0.2">
      <c r="A79" s="32"/>
      <c r="B79" s="40" t="s">
        <v>85</v>
      </c>
      <c r="C79" s="14"/>
      <c r="D79" s="37">
        <f>D78/5*100</f>
        <v>0</v>
      </c>
      <c r="E79" s="14"/>
      <c r="F79" s="37">
        <f>F78/5*100</f>
        <v>0</v>
      </c>
      <c r="G79" s="14"/>
      <c r="H79" s="37">
        <f>H78/5*100</f>
        <v>0</v>
      </c>
      <c r="I79" s="14"/>
      <c r="J79" s="37">
        <f>J78/5*100</f>
        <v>0</v>
      </c>
      <c r="K79" s="57"/>
      <c r="L79" s="37">
        <f>L78/5*100</f>
        <v>0</v>
      </c>
      <c r="M79" s="14"/>
      <c r="N79" s="37">
        <f>N78/5*100</f>
        <v>0</v>
      </c>
      <c r="O79" s="13"/>
    </row>
    <row r="80" spans="1:15" x14ac:dyDescent="0.2">
      <c r="A80" s="45" t="s">
        <v>41</v>
      </c>
      <c r="B80" s="41"/>
      <c r="C80" s="32"/>
      <c r="D80" s="32"/>
      <c r="E80" s="32"/>
      <c r="F80" s="32"/>
      <c r="G80" s="32"/>
      <c r="H80" s="32"/>
      <c r="I80" s="32"/>
      <c r="J80" s="32"/>
      <c r="K80" s="32"/>
      <c r="L80" s="32"/>
      <c r="M80" s="32"/>
      <c r="N80" s="32"/>
    </row>
    <row r="81" spans="1:15" x14ac:dyDescent="0.2">
      <c r="A81" s="32" t="s">
        <v>71</v>
      </c>
      <c r="B81" s="41"/>
      <c r="C81" s="32"/>
      <c r="D81" s="32"/>
      <c r="E81" s="32"/>
      <c r="F81" s="32"/>
      <c r="G81" s="32"/>
      <c r="H81" s="32"/>
      <c r="I81" s="32"/>
      <c r="J81" s="32"/>
      <c r="K81" s="32"/>
      <c r="L81" s="32"/>
      <c r="M81" s="32"/>
      <c r="N81" s="32"/>
    </row>
    <row r="82" spans="1:15" x14ac:dyDescent="0.2">
      <c r="A82" s="32" t="s">
        <v>42</v>
      </c>
      <c r="B82" s="41"/>
      <c r="C82" s="32"/>
      <c r="D82" s="32"/>
      <c r="E82" s="32"/>
      <c r="F82" s="32"/>
      <c r="G82" s="32"/>
      <c r="H82" s="32"/>
      <c r="I82" s="32"/>
      <c r="J82" s="32"/>
      <c r="K82" s="32"/>
      <c r="L82" s="32"/>
      <c r="M82" s="32"/>
      <c r="N82" s="32"/>
    </row>
    <row r="83" spans="1:15" x14ac:dyDescent="0.2">
      <c r="A83" s="32" t="s">
        <v>43</v>
      </c>
      <c r="B83" s="41"/>
      <c r="C83" s="32"/>
      <c r="D83" s="32"/>
      <c r="E83" s="32"/>
      <c r="F83" s="32"/>
      <c r="G83" s="32"/>
      <c r="H83" s="32"/>
      <c r="I83" s="32"/>
      <c r="J83" s="32"/>
      <c r="K83" s="32"/>
      <c r="L83" s="32"/>
      <c r="M83" s="32"/>
      <c r="N83" s="32"/>
    </row>
    <row r="84" spans="1:15" x14ac:dyDescent="0.2">
      <c r="A84" s="32" t="s">
        <v>44</v>
      </c>
      <c r="B84" s="41"/>
      <c r="C84" s="32"/>
      <c r="D84" s="32"/>
      <c r="E84" s="32"/>
      <c r="F84" s="32"/>
      <c r="G84" s="32"/>
      <c r="H84" s="32"/>
      <c r="I84" s="32"/>
      <c r="J84" s="32"/>
      <c r="K84" s="32"/>
      <c r="L84" s="32"/>
      <c r="M84" s="32"/>
      <c r="N84" s="32"/>
    </row>
    <row r="85" spans="1:15" x14ac:dyDescent="0.2">
      <c r="A85" s="32" t="s">
        <v>45</v>
      </c>
      <c r="B85" s="41"/>
      <c r="C85" s="32"/>
      <c r="D85" s="32"/>
      <c r="E85" s="32"/>
      <c r="F85" s="32"/>
      <c r="G85" s="32"/>
      <c r="H85" s="32"/>
      <c r="I85" s="32"/>
      <c r="J85" s="32"/>
      <c r="K85" s="32"/>
      <c r="L85" s="32"/>
      <c r="M85" s="32"/>
      <c r="N85" s="32"/>
    </row>
    <row r="86" spans="1:15" x14ac:dyDescent="0.2">
      <c r="A86" s="32" t="s">
        <v>46</v>
      </c>
      <c r="B86" s="41"/>
      <c r="C86" s="32"/>
      <c r="D86" s="32"/>
      <c r="E86" s="32"/>
      <c r="F86" s="32"/>
      <c r="G86" s="32"/>
      <c r="H86" s="32"/>
      <c r="I86" s="32"/>
      <c r="J86" s="32"/>
      <c r="K86" s="32"/>
      <c r="L86" s="32"/>
      <c r="M86" s="32"/>
      <c r="N86" s="32"/>
    </row>
    <row r="87" spans="1:15" x14ac:dyDescent="0.2">
      <c r="A87" s="83" t="s">
        <v>788</v>
      </c>
      <c r="B87" s="80"/>
      <c r="C87" s="118" t="str">
        <f>Front!H1</f>
        <v>Date</v>
      </c>
      <c r="D87" s="119"/>
      <c r="E87" s="118" t="str">
        <f>Front!I1</f>
        <v>Date</v>
      </c>
      <c r="F87" s="119"/>
      <c r="G87" s="118" t="str">
        <f>Front!J1</f>
        <v>Date</v>
      </c>
      <c r="H87" s="119"/>
      <c r="I87" s="118" t="str">
        <f>Front!K1</f>
        <v>Date</v>
      </c>
      <c r="J87" s="119"/>
      <c r="K87" s="118" t="str">
        <f>Front!L1</f>
        <v>Date</v>
      </c>
      <c r="L87" s="119"/>
      <c r="M87" s="118" t="str">
        <f>Front!M1</f>
        <v>Date</v>
      </c>
      <c r="N87" s="119"/>
      <c r="O87" s="17" t="s">
        <v>67</v>
      </c>
    </row>
    <row r="88" spans="1:15" ht="38.25" x14ac:dyDescent="0.2">
      <c r="A88" s="81"/>
      <c r="B88" s="80"/>
      <c r="C88" s="35" t="s">
        <v>19</v>
      </c>
      <c r="D88" s="35" t="s">
        <v>20</v>
      </c>
      <c r="E88" s="35" t="s">
        <v>19</v>
      </c>
      <c r="F88" s="35" t="s">
        <v>20</v>
      </c>
      <c r="G88" s="35" t="s">
        <v>19</v>
      </c>
      <c r="H88" s="35" t="s">
        <v>20</v>
      </c>
      <c r="I88" s="35" t="s">
        <v>19</v>
      </c>
      <c r="J88" s="35" t="s">
        <v>20</v>
      </c>
      <c r="K88" s="35" t="s">
        <v>19</v>
      </c>
      <c r="L88" s="35" t="s">
        <v>20</v>
      </c>
      <c r="M88" s="35" t="s">
        <v>19</v>
      </c>
      <c r="N88" s="35" t="s">
        <v>20</v>
      </c>
      <c r="O88" s="13"/>
    </row>
    <row r="89" spans="1:15" x14ac:dyDescent="0.2">
      <c r="A89" s="81" t="s">
        <v>29</v>
      </c>
      <c r="B89" s="80"/>
      <c r="C89" s="12"/>
      <c r="D89" s="36">
        <f>SUM(C90:C91)/(COUNTIF(C90:C91,"&gt;0")+0.00000001)</f>
        <v>0</v>
      </c>
      <c r="E89" s="12"/>
      <c r="F89" s="36">
        <f>SUM(E90:E91)/(COUNTIF(E90:E91,"&gt;0")+0.00000001)</f>
        <v>0</v>
      </c>
      <c r="G89" s="12"/>
      <c r="H89" s="36">
        <f>SUM(G90:G91)/(COUNTIF(G90:G91,"&gt;0")+0.00000001)</f>
        <v>0</v>
      </c>
      <c r="I89" s="12"/>
      <c r="J89" s="36">
        <f>SUM(I90:I91)/(COUNTIF(I90:I91,"&gt;0")+0.00000001)</f>
        <v>0</v>
      </c>
      <c r="K89" s="12"/>
      <c r="L89" s="36">
        <f>SUM(K90:K91)/(COUNTIF(K90:K91,"&gt;0")+0.00000001)</f>
        <v>0</v>
      </c>
      <c r="M89" s="12"/>
      <c r="N89" s="36">
        <f>SUM(M90:M91)/(COUNTIF(M90:M91,"&gt;0")+0.00000001)</f>
        <v>0</v>
      </c>
      <c r="O89" s="13"/>
    </row>
    <row r="90" spans="1:15" ht="15.75" customHeight="1" x14ac:dyDescent="0.2">
      <c r="A90" s="81"/>
      <c r="B90" s="80" t="s">
        <v>624</v>
      </c>
      <c r="C90" s="8"/>
      <c r="D90" s="31"/>
      <c r="E90" s="8"/>
      <c r="F90" s="31"/>
      <c r="G90" s="8"/>
      <c r="H90" s="31"/>
      <c r="I90" s="8"/>
      <c r="J90" s="31"/>
      <c r="K90" s="8"/>
      <c r="L90" s="31"/>
      <c r="M90" s="8"/>
      <c r="N90" s="31"/>
      <c r="O90" s="13"/>
    </row>
    <row r="91" spans="1:15" ht="40.5" customHeight="1" x14ac:dyDescent="0.2">
      <c r="A91" s="81"/>
      <c r="B91" s="80" t="s">
        <v>341</v>
      </c>
      <c r="C91" s="13"/>
      <c r="D91" s="50"/>
      <c r="E91" s="13"/>
      <c r="F91" s="50"/>
      <c r="G91" s="13"/>
      <c r="H91" s="50"/>
      <c r="I91" s="13"/>
      <c r="J91" s="50"/>
      <c r="K91" s="13"/>
      <c r="L91" s="50"/>
      <c r="M91" s="13"/>
      <c r="N91" s="50"/>
      <c r="O91" s="13"/>
    </row>
    <row r="92" spans="1:15" x14ac:dyDescent="0.2">
      <c r="A92" s="82" t="s">
        <v>30</v>
      </c>
      <c r="B92" s="80"/>
      <c r="C92" s="12"/>
      <c r="D92" s="36">
        <f>SUM(C93:C94)/(COUNTIF(C93:C94,"&gt;0")+0.00000001)</f>
        <v>0</v>
      </c>
      <c r="E92" s="12"/>
      <c r="F92" s="36">
        <f>SUM(E93:E94)/(COUNTIF(E93:E94,"&gt;0")+0.00000001)</f>
        <v>0</v>
      </c>
      <c r="G92" s="12"/>
      <c r="H92" s="36">
        <f>SUM(G93:G94)/(COUNTIF(G93:G94,"&gt;0")+0.00000001)</f>
        <v>0</v>
      </c>
      <c r="I92" s="12"/>
      <c r="J92" s="36">
        <f>SUM(I93:I94)/(COUNTIF(I93:I94,"&gt;0")+0.00000001)</f>
        <v>0</v>
      </c>
      <c r="K92" s="12"/>
      <c r="L92" s="36">
        <f>SUM(K93:K94)/(COUNTIF(K93:K94,"&gt;0")+0.00000001)</f>
        <v>0</v>
      </c>
      <c r="M92" s="12"/>
      <c r="N92" s="36">
        <f>SUM(M93:M94)/(COUNTIF(M93:M94,"&gt;0")+0.00000001)</f>
        <v>0</v>
      </c>
      <c r="O92" s="13"/>
    </row>
    <row r="93" spans="1:15" ht="38.25" x14ac:dyDescent="0.2">
      <c r="A93" s="81"/>
      <c r="B93" s="80" t="s">
        <v>625</v>
      </c>
      <c r="C93" s="8"/>
      <c r="D93" s="50"/>
      <c r="E93" s="8"/>
      <c r="F93" s="50"/>
      <c r="G93" s="8"/>
      <c r="H93" s="50"/>
      <c r="I93" s="8"/>
      <c r="J93" s="50"/>
      <c r="K93" s="8"/>
      <c r="L93" s="50"/>
      <c r="M93" s="8"/>
      <c r="N93" s="50"/>
      <c r="O93" s="13"/>
    </row>
    <row r="94" spans="1:15" ht="38.25" x14ac:dyDescent="0.2">
      <c r="A94" s="81"/>
      <c r="B94" s="80" t="s">
        <v>626</v>
      </c>
      <c r="C94" s="13"/>
      <c r="D94" s="31"/>
      <c r="E94" s="13"/>
      <c r="F94" s="31"/>
      <c r="G94" s="13"/>
      <c r="H94" s="31"/>
      <c r="I94" s="13"/>
      <c r="J94" s="31"/>
      <c r="K94" s="13"/>
      <c r="L94" s="31"/>
      <c r="M94" s="13"/>
      <c r="N94" s="31"/>
      <c r="O94" s="13"/>
    </row>
    <row r="95" spans="1:15" x14ac:dyDescent="0.2">
      <c r="A95" s="81" t="s">
        <v>31</v>
      </c>
      <c r="B95" s="80"/>
      <c r="C95" s="12"/>
      <c r="D95" s="36">
        <f>SUM(C96:C116)/(COUNTIF(C96:C116,"&gt;0")+0.00000001)</f>
        <v>0</v>
      </c>
      <c r="E95" s="12"/>
      <c r="F95" s="36">
        <f>SUM(E96:E116)/(COUNTIF(E96:E116,"&gt;0")+0.00000001)</f>
        <v>0</v>
      </c>
      <c r="G95" s="12"/>
      <c r="H95" s="36">
        <f>SUM(G96:G116)/(COUNTIF(G96:G116,"&gt;0")+0.00000001)</f>
        <v>0</v>
      </c>
      <c r="I95" s="12"/>
      <c r="J95" s="36">
        <f>SUM(I96:I116)/(COUNTIF(I96:I116,"&gt;0")+0.00000001)</f>
        <v>0</v>
      </c>
      <c r="K95" s="12"/>
      <c r="L95" s="36">
        <f>SUM(K96:K116)/(COUNTIF(K96:K116,"&gt;0")+0.00000001)</f>
        <v>0</v>
      </c>
      <c r="M95" s="12"/>
      <c r="N95" s="36">
        <f>SUM(M96:M116)/(COUNTIF(M96:M116,"&gt;0")+0.00000001)</f>
        <v>0</v>
      </c>
      <c r="O95" s="13"/>
    </row>
    <row r="96" spans="1:15" x14ac:dyDescent="0.2">
      <c r="A96" s="81"/>
      <c r="B96" s="80" t="s">
        <v>342</v>
      </c>
      <c r="C96" s="13"/>
      <c r="D96" s="31"/>
      <c r="E96" s="13"/>
      <c r="F96" s="31"/>
      <c r="G96" s="13"/>
      <c r="H96" s="31"/>
      <c r="I96" s="13"/>
      <c r="J96" s="31"/>
      <c r="K96" s="13"/>
      <c r="L96" s="31"/>
      <c r="M96" s="13"/>
      <c r="N96" s="31"/>
      <c r="O96" s="13"/>
    </row>
    <row r="97" spans="1:15" ht="63.75" x14ac:dyDescent="0.2">
      <c r="A97" s="81"/>
      <c r="B97" s="80" t="s">
        <v>627</v>
      </c>
      <c r="C97" s="13"/>
      <c r="D97" s="50"/>
      <c r="E97" s="13"/>
      <c r="F97" s="50"/>
      <c r="G97" s="13"/>
      <c r="H97" s="50"/>
      <c r="I97" s="13"/>
      <c r="J97" s="50"/>
      <c r="K97" s="13"/>
      <c r="L97" s="50"/>
      <c r="M97" s="13"/>
      <c r="N97" s="50"/>
      <c r="O97" s="13"/>
    </row>
    <row r="98" spans="1:15" ht="25.5" x14ac:dyDescent="0.2">
      <c r="A98" s="81"/>
      <c r="B98" s="80" t="s">
        <v>628</v>
      </c>
      <c r="C98" s="13"/>
      <c r="D98" s="31"/>
      <c r="E98" s="13"/>
      <c r="F98" s="31"/>
      <c r="G98" s="13"/>
      <c r="H98" s="31"/>
      <c r="I98" s="13"/>
      <c r="J98" s="31"/>
      <c r="K98" s="13"/>
      <c r="L98" s="31"/>
      <c r="M98" s="13"/>
      <c r="N98" s="31"/>
      <c r="O98" s="13"/>
    </row>
    <row r="99" spans="1:15" x14ac:dyDescent="0.2">
      <c r="A99" s="81"/>
      <c r="B99" s="80" t="s">
        <v>629</v>
      </c>
      <c r="C99" s="13"/>
      <c r="D99" s="31"/>
      <c r="E99" s="13"/>
      <c r="F99" s="31"/>
      <c r="G99" s="13"/>
      <c r="H99" s="31"/>
      <c r="I99" s="13"/>
      <c r="J99" s="31"/>
      <c r="K99" s="13"/>
      <c r="L99" s="31"/>
      <c r="M99" s="13"/>
      <c r="N99" s="31"/>
      <c r="O99" s="13"/>
    </row>
    <row r="100" spans="1:15" x14ac:dyDescent="0.2">
      <c r="A100" s="81"/>
      <c r="B100" s="95" t="s">
        <v>630</v>
      </c>
      <c r="C100" s="13"/>
      <c r="D100" s="31"/>
      <c r="E100" s="13"/>
      <c r="F100" s="31"/>
      <c r="G100" s="13"/>
      <c r="H100" s="31"/>
      <c r="I100" s="13"/>
      <c r="J100" s="31"/>
      <c r="K100" s="13"/>
      <c r="L100" s="31"/>
      <c r="M100" s="13"/>
      <c r="N100" s="31"/>
      <c r="O100" s="13"/>
    </row>
    <row r="101" spans="1:15" ht="15" x14ac:dyDescent="0.25">
      <c r="A101" s="105"/>
      <c r="B101" s="95" t="s">
        <v>631</v>
      </c>
      <c r="C101" s="13"/>
      <c r="D101" s="31"/>
      <c r="E101" s="13"/>
      <c r="F101" s="31"/>
      <c r="G101" s="13"/>
      <c r="H101" s="31"/>
      <c r="I101" s="13"/>
      <c r="J101" s="31"/>
      <c r="K101" s="13"/>
      <c r="L101" s="31"/>
      <c r="M101" s="13"/>
      <c r="N101" s="31"/>
      <c r="O101" s="13"/>
    </row>
    <row r="102" spans="1:15" ht="15" x14ac:dyDescent="0.25">
      <c r="A102" s="105"/>
      <c r="B102" s="95" t="s">
        <v>632</v>
      </c>
      <c r="C102" s="13"/>
      <c r="D102" s="31"/>
      <c r="E102" s="13"/>
      <c r="F102" s="31"/>
      <c r="G102" s="13"/>
      <c r="H102" s="31"/>
      <c r="I102" s="13"/>
      <c r="J102" s="31"/>
      <c r="K102" s="13"/>
      <c r="L102" s="31"/>
      <c r="M102" s="13"/>
      <c r="N102" s="31"/>
      <c r="O102" s="13"/>
    </row>
    <row r="103" spans="1:15" ht="12.75" customHeight="1" x14ac:dyDescent="0.25">
      <c r="A103" s="105"/>
      <c r="B103" s="95" t="s">
        <v>633</v>
      </c>
      <c r="C103" s="13"/>
      <c r="D103" s="31"/>
      <c r="E103" s="13"/>
      <c r="F103" s="31"/>
      <c r="G103" s="13"/>
      <c r="H103" s="31"/>
      <c r="I103" s="13"/>
      <c r="J103" s="31"/>
      <c r="K103" s="13"/>
      <c r="L103" s="31"/>
      <c r="M103" s="13"/>
      <c r="N103" s="31"/>
      <c r="O103" s="13"/>
    </row>
    <row r="104" spans="1:15" x14ac:dyDescent="0.2">
      <c r="A104" s="81"/>
      <c r="B104" s="95" t="s">
        <v>634</v>
      </c>
      <c r="C104" s="13"/>
      <c r="D104" s="31"/>
      <c r="E104" s="13"/>
      <c r="F104" s="31"/>
      <c r="G104" s="13"/>
      <c r="H104" s="31"/>
      <c r="I104" s="13"/>
      <c r="J104" s="31"/>
      <c r="K104" s="13"/>
      <c r="L104" s="31"/>
      <c r="M104" s="13"/>
      <c r="N104" s="31"/>
      <c r="O104" s="13"/>
    </row>
    <row r="105" spans="1:15" ht="15" x14ac:dyDescent="0.25">
      <c r="A105" s="105"/>
      <c r="B105" s="95" t="s">
        <v>635</v>
      </c>
      <c r="C105" s="13"/>
      <c r="D105" s="31"/>
      <c r="E105" s="13"/>
      <c r="F105" s="31"/>
      <c r="G105" s="13"/>
      <c r="H105" s="31"/>
      <c r="I105" s="13"/>
      <c r="J105" s="31"/>
      <c r="K105" s="13"/>
      <c r="L105" s="31"/>
      <c r="M105" s="13"/>
      <c r="N105" s="31"/>
      <c r="O105" s="13"/>
    </row>
    <row r="106" spans="1:15" ht="14.25" customHeight="1" x14ac:dyDescent="0.25">
      <c r="A106" s="105"/>
      <c r="B106" s="95" t="s">
        <v>636</v>
      </c>
      <c r="C106" s="13"/>
      <c r="D106" s="31"/>
      <c r="E106" s="13"/>
      <c r="F106" s="31"/>
      <c r="G106" s="13"/>
      <c r="H106" s="31"/>
      <c r="I106" s="13"/>
      <c r="J106" s="31"/>
      <c r="K106" s="13"/>
      <c r="L106" s="31"/>
      <c r="M106" s="13"/>
      <c r="N106" s="31"/>
      <c r="O106" s="13"/>
    </row>
    <row r="107" spans="1:15" ht="15" x14ac:dyDescent="0.25">
      <c r="A107" s="105"/>
      <c r="B107" s="95" t="s">
        <v>637</v>
      </c>
      <c r="C107" s="13"/>
      <c r="D107" s="31"/>
      <c r="E107" s="13"/>
      <c r="F107" s="31"/>
      <c r="G107" s="13"/>
      <c r="H107" s="31"/>
      <c r="I107" s="13"/>
      <c r="J107" s="31"/>
      <c r="K107" s="13"/>
      <c r="L107" s="31"/>
      <c r="M107" s="13"/>
      <c r="N107" s="31"/>
      <c r="O107" s="13"/>
    </row>
    <row r="108" spans="1:15" ht="15" x14ac:dyDescent="0.25">
      <c r="A108" s="105"/>
      <c r="B108" s="106" t="s">
        <v>638</v>
      </c>
      <c r="C108" s="13"/>
      <c r="D108" s="31"/>
      <c r="E108" s="13"/>
      <c r="F108" s="31"/>
      <c r="G108" s="13"/>
      <c r="H108" s="31"/>
      <c r="I108" s="13"/>
      <c r="J108" s="31"/>
      <c r="K108" s="13"/>
      <c r="L108" s="31"/>
      <c r="M108" s="13"/>
      <c r="N108" s="31"/>
      <c r="O108" s="13"/>
    </row>
    <row r="109" spans="1:15" ht="15" x14ac:dyDescent="0.25">
      <c r="A109" s="105"/>
      <c r="B109" s="106" t="s">
        <v>639</v>
      </c>
      <c r="C109" s="13"/>
      <c r="D109" s="31"/>
      <c r="E109" s="13"/>
      <c r="F109" s="31"/>
      <c r="G109" s="13"/>
      <c r="H109" s="31"/>
      <c r="I109" s="13"/>
      <c r="J109" s="31"/>
      <c r="K109" s="13"/>
      <c r="L109" s="31"/>
      <c r="M109" s="13"/>
      <c r="N109" s="31"/>
      <c r="O109" s="13"/>
    </row>
    <row r="110" spans="1:15" ht="12.75" customHeight="1" x14ac:dyDescent="0.25">
      <c r="A110" s="105"/>
      <c r="B110" s="95" t="s">
        <v>640</v>
      </c>
      <c r="C110" s="13"/>
      <c r="D110" s="31"/>
      <c r="E110" s="13"/>
      <c r="F110" s="31"/>
      <c r="G110" s="13"/>
      <c r="H110" s="31"/>
      <c r="I110" s="13"/>
      <c r="J110" s="31"/>
      <c r="K110" s="13"/>
      <c r="L110" s="31"/>
      <c r="M110" s="13"/>
      <c r="N110" s="31"/>
      <c r="O110" s="13"/>
    </row>
    <row r="111" spans="1:15" ht="15" x14ac:dyDescent="0.25">
      <c r="A111" s="105"/>
      <c r="B111" s="95" t="s">
        <v>641</v>
      </c>
      <c r="C111" s="13"/>
      <c r="D111" s="31"/>
      <c r="E111" s="13"/>
      <c r="F111" s="31"/>
      <c r="G111" s="13"/>
      <c r="H111" s="31"/>
      <c r="I111" s="13"/>
      <c r="J111" s="31"/>
      <c r="K111" s="13"/>
      <c r="L111" s="31"/>
      <c r="M111" s="13"/>
      <c r="N111" s="31"/>
      <c r="O111" s="13"/>
    </row>
    <row r="112" spans="1:15" ht="15" x14ac:dyDescent="0.25">
      <c r="A112" s="105"/>
      <c r="B112" s="95" t="s">
        <v>642</v>
      </c>
      <c r="C112" s="13"/>
      <c r="D112" s="31"/>
      <c r="E112" s="13"/>
      <c r="F112" s="31"/>
      <c r="G112" s="13"/>
      <c r="H112" s="31"/>
      <c r="I112" s="13"/>
      <c r="J112" s="31"/>
      <c r="K112" s="13"/>
      <c r="L112" s="31"/>
      <c r="M112" s="13"/>
      <c r="N112" s="31"/>
      <c r="O112" s="13"/>
    </row>
    <row r="113" spans="1:15" ht="15" x14ac:dyDescent="0.25">
      <c r="A113" s="105"/>
      <c r="B113" s="95" t="s">
        <v>643</v>
      </c>
      <c r="C113" s="8"/>
      <c r="D113" s="31"/>
      <c r="E113" s="8"/>
      <c r="F113" s="31"/>
      <c r="G113" s="8"/>
      <c r="H113" s="31"/>
      <c r="I113" s="8"/>
      <c r="J113" s="31"/>
      <c r="K113" s="8"/>
      <c r="L113" s="31"/>
      <c r="M113" s="8"/>
      <c r="N113" s="31"/>
      <c r="O113" s="13"/>
    </row>
    <row r="114" spans="1:15" ht="26.25" x14ac:dyDescent="0.25">
      <c r="A114" s="105"/>
      <c r="B114" s="95" t="s">
        <v>644</v>
      </c>
      <c r="C114" s="13"/>
      <c r="D114" s="31"/>
      <c r="E114" s="13"/>
      <c r="F114" s="31"/>
      <c r="G114" s="13"/>
      <c r="H114" s="31"/>
      <c r="I114" s="13"/>
      <c r="J114" s="31"/>
      <c r="K114" s="13"/>
      <c r="L114" s="31"/>
      <c r="M114" s="13"/>
      <c r="N114" s="31"/>
      <c r="O114" s="13"/>
    </row>
    <row r="115" spans="1:15" ht="26.25" x14ac:dyDescent="0.25">
      <c r="A115" s="105"/>
      <c r="B115" s="95" t="s">
        <v>645</v>
      </c>
      <c r="C115" s="13"/>
      <c r="D115" s="31"/>
      <c r="E115" s="13"/>
      <c r="F115" s="31"/>
      <c r="G115" s="13"/>
      <c r="H115" s="31"/>
      <c r="I115" s="13"/>
      <c r="J115" s="31"/>
      <c r="K115" s="13"/>
      <c r="L115" s="31"/>
      <c r="M115" s="13"/>
      <c r="N115" s="31"/>
      <c r="O115" s="13"/>
    </row>
    <row r="116" spans="1:15" ht="105.75" customHeight="1" x14ac:dyDescent="0.2">
      <c r="A116" s="81"/>
      <c r="B116" s="80" t="s">
        <v>679</v>
      </c>
      <c r="C116" s="13"/>
      <c r="D116" s="31"/>
      <c r="E116" s="13"/>
      <c r="F116" s="31"/>
      <c r="G116" s="13"/>
      <c r="H116" s="31"/>
      <c r="I116" s="13"/>
      <c r="J116" s="31"/>
      <c r="K116" s="13"/>
      <c r="L116" s="31"/>
      <c r="M116" s="13"/>
      <c r="N116" s="31"/>
      <c r="O116" s="13"/>
    </row>
    <row r="117" spans="1:15" ht="25.5" customHeight="1" x14ac:dyDescent="0.2">
      <c r="A117" s="120" t="s">
        <v>1041</v>
      </c>
      <c r="B117" s="121"/>
      <c r="C117" s="12"/>
      <c r="D117" s="36">
        <f>SUM(C118:C121)/(COUNTIF(C118:C121,"&gt;0")+0.00000001)</f>
        <v>0</v>
      </c>
      <c r="E117" s="12"/>
      <c r="F117" s="36">
        <f>SUM(E118:E121)/(COUNTIF(E118:E121,"&gt;0")+0.00000001)</f>
        <v>0</v>
      </c>
      <c r="G117" s="12"/>
      <c r="H117" s="36">
        <f>SUM(G118:G121)/(COUNTIF(G118:G121,"&gt;0")+0.00000001)</f>
        <v>0</v>
      </c>
      <c r="I117" s="12"/>
      <c r="J117" s="36">
        <f>SUM(I118:I121)/(COUNTIF(I118:I121,"&gt;0")+0.00000001)</f>
        <v>0</v>
      </c>
      <c r="K117" s="12"/>
      <c r="L117" s="36">
        <f>SUM(K118:K121)/(COUNTIF(K118:K121,"&gt;0")+0.00000001)</f>
        <v>0</v>
      </c>
      <c r="M117" s="12"/>
      <c r="N117" s="36">
        <f>SUM(M118:M121)/(COUNTIF(M118:M121,"&gt;0")+0.00000001)</f>
        <v>0</v>
      </c>
      <c r="O117" s="13"/>
    </row>
    <row r="118" spans="1:15" ht="12.75" customHeight="1" x14ac:dyDescent="0.2">
      <c r="A118" s="81"/>
      <c r="B118" s="80" t="s">
        <v>343</v>
      </c>
      <c r="C118" s="13"/>
      <c r="D118" s="31"/>
      <c r="E118" s="13"/>
      <c r="F118" s="31"/>
      <c r="G118" s="13"/>
      <c r="H118" s="31"/>
      <c r="I118" s="13"/>
      <c r="J118" s="31"/>
      <c r="K118" s="13"/>
      <c r="L118" s="31"/>
      <c r="M118" s="13"/>
      <c r="N118" s="31"/>
      <c r="O118" s="13"/>
    </row>
    <row r="119" spans="1:15" x14ac:dyDescent="0.2">
      <c r="A119" s="81"/>
      <c r="B119" s="80" t="s">
        <v>646</v>
      </c>
      <c r="C119" s="13"/>
      <c r="D119" s="31"/>
      <c r="E119" s="13"/>
      <c r="F119" s="31"/>
      <c r="G119" s="13"/>
      <c r="H119" s="31"/>
      <c r="I119" s="13"/>
      <c r="J119" s="31"/>
      <c r="K119" s="13"/>
      <c r="L119" s="31"/>
      <c r="M119" s="13"/>
      <c r="N119" s="31"/>
      <c r="O119" s="13"/>
    </row>
    <row r="120" spans="1:15" ht="15" x14ac:dyDescent="0.25">
      <c r="A120" s="105"/>
      <c r="B120" s="80" t="s">
        <v>344</v>
      </c>
      <c r="C120" s="8"/>
      <c r="D120" s="50"/>
      <c r="E120" s="8"/>
      <c r="F120" s="50"/>
      <c r="G120" s="8"/>
      <c r="H120" s="50"/>
      <c r="I120" s="8"/>
      <c r="J120" s="50"/>
      <c r="K120" s="8"/>
      <c r="L120" s="50"/>
      <c r="M120" s="8"/>
      <c r="N120" s="50"/>
      <c r="O120" s="13"/>
    </row>
    <row r="121" spans="1:15" ht="25.5" x14ac:dyDescent="0.25">
      <c r="A121" s="105"/>
      <c r="B121" s="80" t="s">
        <v>647</v>
      </c>
      <c r="C121" s="13"/>
      <c r="D121" s="31"/>
      <c r="E121" s="13"/>
      <c r="F121" s="31"/>
      <c r="G121" s="13"/>
      <c r="H121" s="31"/>
      <c r="I121" s="13"/>
      <c r="J121" s="31"/>
      <c r="K121" s="13"/>
      <c r="L121" s="31"/>
      <c r="M121" s="13"/>
      <c r="N121" s="31"/>
      <c r="O121" s="13"/>
    </row>
    <row r="122" spans="1:15" x14ac:dyDescent="0.2">
      <c r="A122" s="81" t="s">
        <v>736</v>
      </c>
      <c r="B122" s="80"/>
      <c r="C122" s="12"/>
      <c r="D122" s="36">
        <f>SUM(C123:C137)/(COUNTIF(C123:C137,"&gt;0")+0.00000001)</f>
        <v>0</v>
      </c>
      <c r="E122" s="12"/>
      <c r="F122" s="36">
        <f>SUM(E123:E137)/(COUNTIF(E123:E137,"&gt;0")+0.00000001)</f>
        <v>0</v>
      </c>
      <c r="G122" s="12"/>
      <c r="H122" s="36">
        <f>SUM(G123:G137)/(COUNTIF(G123:G137,"&gt;0")+0.00000001)</f>
        <v>0</v>
      </c>
      <c r="I122" s="12"/>
      <c r="J122" s="36">
        <f>SUM(I123:I137)/(COUNTIF(I123:I137,"&gt;0")+0.00000001)</f>
        <v>0</v>
      </c>
      <c r="K122" s="12"/>
      <c r="L122" s="36">
        <f>SUM(K123:K137)/(COUNTIF(K123:K137,"&gt;0")+0.00000001)</f>
        <v>0</v>
      </c>
      <c r="M122" s="12"/>
      <c r="N122" s="36">
        <f>SUM(M123:M137)/(COUNTIF(M123:M137,"&gt;0")+0.00000001)</f>
        <v>0</v>
      </c>
      <c r="O122" s="13"/>
    </row>
    <row r="123" spans="1:15" x14ac:dyDescent="0.2">
      <c r="A123" s="81"/>
      <c r="B123" s="80" t="s">
        <v>345</v>
      </c>
      <c r="C123" s="13"/>
      <c r="D123" s="31"/>
      <c r="E123" s="13"/>
      <c r="F123" s="31"/>
      <c r="G123" s="13"/>
      <c r="H123" s="31"/>
      <c r="I123" s="13"/>
      <c r="J123" s="31"/>
      <c r="K123" s="13"/>
      <c r="L123" s="31"/>
      <c r="M123" s="13"/>
      <c r="N123" s="31"/>
      <c r="O123" s="13"/>
    </row>
    <row r="124" spans="1:15" ht="15.75" customHeight="1" x14ac:dyDescent="0.2">
      <c r="A124" s="81"/>
      <c r="B124" s="80" t="s">
        <v>346</v>
      </c>
      <c r="C124" s="13"/>
      <c r="D124" s="31"/>
      <c r="E124" s="13"/>
      <c r="F124" s="31"/>
      <c r="G124" s="13"/>
      <c r="H124" s="31"/>
      <c r="I124" s="13"/>
      <c r="J124" s="31"/>
      <c r="K124" s="13"/>
      <c r="L124" s="31"/>
      <c r="M124" s="13"/>
      <c r="N124" s="31"/>
      <c r="O124" s="13"/>
    </row>
    <row r="125" spans="1:15" x14ac:dyDescent="0.2">
      <c r="A125" s="81"/>
      <c r="B125" s="80" t="s">
        <v>648</v>
      </c>
      <c r="C125" s="13"/>
      <c r="D125" s="31"/>
      <c r="E125" s="13"/>
      <c r="F125" s="31"/>
      <c r="G125" s="13"/>
      <c r="H125" s="31"/>
      <c r="I125" s="13"/>
      <c r="J125" s="31"/>
      <c r="K125" s="13"/>
      <c r="L125" s="31"/>
      <c r="M125" s="13"/>
      <c r="N125" s="31"/>
      <c r="O125" s="13"/>
    </row>
    <row r="126" spans="1:15" ht="15" x14ac:dyDescent="0.25">
      <c r="A126" s="105"/>
      <c r="B126" s="80" t="s">
        <v>649</v>
      </c>
      <c r="C126" s="13"/>
      <c r="D126" s="31"/>
      <c r="E126" s="13"/>
      <c r="F126" s="31"/>
      <c r="G126" s="13"/>
      <c r="H126" s="31"/>
      <c r="I126" s="13"/>
      <c r="J126" s="31"/>
      <c r="K126" s="13"/>
      <c r="L126" s="31"/>
      <c r="M126" s="13"/>
      <c r="N126" s="31"/>
      <c r="O126" s="13"/>
    </row>
    <row r="127" spans="1:15" ht="25.5" x14ac:dyDescent="0.2">
      <c r="A127" s="81"/>
      <c r="B127" s="80" t="s">
        <v>347</v>
      </c>
      <c r="C127" s="13"/>
      <c r="D127" s="50"/>
      <c r="E127" s="13"/>
      <c r="F127" s="50"/>
      <c r="G127" s="13"/>
      <c r="H127" s="50"/>
      <c r="I127" s="13"/>
      <c r="J127" s="50"/>
      <c r="K127" s="13"/>
      <c r="L127" s="50"/>
      <c r="M127" s="13"/>
      <c r="N127" s="50"/>
      <c r="O127" s="13"/>
    </row>
    <row r="128" spans="1:15" x14ac:dyDescent="0.2">
      <c r="A128" s="81"/>
      <c r="B128" s="80" t="s">
        <v>650</v>
      </c>
      <c r="C128" s="13"/>
      <c r="D128" s="31"/>
      <c r="E128" s="13"/>
      <c r="F128" s="31"/>
      <c r="G128" s="13"/>
      <c r="H128" s="31"/>
      <c r="I128" s="13"/>
      <c r="J128" s="31"/>
      <c r="K128" s="13"/>
      <c r="L128" s="31"/>
      <c r="M128" s="13"/>
      <c r="N128" s="31"/>
      <c r="O128" s="13"/>
    </row>
    <row r="129" spans="1:15" x14ac:dyDescent="0.2">
      <c r="A129" s="81"/>
      <c r="B129" s="80" t="s">
        <v>651</v>
      </c>
      <c r="C129" s="13"/>
      <c r="D129" s="31"/>
      <c r="E129" s="13"/>
      <c r="F129" s="31"/>
      <c r="G129" s="13"/>
      <c r="H129" s="31"/>
      <c r="I129" s="13"/>
      <c r="J129" s="31"/>
      <c r="K129" s="13"/>
      <c r="L129" s="31"/>
      <c r="M129" s="13"/>
      <c r="N129" s="31"/>
    </row>
    <row r="130" spans="1:15" x14ac:dyDescent="0.2">
      <c r="A130" s="81"/>
      <c r="B130" s="80" t="s">
        <v>652</v>
      </c>
      <c r="C130" s="13"/>
      <c r="D130" s="31"/>
      <c r="E130" s="13"/>
      <c r="F130" s="31"/>
      <c r="G130" s="13"/>
      <c r="H130" s="31"/>
      <c r="I130" s="13"/>
      <c r="J130" s="31"/>
      <c r="K130" s="13"/>
      <c r="L130" s="31"/>
      <c r="M130" s="13"/>
      <c r="N130" s="31"/>
      <c r="O130" s="13"/>
    </row>
    <row r="131" spans="1:15" x14ac:dyDescent="0.2">
      <c r="A131" s="81"/>
      <c r="B131" s="80" t="s">
        <v>653</v>
      </c>
      <c r="C131" s="13"/>
      <c r="D131" s="31"/>
      <c r="E131" s="13"/>
      <c r="F131" s="31"/>
      <c r="G131" s="13"/>
      <c r="H131" s="31"/>
      <c r="I131" s="13"/>
      <c r="J131" s="31"/>
      <c r="K131" s="13"/>
      <c r="L131" s="31"/>
      <c r="M131" s="13"/>
      <c r="N131" s="31"/>
      <c r="O131" s="13"/>
    </row>
    <row r="132" spans="1:15" ht="25.5" x14ac:dyDescent="0.25">
      <c r="A132" s="105"/>
      <c r="B132" s="80" t="s">
        <v>654</v>
      </c>
      <c r="C132" s="8"/>
      <c r="D132" s="31"/>
      <c r="E132" s="8"/>
      <c r="F132" s="31"/>
      <c r="G132" s="8"/>
      <c r="H132" s="31"/>
      <c r="I132" s="8"/>
      <c r="J132" s="31"/>
      <c r="K132" s="8"/>
      <c r="L132" s="31"/>
      <c r="M132" s="8"/>
      <c r="N132" s="31"/>
      <c r="O132" s="13"/>
    </row>
    <row r="133" spans="1:15" ht="25.5" x14ac:dyDescent="0.25">
      <c r="A133" s="105"/>
      <c r="B133" s="80" t="s">
        <v>655</v>
      </c>
      <c r="C133" s="13"/>
      <c r="D133" s="31"/>
      <c r="E133" s="13"/>
      <c r="F133" s="31"/>
      <c r="G133" s="13"/>
      <c r="H133" s="31"/>
      <c r="I133" s="13"/>
      <c r="J133" s="31"/>
      <c r="K133" s="13"/>
      <c r="L133" s="31"/>
      <c r="M133" s="13"/>
      <c r="N133" s="31"/>
      <c r="O133" s="13"/>
    </row>
    <row r="134" spans="1:15" ht="15.75" customHeight="1" x14ac:dyDescent="0.25">
      <c r="A134" s="105"/>
      <c r="B134" s="80" t="s">
        <v>348</v>
      </c>
      <c r="C134" s="13"/>
      <c r="D134" s="31"/>
      <c r="E134" s="13"/>
      <c r="F134" s="31"/>
      <c r="G134" s="13"/>
      <c r="H134" s="31"/>
      <c r="I134" s="13"/>
      <c r="J134" s="31"/>
      <c r="K134" s="13"/>
      <c r="L134" s="31"/>
      <c r="M134" s="13"/>
      <c r="N134" s="31"/>
    </row>
    <row r="135" spans="1:15" ht="15" x14ac:dyDescent="0.25">
      <c r="A135" s="105"/>
      <c r="B135" s="80" t="s">
        <v>349</v>
      </c>
      <c r="C135" s="13"/>
      <c r="D135" s="31"/>
      <c r="E135" s="13"/>
      <c r="F135" s="31"/>
      <c r="G135" s="13"/>
      <c r="H135" s="31"/>
      <c r="I135" s="13"/>
      <c r="J135" s="31"/>
      <c r="K135" s="13"/>
      <c r="L135" s="31"/>
      <c r="M135" s="13"/>
      <c r="N135" s="31"/>
      <c r="O135" s="13"/>
    </row>
    <row r="136" spans="1:15" ht="25.5" x14ac:dyDescent="0.25">
      <c r="A136" s="105"/>
      <c r="B136" s="39" t="s">
        <v>656</v>
      </c>
      <c r="C136" s="13"/>
      <c r="D136" s="31"/>
      <c r="E136" s="13"/>
      <c r="F136" s="31"/>
      <c r="G136" s="13"/>
      <c r="H136" s="31"/>
      <c r="I136" s="13"/>
      <c r="J136" s="31"/>
      <c r="K136" s="13"/>
      <c r="L136" s="31"/>
      <c r="M136" s="13"/>
      <c r="N136" s="31"/>
      <c r="O136" s="13"/>
    </row>
    <row r="137" spans="1:15" ht="15" x14ac:dyDescent="0.25">
      <c r="A137" s="105"/>
      <c r="B137" s="80" t="s">
        <v>350</v>
      </c>
      <c r="C137" s="13"/>
      <c r="D137" s="31"/>
      <c r="E137" s="13"/>
      <c r="F137" s="31"/>
      <c r="G137" s="13"/>
      <c r="H137" s="31"/>
      <c r="I137" s="13"/>
      <c r="J137" s="31"/>
      <c r="K137" s="13"/>
      <c r="L137" s="31"/>
      <c r="M137" s="13"/>
      <c r="N137" s="31"/>
      <c r="O137" s="13"/>
    </row>
    <row r="138" spans="1:15" x14ac:dyDescent="0.2">
      <c r="A138" s="81" t="s">
        <v>737</v>
      </c>
      <c r="B138" s="80"/>
      <c r="C138" s="12"/>
      <c r="D138" s="36">
        <f>SUM(C139:C147)/(COUNTIF(C139:C147,"&gt;0")+0.00000001)</f>
        <v>0</v>
      </c>
      <c r="E138" s="12"/>
      <c r="F138" s="36">
        <f>SUM(E139:E147)/(COUNTIF(E139:E147,"&gt;0")+0.00000001)</f>
        <v>0</v>
      </c>
      <c r="G138" s="12"/>
      <c r="H138" s="36">
        <f>SUM(G139:G147)/(COUNTIF(G139:G147,"&gt;0")+0.00000001)</f>
        <v>0</v>
      </c>
      <c r="I138" s="12"/>
      <c r="J138" s="36">
        <f>SUM(I139:I147)/(COUNTIF(I139:I147,"&gt;0")+0.00000001)</f>
        <v>0</v>
      </c>
      <c r="K138" s="12"/>
      <c r="L138" s="36">
        <f>SUM(K139:K147)/(COUNTIF(K139:K147,"&gt;0")+0.00000001)</f>
        <v>0</v>
      </c>
      <c r="M138" s="12"/>
      <c r="N138" s="36">
        <f>SUM(M139:M147)/(COUNTIF(M139:M147,"&gt;0")+0.00000001)</f>
        <v>0</v>
      </c>
      <c r="O138" s="13"/>
    </row>
    <row r="139" spans="1:15" x14ac:dyDescent="0.2">
      <c r="A139" s="81"/>
      <c r="B139" s="80" t="s">
        <v>351</v>
      </c>
      <c r="C139" s="13"/>
      <c r="D139" s="31"/>
      <c r="E139" s="13"/>
      <c r="F139" s="31"/>
      <c r="G139" s="13"/>
      <c r="H139" s="31"/>
      <c r="I139" s="13"/>
      <c r="J139" s="31"/>
      <c r="K139" s="13"/>
      <c r="L139" s="31"/>
      <c r="M139" s="13"/>
      <c r="N139" s="31"/>
    </row>
    <row r="140" spans="1:15" ht="38.25" x14ac:dyDescent="0.2">
      <c r="A140" s="81"/>
      <c r="B140" s="80" t="s">
        <v>352</v>
      </c>
      <c r="C140" s="13"/>
      <c r="D140" s="31"/>
      <c r="E140" s="13"/>
      <c r="F140" s="31"/>
      <c r="G140" s="13"/>
      <c r="H140" s="31"/>
      <c r="I140" s="13"/>
      <c r="J140" s="31"/>
      <c r="K140" s="13"/>
      <c r="L140" s="31"/>
      <c r="M140" s="13"/>
      <c r="N140" s="31"/>
      <c r="O140" s="13"/>
    </row>
    <row r="141" spans="1:15" x14ac:dyDescent="0.2">
      <c r="A141" s="81"/>
      <c r="B141" s="80" t="s">
        <v>353</v>
      </c>
      <c r="C141" s="13"/>
      <c r="D141" s="50"/>
      <c r="E141" s="13"/>
      <c r="F141" s="50"/>
      <c r="G141" s="13"/>
      <c r="H141" s="50"/>
      <c r="I141" s="13"/>
      <c r="J141" s="50"/>
      <c r="K141" s="13"/>
      <c r="L141" s="50"/>
      <c r="M141" s="13"/>
      <c r="N141" s="50"/>
      <c r="O141" s="13"/>
    </row>
    <row r="142" spans="1:15" x14ac:dyDescent="0.2">
      <c r="A142" s="81"/>
      <c r="B142" s="80" t="s">
        <v>657</v>
      </c>
      <c r="C142" s="13"/>
      <c r="D142" s="31"/>
      <c r="E142" s="13"/>
      <c r="F142" s="31"/>
      <c r="G142" s="13"/>
      <c r="H142" s="31"/>
      <c r="I142" s="13"/>
      <c r="J142" s="31"/>
      <c r="K142" s="13"/>
      <c r="L142" s="31"/>
      <c r="M142" s="13"/>
      <c r="N142" s="31"/>
      <c r="O142" s="13"/>
    </row>
    <row r="143" spans="1:15" x14ac:dyDescent="0.2">
      <c r="A143" s="81"/>
      <c r="B143" s="80" t="s">
        <v>354</v>
      </c>
      <c r="C143" s="13"/>
      <c r="D143" s="31"/>
      <c r="E143" s="13"/>
      <c r="F143" s="31"/>
      <c r="G143" s="13"/>
      <c r="H143" s="31"/>
      <c r="I143" s="13"/>
      <c r="J143" s="31"/>
      <c r="K143" s="13"/>
      <c r="L143" s="31"/>
      <c r="M143" s="13"/>
      <c r="N143" s="31"/>
      <c r="O143" s="13"/>
    </row>
    <row r="144" spans="1:15" x14ac:dyDescent="0.2">
      <c r="A144" s="81"/>
      <c r="B144" s="80" t="s">
        <v>355</v>
      </c>
      <c r="C144" s="13"/>
      <c r="D144" s="31"/>
      <c r="E144" s="13"/>
      <c r="F144" s="31"/>
      <c r="G144" s="13"/>
      <c r="H144" s="31"/>
      <c r="I144" s="13"/>
      <c r="J144" s="31"/>
      <c r="K144" s="13"/>
      <c r="L144" s="31"/>
      <c r="M144" s="13"/>
      <c r="N144" s="31"/>
      <c r="O144" s="13"/>
    </row>
    <row r="145" spans="1:15" ht="25.5" x14ac:dyDescent="0.2">
      <c r="A145" s="81"/>
      <c r="B145" s="80" t="s">
        <v>658</v>
      </c>
      <c r="C145" s="8"/>
      <c r="D145" s="31"/>
      <c r="E145" s="8"/>
      <c r="F145" s="31"/>
      <c r="G145" s="8"/>
      <c r="H145" s="31"/>
      <c r="I145" s="8"/>
      <c r="J145" s="31"/>
      <c r="K145" s="8"/>
      <c r="L145" s="31"/>
      <c r="M145" s="8"/>
      <c r="N145" s="31"/>
      <c r="O145" s="13"/>
    </row>
    <row r="146" spans="1:15" ht="38.25" x14ac:dyDescent="0.2">
      <c r="A146" s="81"/>
      <c r="B146" s="80" t="s">
        <v>659</v>
      </c>
      <c r="C146" s="13"/>
      <c r="D146" s="31"/>
      <c r="E146" s="13"/>
      <c r="F146" s="31"/>
      <c r="G146" s="13"/>
      <c r="H146" s="31"/>
      <c r="I146" s="13"/>
      <c r="J146" s="31"/>
      <c r="K146" s="13"/>
      <c r="L146" s="31"/>
      <c r="M146" s="13"/>
      <c r="N146" s="31"/>
      <c r="O146" s="13"/>
    </row>
    <row r="147" spans="1:15" ht="25.5" x14ac:dyDescent="0.2">
      <c r="A147" s="81"/>
      <c r="B147" s="80" t="s">
        <v>660</v>
      </c>
      <c r="C147" s="13"/>
      <c r="D147" s="31"/>
      <c r="E147" s="13"/>
      <c r="F147" s="31"/>
      <c r="G147" s="13"/>
      <c r="H147" s="31"/>
      <c r="I147" s="13"/>
      <c r="J147" s="31"/>
      <c r="K147" s="13"/>
      <c r="L147" s="31"/>
      <c r="M147" s="13"/>
      <c r="N147" s="31"/>
      <c r="O147" s="13"/>
    </row>
    <row r="148" spans="1:15" x14ac:dyDescent="0.2">
      <c r="A148" s="81" t="s">
        <v>738</v>
      </c>
      <c r="B148" s="80"/>
      <c r="C148" s="12"/>
      <c r="D148" s="36">
        <f>SUM(C149:C153)/(COUNTIF(C149:C153,"&gt;0")+0.00000001)</f>
        <v>0</v>
      </c>
      <c r="E148" s="12"/>
      <c r="F148" s="36">
        <f>SUM(E149:E153)/(COUNTIF(E149:E153,"&gt;0")+0.00000001)</f>
        <v>0</v>
      </c>
      <c r="G148" s="12"/>
      <c r="H148" s="36">
        <f>SUM(G149:G153)/(COUNTIF(G149:G153,"&gt;0")+0.00000001)</f>
        <v>0</v>
      </c>
      <c r="I148" s="12"/>
      <c r="J148" s="36">
        <f>SUM(I149:I153)/(COUNTIF(I149:I153,"&gt;0")+0.00000001)</f>
        <v>0</v>
      </c>
      <c r="K148" s="12"/>
      <c r="L148" s="36">
        <f>SUM(K149:K153)/(COUNTIF(K149:K153,"&gt;0")+0.00000001)</f>
        <v>0</v>
      </c>
      <c r="M148" s="12"/>
      <c r="N148" s="36">
        <f>SUM(M149:M153)/(COUNTIF(M149:M153,"&gt;0")+0.00000001)</f>
        <v>0</v>
      </c>
    </row>
    <row r="149" spans="1:15" x14ac:dyDescent="0.2">
      <c r="A149" s="81"/>
      <c r="B149" s="80" t="s">
        <v>356</v>
      </c>
      <c r="C149" s="13"/>
      <c r="D149" s="31"/>
      <c r="E149" s="13"/>
      <c r="F149" s="31"/>
      <c r="G149" s="13"/>
      <c r="H149" s="31"/>
      <c r="I149" s="13"/>
      <c r="J149" s="31"/>
      <c r="K149" s="13"/>
      <c r="L149" s="31"/>
      <c r="M149" s="13"/>
      <c r="N149" s="31"/>
      <c r="O149" s="13"/>
    </row>
    <row r="150" spans="1:15" x14ac:dyDescent="0.2">
      <c r="A150" s="81"/>
      <c r="B150" s="80" t="s">
        <v>661</v>
      </c>
      <c r="C150" s="13"/>
      <c r="D150" s="31"/>
      <c r="E150" s="13"/>
      <c r="F150" s="31"/>
      <c r="G150" s="13"/>
      <c r="H150" s="31"/>
      <c r="I150" s="13"/>
      <c r="J150" s="31"/>
      <c r="K150" s="13"/>
      <c r="L150" s="31"/>
      <c r="M150" s="13"/>
      <c r="N150" s="31"/>
      <c r="O150" s="13"/>
    </row>
    <row r="151" spans="1:15" x14ac:dyDescent="0.2">
      <c r="A151" s="81"/>
      <c r="B151" s="80" t="s">
        <v>357</v>
      </c>
      <c r="C151" s="13"/>
      <c r="D151" s="50"/>
      <c r="E151" s="13"/>
      <c r="F151" s="50"/>
      <c r="G151" s="13"/>
      <c r="H151" s="50"/>
      <c r="I151" s="13"/>
      <c r="J151" s="50"/>
      <c r="K151" s="13"/>
      <c r="L151" s="50"/>
      <c r="M151" s="13"/>
      <c r="N151" s="50"/>
    </row>
    <row r="152" spans="1:15" x14ac:dyDescent="0.2">
      <c r="A152" s="81"/>
      <c r="B152" s="80" t="s">
        <v>662</v>
      </c>
      <c r="C152" s="8"/>
      <c r="D152" s="31"/>
      <c r="E152" s="8"/>
      <c r="F152" s="31"/>
      <c r="G152" s="8"/>
      <c r="H152" s="31"/>
      <c r="I152" s="8"/>
      <c r="J152" s="31"/>
      <c r="K152" s="8"/>
      <c r="L152" s="31"/>
      <c r="M152" s="8"/>
      <c r="N152" s="31"/>
      <c r="O152" s="13"/>
    </row>
    <row r="153" spans="1:15" ht="25.5" x14ac:dyDescent="0.2">
      <c r="A153" s="81"/>
      <c r="B153" s="80" t="s">
        <v>358</v>
      </c>
      <c r="C153" s="13"/>
      <c r="D153" s="31"/>
      <c r="E153" s="13"/>
      <c r="F153" s="31"/>
      <c r="G153" s="13"/>
      <c r="H153" s="31"/>
      <c r="I153" s="13"/>
      <c r="J153" s="31"/>
      <c r="K153" s="13"/>
      <c r="L153" s="31"/>
      <c r="M153" s="13"/>
      <c r="N153" s="31"/>
      <c r="O153" s="13"/>
    </row>
    <row r="154" spans="1:15" ht="15" x14ac:dyDescent="0.25">
      <c r="A154" s="107" t="s">
        <v>739</v>
      </c>
      <c r="B154" s="105"/>
      <c r="C154" s="12"/>
      <c r="D154" s="36">
        <f>SUM(C155:C162)/(COUNTIF(C155:C162,"&gt;0")+0.00000001)</f>
        <v>0</v>
      </c>
      <c r="E154" s="12"/>
      <c r="F154" s="36">
        <f>SUM(E155:E162)/(COUNTIF(E155:E162,"&gt;0")+0.00000001)</f>
        <v>0</v>
      </c>
      <c r="G154" s="12"/>
      <c r="H154" s="36">
        <f>SUM(G155:G162)/(COUNTIF(G155:G162,"&gt;0")+0.00000001)</f>
        <v>0</v>
      </c>
      <c r="I154" s="12"/>
      <c r="J154" s="36">
        <f>SUM(I155:I162)/(COUNTIF(I155:I162,"&gt;0")+0.00000001)</f>
        <v>0</v>
      </c>
      <c r="K154" s="12"/>
      <c r="L154" s="36">
        <f>SUM(K155:K162)/(COUNTIF(K155:K162,"&gt;0")+0.00000001)</f>
        <v>0</v>
      </c>
      <c r="M154" s="12"/>
      <c r="N154" s="36">
        <f>SUM(M155:M162)/(COUNTIF(M155:M162,"&gt;0")+0.00000001)</f>
        <v>0</v>
      </c>
      <c r="O154" s="13"/>
    </row>
    <row r="155" spans="1:15" ht="25.5" x14ac:dyDescent="0.25">
      <c r="A155" s="105"/>
      <c r="B155" s="39" t="s">
        <v>663</v>
      </c>
      <c r="C155" s="13"/>
      <c r="D155" s="31"/>
      <c r="E155" s="13"/>
      <c r="F155" s="31"/>
      <c r="G155" s="13"/>
      <c r="H155" s="31"/>
      <c r="I155" s="13"/>
      <c r="J155" s="31"/>
      <c r="K155" s="13"/>
      <c r="L155" s="31"/>
      <c r="M155" s="13"/>
      <c r="N155" s="31"/>
      <c r="O155" s="13"/>
    </row>
    <row r="156" spans="1:15" ht="25.5" x14ac:dyDescent="0.25">
      <c r="A156" s="105"/>
      <c r="B156" s="39" t="s">
        <v>664</v>
      </c>
      <c r="C156" s="13"/>
      <c r="D156" s="31"/>
      <c r="E156" s="13"/>
      <c r="F156" s="31"/>
      <c r="G156" s="13"/>
      <c r="H156" s="31"/>
      <c r="I156" s="13"/>
      <c r="J156" s="31"/>
      <c r="K156" s="13"/>
      <c r="L156" s="31"/>
      <c r="M156" s="13"/>
      <c r="N156" s="31"/>
      <c r="O156" s="13"/>
    </row>
    <row r="157" spans="1:15" ht="38.25" x14ac:dyDescent="0.25">
      <c r="A157" s="105"/>
      <c r="B157" s="39" t="s">
        <v>678</v>
      </c>
      <c r="C157" s="13"/>
      <c r="D157" s="31"/>
      <c r="E157" s="13"/>
      <c r="F157" s="31"/>
      <c r="G157" s="13"/>
      <c r="H157" s="31"/>
      <c r="I157" s="13"/>
      <c r="J157" s="31"/>
      <c r="K157" s="13"/>
      <c r="L157" s="31"/>
      <c r="M157" s="13"/>
      <c r="N157" s="31"/>
      <c r="O157" s="13"/>
    </row>
    <row r="158" spans="1:15" ht="38.25" x14ac:dyDescent="0.25">
      <c r="A158" s="105"/>
      <c r="B158" s="39" t="s">
        <v>665</v>
      </c>
      <c r="C158" s="13"/>
      <c r="D158" s="31"/>
      <c r="E158" s="13"/>
      <c r="F158" s="31"/>
      <c r="G158" s="13"/>
      <c r="H158" s="31"/>
      <c r="I158" s="13"/>
      <c r="J158" s="31"/>
      <c r="K158" s="13"/>
      <c r="L158" s="31"/>
      <c r="M158" s="13"/>
      <c r="N158" s="31"/>
      <c r="O158" s="13"/>
    </row>
    <row r="159" spans="1:15" ht="25.5" x14ac:dyDescent="0.25">
      <c r="A159" s="105"/>
      <c r="B159" s="39" t="s">
        <v>666</v>
      </c>
      <c r="C159" s="13"/>
      <c r="D159" s="31"/>
      <c r="E159" s="13"/>
      <c r="F159" s="31"/>
      <c r="G159" s="13"/>
      <c r="H159" s="31"/>
      <c r="I159" s="13"/>
      <c r="J159" s="31"/>
      <c r="K159" s="13"/>
      <c r="L159" s="31"/>
      <c r="M159" s="13"/>
      <c r="N159" s="31"/>
      <c r="O159" s="13"/>
    </row>
    <row r="160" spans="1:15" ht="38.25" x14ac:dyDescent="0.25">
      <c r="A160" s="105"/>
      <c r="B160" s="39" t="s">
        <v>667</v>
      </c>
      <c r="C160" s="13"/>
      <c r="D160" s="31"/>
      <c r="E160" s="13"/>
      <c r="F160" s="31"/>
      <c r="G160" s="13"/>
      <c r="H160" s="31"/>
      <c r="I160" s="13"/>
      <c r="J160" s="31"/>
      <c r="K160" s="13"/>
      <c r="L160" s="31"/>
      <c r="M160" s="13"/>
      <c r="N160" s="31"/>
      <c r="O160" s="13"/>
    </row>
    <row r="161" spans="1:15" ht="38.25" x14ac:dyDescent="0.25">
      <c r="A161" s="105"/>
      <c r="B161" s="39" t="s">
        <v>668</v>
      </c>
      <c r="C161" s="13"/>
      <c r="D161" s="31"/>
      <c r="E161" s="13"/>
      <c r="F161" s="31"/>
      <c r="G161" s="13"/>
      <c r="H161" s="31"/>
      <c r="I161" s="13"/>
      <c r="J161" s="31"/>
      <c r="K161" s="13"/>
      <c r="L161" s="31"/>
      <c r="M161" s="13"/>
      <c r="N161" s="31"/>
      <c r="O161" s="13"/>
    </row>
    <row r="162" spans="1:15" ht="38.25" x14ac:dyDescent="0.25">
      <c r="A162" s="105"/>
      <c r="B162" s="39" t="s">
        <v>669</v>
      </c>
      <c r="C162" s="13"/>
      <c r="D162" s="31"/>
      <c r="E162" s="13"/>
      <c r="F162" s="31"/>
      <c r="G162" s="13"/>
      <c r="H162" s="31"/>
      <c r="I162" s="13"/>
      <c r="J162" s="31"/>
      <c r="K162" s="13"/>
      <c r="L162" s="31"/>
      <c r="M162" s="13"/>
      <c r="N162" s="31"/>
      <c r="O162" s="13"/>
    </row>
    <row r="163" spans="1:15" x14ac:dyDescent="0.2">
      <c r="A163" s="32"/>
      <c r="B163" s="40" t="s">
        <v>83</v>
      </c>
      <c r="C163" s="14"/>
      <c r="D163" s="37">
        <f>D89+D92+D95+D117+D122+D138+D148+D154</f>
        <v>0</v>
      </c>
      <c r="E163" s="14"/>
      <c r="F163" s="37">
        <f>F89+F92+F95+F117+F122+F138+F148+F154</f>
        <v>0</v>
      </c>
      <c r="G163" s="14"/>
      <c r="H163" s="37">
        <f>H89+H92+H95+H117+H122+H138+H148+H154</f>
        <v>0</v>
      </c>
      <c r="I163" s="14"/>
      <c r="J163" s="37">
        <f>J89+J92+J95+J117+J122+J138+J148+J154</f>
        <v>0</v>
      </c>
      <c r="K163" s="14"/>
      <c r="L163" s="37">
        <f>L89+L92+L95+L117+L122+L138+L148+L154</f>
        <v>0</v>
      </c>
      <c r="M163" s="14"/>
      <c r="N163" s="37">
        <f>N89+N92+N95+N117+N122+N138+N148+N154</f>
        <v>0</v>
      </c>
      <c r="O163" s="13"/>
    </row>
    <row r="164" spans="1:15" x14ac:dyDescent="0.2">
      <c r="A164" s="32"/>
      <c r="B164" s="40" t="s">
        <v>84</v>
      </c>
      <c r="C164" s="14"/>
      <c r="D164" s="37">
        <f>D163/(COUNTIF(D89:D162,"&gt;0")+0.00000001)</f>
        <v>0</v>
      </c>
      <c r="E164" s="14"/>
      <c r="F164" s="37">
        <f>F163/(COUNTIF(F89:F162,"&gt;0")+0.00000001)</f>
        <v>0</v>
      </c>
      <c r="G164" s="14"/>
      <c r="H164" s="37">
        <f>H163/(COUNTIF(H89:H162,"&gt;0")+0.00000001)</f>
        <v>0</v>
      </c>
      <c r="I164" s="14"/>
      <c r="J164" s="37">
        <f>J163/(COUNTIF(J89:J162,"&gt;0")+0.00000001)</f>
        <v>0</v>
      </c>
      <c r="K164" s="14"/>
      <c r="L164" s="37">
        <f>L163/(COUNTIF(L89:L162,"&gt;0")+0.00000001)</f>
        <v>0</v>
      </c>
      <c r="M164" s="14"/>
      <c r="N164" s="37">
        <f>N163/(COUNTIF(N89:N162,"&gt;0")+0.00000001)</f>
        <v>0</v>
      </c>
      <c r="O164" s="13"/>
    </row>
    <row r="165" spans="1:15" x14ac:dyDescent="0.2">
      <c r="A165" s="32"/>
      <c r="B165" s="40" t="s">
        <v>85</v>
      </c>
      <c r="C165" s="14"/>
      <c r="D165" s="37">
        <f>D164/5*100</f>
        <v>0</v>
      </c>
      <c r="E165" s="14"/>
      <c r="F165" s="37">
        <f>F164/5*100</f>
        <v>0</v>
      </c>
      <c r="G165" s="14"/>
      <c r="H165" s="37">
        <f>H164/5*100</f>
        <v>0</v>
      </c>
      <c r="I165" s="14"/>
      <c r="J165" s="37">
        <f>J164/5*100</f>
        <v>0</v>
      </c>
      <c r="K165" s="14"/>
      <c r="L165" s="37">
        <f>L164/5*100</f>
        <v>0</v>
      </c>
      <c r="M165" s="14"/>
      <c r="N165" s="37">
        <f>N164/5*100</f>
        <v>0</v>
      </c>
      <c r="O165" s="13"/>
    </row>
    <row r="166" spans="1:15" x14ac:dyDescent="0.2">
      <c r="A166" s="45" t="s">
        <v>41</v>
      </c>
      <c r="B166" s="41"/>
      <c r="C166" s="32"/>
      <c r="D166" s="32"/>
      <c r="E166" s="32"/>
      <c r="F166" s="32"/>
      <c r="G166" s="32"/>
      <c r="H166" s="32"/>
      <c r="I166" s="32"/>
      <c r="J166" s="32"/>
      <c r="K166" s="32"/>
      <c r="L166" s="32"/>
      <c r="M166" s="32"/>
      <c r="N166" s="32"/>
    </row>
    <row r="167" spans="1:15" x14ac:dyDescent="0.2">
      <c r="A167" s="32" t="s">
        <v>71</v>
      </c>
      <c r="B167" s="41"/>
      <c r="C167" s="32"/>
      <c r="D167" s="32"/>
      <c r="E167" s="32"/>
      <c r="F167" s="32"/>
      <c r="G167" s="32"/>
      <c r="H167" s="32"/>
      <c r="I167" s="32"/>
      <c r="J167" s="32"/>
      <c r="K167" s="32"/>
      <c r="L167" s="32"/>
      <c r="M167" s="32"/>
      <c r="N167" s="32"/>
    </row>
    <row r="168" spans="1:15" x14ac:dyDescent="0.2">
      <c r="A168" s="32" t="s">
        <v>42</v>
      </c>
      <c r="B168" s="41"/>
      <c r="C168" s="32"/>
      <c r="D168" s="32"/>
      <c r="E168" s="32"/>
      <c r="F168" s="32"/>
      <c r="G168" s="32"/>
      <c r="H168" s="32"/>
      <c r="I168" s="32"/>
      <c r="J168" s="32"/>
      <c r="K168" s="32"/>
      <c r="L168" s="32"/>
      <c r="M168" s="32"/>
      <c r="N168" s="32"/>
    </row>
    <row r="169" spans="1:15" x14ac:dyDescent="0.2">
      <c r="A169" s="32" t="s">
        <v>43</v>
      </c>
      <c r="B169" s="41"/>
      <c r="C169" s="32"/>
      <c r="D169" s="32"/>
      <c r="E169" s="32"/>
      <c r="F169" s="32"/>
      <c r="G169" s="32"/>
      <c r="H169" s="32"/>
      <c r="I169" s="32"/>
      <c r="J169" s="32"/>
      <c r="K169" s="32"/>
      <c r="L169" s="32"/>
      <c r="M169" s="32"/>
      <c r="N169" s="32"/>
    </row>
    <row r="170" spans="1:15" x14ac:dyDescent="0.2">
      <c r="A170" s="32" t="s">
        <v>44</v>
      </c>
      <c r="B170" s="41"/>
      <c r="C170" s="32"/>
      <c r="D170" s="32"/>
      <c r="E170" s="32"/>
      <c r="F170" s="32"/>
      <c r="G170" s="32"/>
      <c r="H170" s="32"/>
      <c r="I170" s="32"/>
      <c r="J170" s="32"/>
      <c r="K170" s="32"/>
      <c r="L170" s="32"/>
      <c r="M170" s="32"/>
      <c r="N170" s="32"/>
    </row>
    <row r="171" spans="1:15" x14ac:dyDescent="0.2">
      <c r="A171" s="32" t="s">
        <v>45</v>
      </c>
      <c r="B171" s="41"/>
      <c r="C171" s="32"/>
      <c r="D171" s="32"/>
      <c r="E171" s="32"/>
      <c r="F171" s="32"/>
      <c r="G171" s="32"/>
      <c r="H171" s="32"/>
      <c r="I171" s="32"/>
      <c r="J171" s="32"/>
      <c r="K171" s="32"/>
      <c r="L171" s="32"/>
      <c r="M171" s="32"/>
      <c r="N171" s="32"/>
    </row>
    <row r="172" spans="1:15" x14ac:dyDescent="0.2">
      <c r="A172" s="32" t="s">
        <v>46</v>
      </c>
      <c r="B172" s="41"/>
      <c r="C172" s="32"/>
      <c r="D172" s="32"/>
      <c r="E172" s="32"/>
      <c r="F172" s="32"/>
      <c r="G172" s="32"/>
      <c r="H172" s="32"/>
      <c r="I172" s="32"/>
      <c r="J172" s="32"/>
      <c r="K172" s="32"/>
      <c r="L172" s="32"/>
      <c r="M172" s="32"/>
      <c r="N172" s="32"/>
    </row>
    <row r="173" spans="1:15" x14ac:dyDescent="0.2">
      <c r="A173" s="32"/>
      <c r="B173" s="41"/>
      <c r="C173" s="32"/>
      <c r="D173" s="32"/>
      <c r="E173" s="32"/>
      <c r="F173" s="32"/>
      <c r="G173" s="32"/>
      <c r="H173" s="32"/>
      <c r="I173" s="32"/>
      <c r="J173" s="32"/>
      <c r="K173" s="32"/>
      <c r="L173" s="32"/>
      <c r="M173" s="32"/>
      <c r="N173" s="32"/>
    </row>
    <row r="174" spans="1:15" x14ac:dyDescent="0.2">
      <c r="A174" s="32"/>
      <c r="B174" s="41"/>
      <c r="C174" s="32"/>
      <c r="D174" s="32"/>
      <c r="E174" s="32"/>
      <c r="F174" s="32"/>
      <c r="G174" s="32"/>
      <c r="H174" s="32"/>
      <c r="I174" s="32"/>
      <c r="J174" s="32"/>
      <c r="K174" s="32"/>
      <c r="L174" s="32"/>
      <c r="M174" s="32"/>
      <c r="N174" s="32"/>
    </row>
  </sheetData>
  <sheetProtection password="DD16" sheet="1" objects="1" scenarios="1"/>
  <mergeCells count="14">
    <mergeCell ref="M1:N1"/>
    <mergeCell ref="C1:D1"/>
    <mergeCell ref="E1:F1"/>
    <mergeCell ref="G1:H1"/>
    <mergeCell ref="I1:J1"/>
    <mergeCell ref="K1:L1"/>
    <mergeCell ref="K87:L87"/>
    <mergeCell ref="M87:N87"/>
    <mergeCell ref="A117:B117"/>
    <mergeCell ref="A31:B31"/>
    <mergeCell ref="C87:D87"/>
    <mergeCell ref="E87:F87"/>
    <mergeCell ref="G87:H87"/>
    <mergeCell ref="I87:J87"/>
  </mergeCells>
  <phoneticPr fontId="0" type="noConversion"/>
  <dataValidations count="1">
    <dataValidation type="decimal" allowBlank="1" showInputMessage="1" showErrorMessage="1" sqref="M90:M162 K90:K162 E90:E162 I90:I162 G90:G162 C89:C162 I4:I76 G4:G76 M4:M76 K4:K76 C3:C76 E4:E76" xr:uid="{00000000-0002-0000-0400-000000000000}">
      <formula1>0</formula1>
      <formula2>5</formula2>
    </dataValidation>
  </dataValidations>
  <pageMargins left="0.7" right="0.7" top="0.75" bottom="0.75" header="0.3" footer="0.3"/>
  <pageSetup orientation="portrait"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O62"/>
  <sheetViews>
    <sheetView workbookViewId="0">
      <selection activeCell="C4" sqref="C4"/>
    </sheetView>
  </sheetViews>
  <sheetFormatPr defaultColWidth="9.140625" defaultRowHeight="12.75" x14ac:dyDescent="0.2"/>
  <cols>
    <col min="1" max="1" width="18.7109375" style="3" customWidth="1"/>
    <col min="2" max="2" width="41.7109375" style="28" customWidth="1"/>
    <col min="3" max="14" width="5.7109375" style="3" customWidth="1"/>
    <col min="15" max="15" width="173.42578125" style="15" customWidth="1"/>
    <col min="16" max="16384" width="9.140625" style="3"/>
  </cols>
  <sheetData>
    <row r="1" spans="1:15" x14ac:dyDescent="0.2">
      <c r="A1" s="44" t="s">
        <v>79</v>
      </c>
      <c r="B1" s="80"/>
      <c r="C1" s="118" t="str">
        <f>Front!B1</f>
        <v>Date</v>
      </c>
      <c r="D1" s="119"/>
      <c r="E1" s="118" t="str">
        <f>Front!C1</f>
        <v>Date</v>
      </c>
      <c r="F1" s="119"/>
      <c r="G1" s="118" t="str">
        <f>Front!D1</f>
        <v>Date</v>
      </c>
      <c r="H1" s="119"/>
      <c r="I1" s="118" t="str">
        <f>Front!E1</f>
        <v>Date</v>
      </c>
      <c r="J1" s="119"/>
      <c r="K1" s="118" t="str">
        <f>Front!F1</f>
        <v>Date</v>
      </c>
      <c r="L1" s="119"/>
      <c r="M1" s="118" t="str">
        <f>Front!G1</f>
        <v>Date</v>
      </c>
      <c r="N1" s="119"/>
      <c r="O1" s="17" t="s">
        <v>67</v>
      </c>
    </row>
    <row r="2" spans="1:15" ht="27" customHeight="1" x14ac:dyDescent="0.2">
      <c r="A2" s="33"/>
      <c r="B2" s="80"/>
      <c r="C2" s="47" t="s">
        <v>19</v>
      </c>
      <c r="D2" s="35" t="s">
        <v>20</v>
      </c>
      <c r="E2" s="47" t="s">
        <v>19</v>
      </c>
      <c r="F2" s="35" t="s">
        <v>20</v>
      </c>
      <c r="G2" s="47" t="s">
        <v>19</v>
      </c>
      <c r="H2" s="35" t="s">
        <v>20</v>
      </c>
      <c r="I2" s="47" t="s">
        <v>19</v>
      </c>
      <c r="J2" s="35" t="s">
        <v>20</v>
      </c>
      <c r="K2" s="47" t="s">
        <v>19</v>
      </c>
      <c r="L2" s="35" t="s">
        <v>20</v>
      </c>
      <c r="M2" s="47" t="s">
        <v>19</v>
      </c>
      <c r="N2" s="35" t="s">
        <v>20</v>
      </c>
      <c r="O2" s="13"/>
    </row>
    <row r="3" spans="1:15" x14ac:dyDescent="0.2">
      <c r="A3" s="33" t="s">
        <v>27</v>
      </c>
      <c r="B3" s="80"/>
      <c r="C3" s="12"/>
      <c r="D3" s="36">
        <f>SUM(C4:C8)/(COUNTIF(C4:C8,"&gt;0")+0.00000001)</f>
        <v>0</v>
      </c>
      <c r="E3" s="12"/>
      <c r="F3" s="36">
        <f>SUM(E4:E8)/(COUNTIF(E4:E8,"&gt;0")+0.00000001)</f>
        <v>0</v>
      </c>
      <c r="G3" s="12"/>
      <c r="H3" s="36">
        <f>SUM(G4:G8)/(COUNTIF(G4:G8,"&gt;0")+0.00000001)</f>
        <v>0</v>
      </c>
      <c r="I3" s="12"/>
      <c r="J3" s="36">
        <f>SUM(I4:I8)/(COUNTIF(I4:I8,"&gt;0")+0.00000001)</f>
        <v>0</v>
      </c>
      <c r="K3" s="12"/>
      <c r="L3" s="36">
        <f>SUM(K4:K8)/(COUNTIF(K4:K8,"&gt;0")+0.00000001)</f>
        <v>0</v>
      </c>
      <c r="M3" s="12"/>
      <c r="N3" s="36">
        <f>SUM(M4:M8)/(COUNTIF(M4:M8,"&gt;0")+0.00000001)</f>
        <v>0</v>
      </c>
      <c r="O3" s="13"/>
    </row>
    <row r="4" spans="1:15" ht="25.5" x14ac:dyDescent="0.2">
      <c r="A4" s="33"/>
      <c r="B4" s="80" t="s">
        <v>670</v>
      </c>
      <c r="C4" s="13"/>
      <c r="D4" s="31"/>
      <c r="E4" s="13"/>
      <c r="F4" s="31"/>
      <c r="G4" s="13"/>
      <c r="H4" s="31"/>
      <c r="I4" s="13"/>
      <c r="J4" s="31"/>
      <c r="K4" s="13"/>
      <c r="L4" s="31"/>
      <c r="M4" s="13"/>
      <c r="N4" s="31"/>
      <c r="O4" s="13"/>
    </row>
    <row r="5" spans="1:15" ht="15" customHeight="1" x14ac:dyDescent="0.2">
      <c r="A5" s="33"/>
      <c r="B5" s="80" t="s">
        <v>671</v>
      </c>
      <c r="C5" s="13"/>
      <c r="D5" s="31"/>
      <c r="E5" s="13"/>
      <c r="F5" s="31"/>
      <c r="G5" s="13"/>
      <c r="H5" s="31"/>
      <c r="I5" s="13"/>
      <c r="J5" s="31"/>
      <c r="K5" s="13"/>
      <c r="L5" s="31"/>
      <c r="M5" s="13"/>
      <c r="N5" s="31"/>
      <c r="O5" s="13"/>
    </row>
    <row r="6" spans="1:15" x14ac:dyDescent="0.2">
      <c r="A6" s="33"/>
      <c r="B6" s="80" t="s">
        <v>672</v>
      </c>
      <c r="C6" s="8"/>
      <c r="D6" s="50"/>
      <c r="E6" s="8"/>
      <c r="F6" s="50"/>
      <c r="G6" s="8"/>
      <c r="H6" s="50"/>
      <c r="I6" s="8"/>
      <c r="J6" s="50"/>
      <c r="K6" s="8"/>
      <c r="L6" s="50"/>
      <c r="M6" s="8"/>
      <c r="N6" s="50"/>
      <c r="O6" s="13"/>
    </row>
    <row r="7" spans="1:15" ht="15" customHeight="1" x14ac:dyDescent="0.25">
      <c r="A7" s="104"/>
      <c r="B7" s="80" t="s">
        <v>673</v>
      </c>
      <c r="C7" s="13"/>
      <c r="D7" s="31"/>
      <c r="E7" s="13"/>
      <c r="F7" s="31"/>
      <c r="G7" s="13"/>
      <c r="H7" s="31"/>
      <c r="I7" s="13"/>
      <c r="J7" s="31"/>
      <c r="K7" s="13"/>
      <c r="L7" s="31"/>
      <c r="M7" s="13"/>
      <c r="N7" s="31"/>
      <c r="O7" s="13"/>
    </row>
    <row r="8" spans="1:15" ht="15.75" customHeight="1" x14ac:dyDescent="0.2">
      <c r="A8" s="33"/>
      <c r="B8" s="80" t="s">
        <v>333</v>
      </c>
      <c r="C8" s="13"/>
      <c r="D8" s="31"/>
      <c r="E8" s="13"/>
      <c r="F8" s="31"/>
      <c r="G8" s="13"/>
      <c r="H8" s="31"/>
      <c r="I8" s="13"/>
      <c r="J8" s="31"/>
      <c r="K8" s="13"/>
      <c r="L8" s="31"/>
      <c r="M8" s="13"/>
      <c r="N8" s="31"/>
      <c r="O8" s="13"/>
    </row>
    <row r="9" spans="1:15" ht="13.5" customHeight="1" x14ac:dyDescent="0.2">
      <c r="A9" s="33" t="s">
        <v>28</v>
      </c>
      <c r="B9" s="80"/>
      <c r="C9" s="12"/>
      <c r="D9" s="36">
        <f>SUM(C10:C12)/(COUNTIF(C10:C12,"&gt;0")+0.00000001)</f>
        <v>0</v>
      </c>
      <c r="E9" s="12"/>
      <c r="F9" s="36">
        <f>SUM(E10:E12)/(COUNTIF(E10:E12,"&gt;0")+0.00000001)</f>
        <v>0</v>
      </c>
      <c r="G9" s="12"/>
      <c r="H9" s="36">
        <f>SUM(G10:G12)/(COUNTIF(G10:G12,"&gt;0")+0.00000001)</f>
        <v>0</v>
      </c>
      <c r="I9" s="12"/>
      <c r="J9" s="36">
        <f>SUM(I10:I12)/(COUNTIF(I10:I12,"&gt;0")+0.00000001)</f>
        <v>0</v>
      </c>
      <c r="K9" s="12"/>
      <c r="L9" s="36">
        <f>SUM(K10:K12)/(COUNTIF(K10:K12,"&gt;0")+0.00000001)</f>
        <v>0</v>
      </c>
      <c r="M9" s="12"/>
      <c r="N9" s="36">
        <f>SUM(M10:M12)/(COUNTIF(M10:M12,"&gt;0")+0.00000001)</f>
        <v>0</v>
      </c>
      <c r="O9" s="13"/>
    </row>
    <row r="10" spans="1:15" ht="15.75" customHeight="1" x14ac:dyDescent="0.2">
      <c r="A10" s="33"/>
      <c r="B10" s="80" t="s">
        <v>334</v>
      </c>
      <c r="C10" s="8"/>
      <c r="D10" s="50"/>
      <c r="E10" s="8"/>
      <c r="F10" s="50"/>
      <c r="G10" s="8"/>
      <c r="H10" s="50"/>
      <c r="I10" s="8"/>
      <c r="J10" s="50"/>
      <c r="K10" s="8"/>
      <c r="L10" s="50"/>
      <c r="M10" s="8"/>
      <c r="N10" s="50"/>
      <c r="O10" s="13"/>
    </row>
    <row r="11" spans="1:15" ht="25.5" x14ac:dyDescent="0.2">
      <c r="A11" s="33"/>
      <c r="B11" s="80" t="s">
        <v>335</v>
      </c>
      <c r="C11" s="13"/>
      <c r="D11" s="31"/>
      <c r="E11" s="13"/>
      <c r="F11" s="31"/>
      <c r="G11" s="13"/>
      <c r="H11" s="31"/>
      <c r="I11" s="13"/>
      <c r="J11" s="31"/>
      <c r="K11" s="13"/>
      <c r="L11" s="31"/>
      <c r="M11" s="13"/>
      <c r="N11" s="31"/>
      <c r="O11" s="13"/>
    </row>
    <row r="12" spans="1:15" ht="25.5" x14ac:dyDescent="0.2">
      <c r="A12" s="33"/>
      <c r="B12" s="80" t="s">
        <v>336</v>
      </c>
      <c r="C12" s="13"/>
      <c r="D12" s="31"/>
      <c r="E12" s="13"/>
      <c r="F12" s="31"/>
      <c r="G12" s="13"/>
      <c r="H12" s="31"/>
      <c r="I12" s="13"/>
      <c r="J12" s="31"/>
      <c r="K12" s="13"/>
      <c r="L12" s="31"/>
      <c r="M12" s="13"/>
      <c r="N12" s="31"/>
      <c r="O12" s="13"/>
    </row>
    <row r="13" spans="1:15" x14ac:dyDescent="0.2">
      <c r="A13" s="33" t="s">
        <v>80</v>
      </c>
      <c r="B13" s="80"/>
      <c r="C13" s="12"/>
      <c r="D13" s="36">
        <f>SUM(C14:C21)/(COUNTIF(C14:C21,"&gt;0")+0.00000001)</f>
        <v>0</v>
      </c>
      <c r="E13" s="12"/>
      <c r="F13" s="36">
        <f>SUM(E14:E21)/(COUNTIF(E14:E21,"&gt;0")+0.00000001)</f>
        <v>0</v>
      </c>
      <c r="G13" s="12"/>
      <c r="H13" s="36">
        <f>SUM(G14:G21)/(COUNTIF(G14:G21,"&gt;0")+0.00000001)</f>
        <v>0</v>
      </c>
      <c r="I13" s="12"/>
      <c r="J13" s="36">
        <f>SUM(I14:I21)/(COUNTIF(I14:I21,"&gt;0")+0.00000001)</f>
        <v>0</v>
      </c>
      <c r="K13" s="12"/>
      <c r="L13" s="36">
        <f>SUM(K14:K21)/(COUNTIF(K14:K21,"&gt;0")+0.00000001)</f>
        <v>0</v>
      </c>
      <c r="M13" s="12"/>
      <c r="N13" s="36">
        <f>SUM(M14:M21)/(COUNTIF(M14:M21,"&gt;0")+0.00000001)</f>
        <v>0</v>
      </c>
      <c r="O13" s="13"/>
    </row>
    <row r="14" spans="1:15" ht="12" customHeight="1" x14ac:dyDescent="0.2">
      <c r="A14" s="33"/>
      <c r="B14" s="80" t="s">
        <v>337</v>
      </c>
      <c r="C14" s="13"/>
      <c r="D14" s="31"/>
      <c r="E14" s="13"/>
      <c r="F14" s="31"/>
      <c r="G14" s="13"/>
      <c r="H14" s="31"/>
      <c r="I14" s="13"/>
      <c r="J14" s="31"/>
      <c r="K14" s="13"/>
      <c r="L14" s="31"/>
      <c r="M14" s="13"/>
      <c r="N14" s="31"/>
      <c r="O14" s="13"/>
    </row>
    <row r="15" spans="1:15" ht="15.75" customHeight="1" x14ac:dyDescent="0.2">
      <c r="A15" s="33"/>
      <c r="B15" s="80" t="s">
        <v>338</v>
      </c>
      <c r="C15" s="13"/>
      <c r="D15" s="31"/>
      <c r="E15" s="13"/>
      <c r="F15" s="31"/>
      <c r="G15" s="13"/>
      <c r="H15" s="31"/>
      <c r="I15" s="13"/>
      <c r="J15" s="31"/>
      <c r="K15" s="13"/>
      <c r="L15" s="31"/>
      <c r="M15" s="13"/>
      <c r="N15" s="31"/>
      <c r="O15" s="13"/>
    </row>
    <row r="16" spans="1:15" x14ac:dyDescent="0.2">
      <c r="A16" s="33"/>
      <c r="B16" s="80" t="s">
        <v>339</v>
      </c>
      <c r="C16" s="13"/>
      <c r="D16" s="31"/>
      <c r="E16" s="13"/>
      <c r="F16" s="31"/>
      <c r="G16" s="13"/>
      <c r="H16" s="31"/>
      <c r="I16" s="13"/>
      <c r="J16" s="31"/>
      <c r="K16" s="13"/>
      <c r="L16" s="31"/>
      <c r="M16" s="13"/>
      <c r="N16" s="31"/>
      <c r="O16" s="13"/>
    </row>
    <row r="17" spans="1:15" ht="25.5" x14ac:dyDescent="0.2">
      <c r="A17" s="33"/>
      <c r="B17" s="84" t="s">
        <v>674</v>
      </c>
      <c r="C17" s="13"/>
      <c r="D17" s="31"/>
      <c r="E17" s="13"/>
      <c r="F17" s="31"/>
      <c r="G17" s="13"/>
      <c r="H17" s="31"/>
      <c r="I17" s="13"/>
      <c r="J17" s="31"/>
      <c r="K17" s="13"/>
      <c r="L17" s="31"/>
      <c r="M17" s="13"/>
      <c r="N17" s="31"/>
      <c r="O17" s="13"/>
    </row>
    <row r="18" spans="1:15" x14ac:dyDescent="0.2">
      <c r="A18" s="33"/>
      <c r="B18" s="85" t="s">
        <v>340</v>
      </c>
      <c r="C18" s="13"/>
      <c r="D18" s="31"/>
      <c r="E18" s="13"/>
      <c r="F18" s="31"/>
      <c r="G18" s="13"/>
      <c r="H18" s="31"/>
      <c r="I18" s="13"/>
      <c r="J18" s="31"/>
      <c r="K18" s="13"/>
      <c r="L18" s="31"/>
      <c r="M18" s="13"/>
      <c r="N18" s="31"/>
      <c r="O18" s="13"/>
    </row>
    <row r="19" spans="1:15" ht="15" x14ac:dyDescent="0.25">
      <c r="A19" s="104"/>
      <c r="B19" s="80" t="s">
        <v>675</v>
      </c>
      <c r="C19" s="13"/>
      <c r="D19" s="31"/>
      <c r="E19" s="13"/>
      <c r="F19" s="31"/>
      <c r="G19" s="13"/>
      <c r="H19" s="31"/>
      <c r="I19" s="13"/>
      <c r="J19" s="31"/>
      <c r="K19" s="13"/>
      <c r="L19" s="31"/>
      <c r="M19" s="13"/>
      <c r="N19" s="31"/>
      <c r="O19" s="13"/>
    </row>
    <row r="20" spans="1:15" ht="15" x14ac:dyDescent="0.25">
      <c r="A20" s="102"/>
      <c r="B20" s="108" t="s">
        <v>676</v>
      </c>
      <c r="C20" s="13"/>
      <c r="D20" s="31"/>
      <c r="E20" s="13"/>
      <c r="F20" s="31"/>
      <c r="G20" s="13"/>
      <c r="H20" s="31"/>
      <c r="I20" s="13"/>
      <c r="J20" s="31"/>
      <c r="K20" s="13"/>
      <c r="L20" s="31"/>
      <c r="M20" s="13"/>
      <c r="N20" s="31"/>
      <c r="O20" s="13"/>
    </row>
    <row r="21" spans="1:15" ht="15" x14ac:dyDescent="0.25">
      <c r="A21" s="102"/>
      <c r="B21" s="109" t="s">
        <v>677</v>
      </c>
      <c r="C21" s="13"/>
      <c r="D21" s="31"/>
      <c r="E21" s="13"/>
      <c r="F21" s="31"/>
      <c r="G21" s="13"/>
      <c r="H21" s="31"/>
      <c r="I21" s="13"/>
      <c r="J21" s="31"/>
      <c r="K21" s="13"/>
      <c r="L21" s="31"/>
      <c r="M21" s="13"/>
      <c r="N21" s="31"/>
      <c r="O21" s="13"/>
    </row>
    <row r="22" spans="1:15" x14ac:dyDescent="0.2">
      <c r="A22" s="32"/>
      <c r="B22" s="40" t="s">
        <v>83</v>
      </c>
      <c r="C22" s="14"/>
      <c r="D22" s="37">
        <f>D3+D13+D9</f>
        <v>0</v>
      </c>
      <c r="E22" s="14"/>
      <c r="F22" s="37">
        <f>F3+F13+F9</f>
        <v>0</v>
      </c>
      <c r="G22" s="14"/>
      <c r="H22" s="37">
        <f>H3+H13+H9</f>
        <v>0</v>
      </c>
      <c r="I22" s="14"/>
      <c r="J22" s="37">
        <f>J3+J13+J9</f>
        <v>0</v>
      </c>
      <c r="K22" s="14"/>
      <c r="L22" s="37">
        <f>L3+L13+L9</f>
        <v>0</v>
      </c>
      <c r="M22" s="14"/>
      <c r="N22" s="37">
        <f>N3+N13+N9</f>
        <v>0</v>
      </c>
      <c r="O22" s="13"/>
    </row>
    <row r="23" spans="1:15" x14ac:dyDescent="0.2">
      <c r="A23" s="32"/>
      <c r="B23" s="40" t="s">
        <v>84</v>
      </c>
      <c r="C23" s="14"/>
      <c r="D23" s="37">
        <f>D22/(COUNTIF(D3:D21,"&gt;0")+0.00000001)</f>
        <v>0</v>
      </c>
      <c r="E23" s="14"/>
      <c r="F23" s="37">
        <f>F22/(COUNTIF(F3:F21,"&gt;0")+0.00000001)</f>
        <v>0</v>
      </c>
      <c r="G23" s="14"/>
      <c r="H23" s="37">
        <f>H22/(COUNTIF(H3:H21,"&gt;0")+0.00000001)</f>
        <v>0</v>
      </c>
      <c r="I23" s="14"/>
      <c r="J23" s="37">
        <f>J22/(COUNTIF(J3:J21,"&gt;0")+0.00000001)</f>
        <v>0</v>
      </c>
      <c r="K23" s="14"/>
      <c r="L23" s="37">
        <f>L22/(COUNTIF(L3:L21,"&gt;0")+0.00000001)</f>
        <v>0</v>
      </c>
      <c r="M23" s="14"/>
      <c r="N23" s="37">
        <f>N22/(COUNTIF(N3:N21,"&gt;0")+0.00000001)</f>
        <v>0</v>
      </c>
      <c r="O23" s="13"/>
    </row>
    <row r="24" spans="1:15" x14ac:dyDescent="0.2">
      <c r="A24" s="32"/>
      <c r="B24" s="40" t="s">
        <v>85</v>
      </c>
      <c r="C24" s="14"/>
      <c r="D24" s="37">
        <f>D23/5*100</f>
        <v>0</v>
      </c>
      <c r="E24" s="14"/>
      <c r="F24" s="37">
        <f>F23/5*100</f>
        <v>0</v>
      </c>
      <c r="G24" s="14"/>
      <c r="H24" s="37">
        <f>H23/5*100</f>
        <v>0</v>
      </c>
      <c r="I24" s="14"/>
      <c r="J24" s="37">
        <f>J23/5*100</f>
        <v>0</v>
      </c>
      <c r="K24" s="14"/>
      <c r="L24" s="37">
        <f>L23/5*100</f>
        <v>0</v>
      </c>
      <c r="M24" s="14"/>
      <c r="N24" s="37">
        <f>N23/5*100</f>
        <v>0</v>
      </c>
      <c r="O24" s="13"/>
    </row>
    <row r="25" spans="1:15" x14ac:dyDescent="0.2">
      <c r="A25" s="45" t="s">
        <v>41</v>
      </c>
      <c r="B25" s="41"/>
      <c r="C25" s="32"/>
      <c r="D25" s="32"/>
      <c r="E25" s="32"/>
      <c r="F25" s="32"/>
      <c r="G25" s="32"/>
      <c r="H25" s="32"/>
      <c r="I25" s="32"/>
      <c r="J25" s="32"/>
      <c r="K25" s="32"/>
      <c r="L25" s="32"/>
      <c r="M25" s="32"/>
      <c r="N25" s="32"/>
      <c r="O25" s="13"/>
    </row>
    <row r="26" spans="1:15" x14ac:dyDescent="0.2">
      <c r="A26" s="32" t="s">
        <v>71</v>
      </c>
      <c r="B26" s="41"/>
      <c r="C26" s="32"/>
      <c r="D26" s="32"/>
      <c r="E26" s="32"/>
      <c r="F26" s="32"/>
      <c r="G26" s="32"/>
      <c r="H26" s="32"/>
      <c r="I26" s="32"/>
      <c r="J26" s="32"/>
      <c r="K26" s="32"/>
      <c r="L26" s="32"/>
      <c r="M26" s="32"/>
      <c r="N26" s="32"/>
      <c r="O26" s="13"/>
    </row>
    <row r="27" spans="1:15" ht="15" customHeight="1" x14ac:dyDescent="0.2">
      <c r="A27" s="32" t="s">
        <v>42</v>
      </c>
      <c r="B27" s="41"/>
      <c r="C27" s="32"/>
      <c r="D27" s="32"/>
      <c r="E27" s="32"/>
      <c r="F27" s="32"/>
      <c r="G27" s="32"/>
      <c r="H27" s="32"/>
      <c r="I27" s="32"/>
      <c r="J27" s="32"/>
      <c r="K27" s="32"/>
      <c r="L27" s="32"/>
      <c r="M27" s="32"/>
      <c r="N27" s="32"/>
      <c r="O27" s="17"/>
    </row>
    <row r="28" spans="1:15" ht="15.75" customHeight="1" x14ac:dyDescent="0.2">
      <c r="A28" s="32" t="s">
        <v>43</v>
      </c>
      <c r="B28" s="41"/>
      <c r="C28" s="32"/>
      <c r="D28" s="32"/>
      <c r="E28" s="32"/>
      <c r="F28" s="32"/>
      <c r="G28" s="32"/>
      <c r="H28" s="32"/>
      <c r="I28" s="32"/>
      <c r="J28" s="32"/>
      <c r="K28" s="32"/>
      <c r="L28" s="32"/>
      <c r="M28" s="32"/>
      <c r="N28" s="32"/>
      <c r="O28" s="13"/>
    </row>
    <row r="29" spans="1:15" x14ac:dyDescent="0.2">
      <c r="A29" s="32" t="s">
        <v>44</v>
      </c>
      <c r="B29" s="41"/>
      <c r="C29" s="32"/>
      <c r="D29" s="32"/>
      <c r="E29" s="32"/>
      <c r="F29" s="32"/>
      <c r="G29" s="32"/>
      <c r="H29" s="32"/>
      <c r="I29" s="32"/>
      <c r="J29" s="32"/>
      <c r="K29" s="32"/>
      <c r="L29" s="32"/>
      <c r="M29" s="32"/>
      <c r="N29" s="32"/>
      <c r="O29" s="13"/>
    </row>
    <row r="30" spans="1:15" ht="15" customHeight="1" x14ac:dyDescent="0.2">
      <c r="A30" s="32" t="s">
        <v>45</v>
      </c>
      <c r="B30" s="41"/>
      <c r="C30" s="32"/>
      <c r="D30" s="32"/>
      <c r="E30" s="32"/>
      <c r="F30" s="32"/>
      <c r="G30" s="32"/>
      <c r="H30" s="32"/>
      <c r="I30" s="32"/>
      <c r="J30" s="32"/>
      <c r="K30" s="32"/>
      <c r="L30" s="32"/>
      <c r="M30" s="32"/>
      <c r="N30" s="32"/>
      <c r="O30" s="17"/>
    </row>
    <row r="31" spans="1:15" ht="15" customHeight="1" x14ac:dyDescent="0.2">
      <c r="A31" s="32" t="s">
        <v>46</v>
      </c>
      <c r="B31" s="41"/>
      <c r="C31" s="32"/>
      <c r="D31" s="32"/>
      <c r="E31" s="32"/>
      <c r="F31" s="32"/>
      <c r="G31" s="32"/>
      <c r="H31" s="32"/>
      <c r="I31" s="32"/>
      <c r="J31" s="32"/>
      <c r="K31" s="32"/>
      <c r="L31" s="32"/>
      <c r="M31" s="32"/>
      <c r="N31" s="32"/>
      <c r="O31" s="13"/>
    </row>
    <row r="32" spans="1:15" x14ac:dyDescent="0.2">
      <c r="A32" s="45" t="s">
        <v>81</v>
      </c>
      <c r="B32" s="41"/>
      <c r="C32" s="118" t="str">
        <f>Front!H1</f>
        <v>Date</v>
      </c>
      <c r="D32" s="119"/>
      <c r="E32" s="118" t="str">
        <f>Front!I1</f>
        <v>Date</v>
      </c>
      <c r="F32" s="119"/>
      <c r="G32" s="118" t="str">
        <f>Front!J1</f>
        <v>Date</v>
      </c>
      <c r="H32" s="119"/>
      <c r="I32" s="118" t="str">
        <f>Front!K1</f>
        <v>Date</v>
      </c>
      <c r="J32" s="119"/>
      <c r="K32" s="118" t="str">
        <f>Front!L1</f>
        <v>Date</v>
      </c>
      <c r="L32" s="119"/>
      <c r="M32" s="118" t="str">
        <f>Front!M1</f>
        <v>Date</v>
      </c>
      <c r="N32" s="119"/>
      <c r="O32" s="17" t="s">
        <v>67</v>
      </c>
    </row>
    <row r="33" spans="1:15" ht="24" customHeight="1" x14ac:dyDescent="0.2">
      <c r="A33" s="33"/>
      <c r="B33" s="80"/>
      <c r="C33" s="47" t="s">
        <v>19</v>
      </c>
      <c r="D33" s="35" t="s">
        <v>20</v>
      </c>
      <c r="E33" s="47" t="s">
        <v>19</v>
      </c>
      <c r="F33" s="35" t="s">
        <v>20</v>
      </c>
      <c r="G33" s="47" t="s">
        <v>19</v>
      </c>
      <c r="H33" s="35" t="s">
        <v>20</v>
      </c>
      <c r="I33" s="47" t="s">
        <v>19</v>
      </c>
      <c r="J33" s="35" t="s">
        <v>20</v>
      </c>
      <c r="K33" s="47" t="s">
        <v>19</v>
      </c>
      <c r="L33" s="35" t="s">
        <v>20</v>
      </c>
      <c r="M33" s="47" t="s">
        <v>19</v>
      </c>
      <c r="N33" s="35" t="s">
        <v>20</v>
      </c>
      <c r="O33" s="13"/>
    </row>
    <row r="34" spans="1:15" x14ac:dyDescent="0.2">
      <c r="A34" s="33" t="s">
        <v>27</v>
      </c>
      <c r="B34" s="80"/>
      <c r="C34" s="12"/>
      <c r="D34" s="36">
        <f>SUM(C35:C39)/(COUNTIF(C35:C39,"&gt;0")+0.00000001)</f>
        <v>0</v>
      </c>
      <c r="E34" s="12"/>
      <c r="F34" s="36">
        <f>SUM(E35:E39)/(COUNTIF(E35:E39,"&gt;0")+0.00000001)</f>
        <v>0</v>
      </c>
      <c r="G34" s="12"/>
      <c r="H34" s="36">
        <f>SUM(G35:G39)/(COUNTIF(G35:G39,"&gt;0")+0.00000001)</f>
        <v>0</v>
      </c>
      <c r="I34" s="12"/>
      <c r="J34" s="36">
        <f>SUM(I35:I39)/(COUNTIF(I35:I39,"&gt;0")+0.00000001)</f>
        <v>0</v>
      </c>
      <c r="K34" s="12"/>
      <c r="L34" s="36">
        <f>SUM(K35:K39)/(COUNTIF(K35:K39,"&gt;0")+0.00000001)</f>
        <v>0</v>
      </c>
      <c r="M34" s="12"/>
      <c r="N34" s="36">
        <f>SUM(M35:M39)/(COUNTIF(M35:M39,"&gt;0")+0.00000001)</f>
        <v>0</v>
      </c>
      <c r="O34" s="13"/>
    </row>
    <row r="35" spans="1:15" ht="12.75" customHeight="1" x14ac:dyDescent="0.2">
      <c r="A35" s="33"/>
      <c r="B35" s="80" t="s">
        <v>670</v>
      </c>
      <c r="C35" s="13"/>
      <c r="D35" s="31"/>
      <c r="E35" s="13"/>
      <c r="F35" s="31"/>
      <c r="G35" s="13"/>
      <c r="H35" s="31"/>
      <c r="I35" s="13"/>
      <c r="J35" s="31"/>
      <c r="K35" s="13"/>
      <c r="L35" s="31"/>
      <c r="M35" s="13"/>
      <c r="N35" s="31"/>
      <c r="O35" s="13"/>
    </row>
    <row r="36" spans="1:15" ht="25.5" x14ac:dyDescent="0.2">
      <c r="A36" s="33"/>
      <c r="B36" s="80" t="s">
        <v>671</v>
      </c>
      <c r="C36" s="13"/>
      <c r="D36" s="31"/>
      <c r="E36" s="13"/>
      <c r="F36" s="31"/>
      <c r="G36" s="13"/>
      <c r="H36" s="31"/>
      <c r="I36" s="13"/>
      <c r="J36" s="31"/>
      <c r="K36" s="13"/>
      <c r="L36" s="31"/>
      <c r="M36" s="13"/>
      <c r="N36" s="31"/>
      <c r="O36" s="13"/>
    </row>
    <row r="37" spans="1:15" x14ac:dyDescent="0.2">
      <c r="A37" s="33"/>
      <c r="B37" s="80" t="s">
        <v>672</v>
      </c>
      <c r="C37" s="8"/>
      <c r="D37" s="50"/>
      <c r="E37" s="8"/>
      <c r="F37" s="50"/>
      <c r="G37" s="8"/>
      <c r="H37" s="50"/>
      <c r="I37" s="8"/>
      <c r="J37" s="50"/>
      <c r="K37" s="8"/>
      <c r="L37" s="50"/>
      <c r="M37" s="8"/>
      <c r="N37" s="50"/>
      <c r="O37" s="13"/>
    </row>
    <row r="38" spans="1:15" ht="38.25" x14ac:dyDescent="0.25">
      <c r="A38" s="104"/>
      <c r="B38" s="80" t="s">
        <v>673</v>
      </c>
      <c r="C38" s="13"/>
      <c r="D38" s="31"/>
      <c r="E38" s="13"/>
      <c r="F38" s="31"/>
      <c r="G38" s="13"/>
      <c r="H38" s="31"/>
      <c r="I38" s="13"/>
      <c r="J38" s="31"/>
      <c r="K38" s="13"/>
      <c r="L38" s="31"/>
      <c r="M38" s="13"/>
      <c r="N38" s="31"/>
      <c r="O38" s="13"/>
    </row>
    <row r="39" spans="1:15" ht="15.75" customHeight="1" x14ac:dyDescent="0.2">
      <c r="A39" s="33"/>
      <c r="B39" s="80" t="s">
        <v>333</v>
      </c>
      <c r="C39" s="13"/>
      <c r="D39" s="31"/>
      <c r="E39" s="13"/>
      <c r="F39" s="31"/>
      <c r="G39" s="13"/>
      <c r="H39" s="31"/>
      <c r="I39" s="13"/>
      <c r="J39" s="31"/>
      <c r="K39" s="13"/>
      <c r="L39" s="31"/>
      <c r="M39" s="13"/>
      <c r="N39" s="31"/>
      <c r="O39" s="13"/>
    </row>
    <row r="40" spans="1:15" ht="13.5" customHeight="1" x14ac:dyDescent="0.2">
      <c r="A40" s="33" t="s">
        <v>28</v>
      </c>
      <c r="B40" s="80"/>
      <c r="C40" s="12"/>
      <c r="D40" s="36">
        <f>SUM(C41:C43)/(COUNTIF(C41:C43,"&gt;0")+0.00000001)</f>
        <v>0</v>
      </c>
      <c r="E40" s="12"/>
      <c r="F40" s="36">
        <f>SUM(E41:E43)/(COUNTIF(E41:E43,"&gt;0")+0.00000001)</f>
        <v>0</v>
      </c>
      <c r="G40" s="12"/>
      <c r="H40" s="36">
        <f>SUM(G41:G43)/(COUNTIF(G41:G43,"&gt;0")+0.00000001)</f>
        <v>0</v>
      </c>
      <c r="I40" s="12"/>
      <c r="J40" s="36">
        <f>SUM(I41:I43)/(COUNTIF(I41:I43,"&gt;0")+0.00000001)</f>
        <v>0</v>
      </c>
      <c r="K40" s="12"/>
      <c r="L40" s="36">
        <f>SUM(K41:K43)/(COUNTIF(K41:K43,"&gt;0")+0.00000001)</f>
        <v>0</v>
      </c>
      <c r="M40" s="12"/>
      <c r="N40" s="36">
        <f>SUM(M41:M43)/(COUNTIF(M41:M43,"&gt;0")+0.00000001)</f>
        <v>0</v>
      </c>
      <c r="O40" s="13"/>
    </row>
    <row r="41" spans="1:15" ht="15.75" customHeight="1" x14ac:dyDescent="0.2">
      <c r="A41" s="33"/>
      <c r="B41" s="80" t="s">
        <v>334</v>
      </c>
      <c r="C41" s="8"/>
      <c r="D41" s="31"/>
      <c r="E41" s="8"/>
      <c r="F41" s="31"/>
      <c r="G41" s="8"/>
      <c r="H41" s="31"/>
      <c r="I41" s="8"/>
      <c r="J41" s="31"/>
      <c r="K41" s="8"/>
      <c r="L41" s="31"/>
      <c r="M41" s="8"/>
      <c r="N41" s="31"/>
      <c r="O41" s="13"/>
    </row>
    <row r="42" spans="1:15" ht="25.5" x14ac:dyDescent="0.2">
      <c r="A42" s="33"/>
      <c r="B42" s="80" t="s">
        <v>335</v>
      </c>
      <c r="C42" s="13"/>
      <c r="D42" s="50"/>
      <c r="E42" s="13"/>
      <c r="F42" s="50"/>
      <c r="G42" s="13"/>
      <c r="H42" s="50"/>
      <c r="I42" s="13"/>
      <c r="J42" s="50"/>
      <c r="K42" s="13"/>
      <c r="L42" s="50"/>
      <c r="M42" s="13"/>
      <c r="N42" s="50"/>
      <c r="O42" s="13"/>
    </row>
    <row r="43" spans="1:15" ht="25.5" x14ac:dyDescent="0.2">
      <c r="A43" s="33"/>
      <c r="B43" s="80" t="s">
        <v>336</v>
      </c>
      <c r="C43" s="13"/>
      <c r="D43" s="31"/>
      <c r="E43" s="13"/>
      <c r="F43" s="31"/>
      <c r="G43" s="13"/>
      <c r="H43" s="31"/>
      <c r="I43" s="13"/>
      <c r="J43" s="31"/>
      <c r="K43" s="13"/>
      <c r="L43" s="31"/>
      <c r="M43" s="13"/>
      <c r="N43" s="31"/>
      <c r="O43" s="13"/>
    </row>
    <row r="44" spans="1:15" x14ac:dyDescent="0.2">
      <c r="A44" s="33" t="s">
        <v>80</v>
      </c>
      <c r="B44" s="80"/>
      <c r="C44" s="12"/>
      <c r="D44" s="36">
        <f>SUM(C45:C52)/(COUNTIF(C45:C52,"&gt;0")+0.00000001)</f>
        <v>0</v>
      </c>
      <c r="E44" s="12"/>
      <c r="F44" s="36">
        <f>SUM(E45:E52)/(COUNTIF(E45:E52,"&gt;0")+0.00000001)</f>
        <v>0</v>
      </c>
      <c r="G44" s="12"/>
      <c r="H44" s="36">
        <f>SUM(G45:G52)/(COUNTIF(G45:G52,"&gt;0")+0.00000001)</f>
        <v>0</v>
      </c>
      <c r="I44" s="12"/>
      <c r="J44" s="36">
        <f>SUM(I45:I52)/(COUNTIF(I45:I52,"&gt;0")+0.00000001)</f>
        <v>0</v>
      </c>
      <c r="K44" s="12"/>
      <c r="L44" s="36">
        <f>SUM(K45:K52)/(COUNTIF(K45:K52,"&gt;0")+0.00000001)</f>
        <v>0</v>
      </c>
      <c r="M44" s="12"/>
      <c r="N44" s="36">
        <f>SUM(M45:M52)/(COUNTIF(M45:M52,"&gt;0")+0.00000001)</f>
        <v>0</v>
      </c>
      <c r="O44" s="13"/>
    </row>
    <row r="45" spans="1:15" x14ac:dyDescent="0.2">
      <c r="A45" s="33"/>
      <c r="B45" s="80" t="s">
        <v>337</v>
      </c>
      <c r="C45" s="13"/>
      <c r="D45" s="31"/>
      <c r="E45" s="13"/>
      <c r="F45" s="31"/>
      <c r="G45" s="13"/>
      <c r="H45" s="31"/>
      <c r="I45" s="13"/>
      <c r="J45" s="31"/>
      <c r="K45" s="13"/>
      <c r="L45" s="31"/>
      <c r="M45" s="13"/>
      <c r="N45" s="31"/>
      <c r="O45" s="13"/>
    </row>
    <row r="46" spans="1:15" ht="15.75" customHeight="1" x14ac:dyDescent="0.2">
      <c r="A46" s="33"/>
      <c r="B46" s="80" t="s">
        <v>338</v>
      </c>
      <c r="C46" s="13"/>
      <c r="D46" s="31"/>
      <c r="E46" s="13"/>
      <c r="F46" s="31"/>
      <c r="G46" s="13"/>
      <c r="H46" s="31"/>
      <c r="I46" s="13"/>
      <c r="J46" s="31"/>
      <c r="K46" s="13"/>
      <c r="L46" s="31"/>
      <c r="M46" s="13"/>
      <c r="N46" s="31"/>
      <c r="O46" s="13"/>
    </row>
    <row r="47" spans="1:15" x14ac:dyDescent="0.2">
      <c r="A47" s="33"/>
      <c r="B47" s="80" t="s">
        <v>339</v>
      </c>
      <c r="C47" s="13"/>
      <c r="D47" s="31"/>
      <c r="E47" s="13"/>
      <c r="F47" s="31"/>
      <c r="G47" s="13"/>
      <c r="H47" s="31"/>
      <c r="I47" s="13"/>
      <c r="J47" s="31"/>
      <c r="K47" s="13"/>
      <c r="L47" s="31"/>
      <c r="M47" s="13"/>
      <c r="N47" s="31"/>
      <c r="O47" s="13"/>
    </row>
    <row r="48" spans="1:15" ht="25.5" x14ac:dyDescent="0.2">
      <c r="A48" s="33"/>
      <c r="B48" s="84" t="s">
        <v>674</v>
      </c>
      <c r="C48" s="13"/>
      <c r="D48" s="31"/>
      <c r="E48" s="13"/>
      <c r="F48" s="31"/>
      <c r="G48" s="13"/>
      <c r="H48" s="31"/>
      <c r="I48" s="13"/>
      <c r="J48" s="31"/>
      <c r="K48" s="13"/>
      <c r="L48" s="31"/>
      <c r="M48" s="13"/>
      <c r="N48" s="31"/>
      <c r="O48" s="13"/>
    </row>
    <row r="49" spans="1:15" x14ac:dyDescent="0.2">
      <c r="A49" s="33"/>
      <c r="B49" s="85" t="s">
        <v>340</v>
      </c>
      <c r="C49" s="13"/>
      <c r="D49" s="31"/>
      <c r="E49" s="13"/>
      <c r="F49" s="31"/>
      <c r="G49" s="13"/>
      <c r="H49" s="31"/>
      <c r="I49" s="13"/>
      <c r="J49" s="31"/>
      <c r="K49" s="13"/>
      <c r="L49" s="31"/>
      <c r="M49" s="13"/>
      <c r="N49" s="31"/>
      <c r="O49" s="13"/>
    </row>
    <row r="50" spans="1:15" ht="15" x14ac:dyDescent="0.25">
      <c r="A50" s="104"/>
      <c r="B50" s="80" t="s">
        <v>675</v>
      </c>
      <c r="C50" s="13"/>
      <c r="D50" s="31"/>
      <c r="E50" s="13"/>
      <c r="F50" s="31"/>
      <c r="G50" s="13"/>
      <c r="H50" s="31"/>
      <c r="I50" s="13"/>
      <c r="J50" s="31"/>
      <c r="K50" s="13"/>
      <c r="L50" s="31"/>
      <c r="M50" s="13"/>
      <c r="N50" s="31"/>
      <c r="O50" s="13"/>
    </row>
    <row r="51" spans="1:15" ht="15" x14ac:dyDescent="0.25">
      <c r="A51" s="102"/>
      <c r="B51" s="108" t="s">
        <v>676</v>
      </c>
      <c r="C51" s="13"/>
      <c r="D51" s="31"/>
      <c r="E51" s="13"/>
      <c r="F51" s="31"/>
      <c r="G51" s="13"/>
      <c r="H51" s="31"/>
      <c r="I51" s="13"/>
      <c r="J51" s="31"/>
      <c r="K51" s="13"/>
      <c r="L51" s="31"/>
      <c r="M51" s="13"/>
      <c r="N51" s="31"/>
      <c r="O51" s="13"/>
    </row>
    <row r="52" spans="1:15" ht="15" x14ac:dyDescent="0.25">
      <c r="A52" s="102"/>
      <c r="B52" s="109" t="s">
        <v>677</v>
      </c>
      <c r="C52" s="13"/>
      <c r="D52" s="31"/>
      <c r="E52" s="13"/>
      <c r="F52" s="31"/>
      <c r="G52" s="13"/>
      <c r="H52" s="31"/>
      <c r="I52" s="13"/>
      <c r="J52" s="31"/>
      <c r="K52" s="13"/>
      <c r="L52" s="31"/>
      <c r="M52" s="13"/>
      <c r="N52" s="31"/>
      <c r="O52" s="13"/>
    </row>
    <row r="53" spans="1:15" x14ac:dyDescent="0.2">
      <c r="A53" s="32"/>
      <c r="B53" s="40" t="s">
        <v>83</v>
      </c>
      <c r="C53" s="14"/>
      <c r="D53" s="37">
        <f>D34+D44+D40</f>
        <v>0</v>
      </c>
      <c r="E53" s="14"/>
      <c r="F53" s="37">
        <f>F34+F44+F40</f>
        <v>0</v>
      </c>
      <c r="G53" s="14"/>
      <c r="H53" s="37">
        <f>H34+H44+H40</f>
        <v>0</v>
      </c>
      <c r="I53" s="14"/>
      <c r="J53" s="37">
        <f>J34+J44+J40</f>
        <v>0</v>
      </c>
      <c r="K53" s="14"/>
      <c r="L53" s="37">
        <f>L34+L44+L40</f>
        <v>0</v>
      </c>
      <c r="M53" s="14"/>
      <c r="N53" s="37">
        <f>N34+N44+N40</f>
        <v>0</v>
      </c>
      <c r="O53" s="13"/>
    </row>
    <row r="54" spans="1:15" x14ac:dyDescent="0.2">
      <c r="A54" s="32"/>
      <c r="B54" s="40" t="s">
        <v>84</v>
      </c>
      <c r="C54" s="14"/>
      <c r="D54" s="37">
        <f>D53/(COUNTIF(D34:D52,"&gt;0")+0.00000001)</f>
        <v>0</v>
      </c>
      <c r="E54" s="14"/>
      <c r="F54" s="37">
        <f>F53/(COUNTIF(F34:F52,"&gt;0")+0.00000001)</f>
        <v>0</v>
      </c>
      <c r="G54" s="14"/>
      <c r="H54" s="37">
        <f>H53/(COUNTIF(H34:H52,"&gt;0")+0.00000001)</f>
        <v>0</v>
      </c>
      <c r="I54" s="14"/>
      <c r="J54" s="37">
        <f>J53/(COUNTIF(J34:J52,"&gt;0")+0.00000001)</f>
        <v>0</v>
      </c>
      <c r="K54" s="14"/>
      <c r="L54" s="37">
        <f>L53/(COUNTIF(L34:L52,"&gt;0")+0.00000001)</f>
        <v>0</v>
      </c>
      <c r="M54" s="14"/>
      <c r="N54" s="37">
        <f>N53/(COUNTIF(N34:N52,"&gt;0")+0.00000001)</f>
        <v>0</v>
      </c>
      <c r="O54" s="13"/>
    </row>
    <row r="55" spans="1:15" x14ac:dyDescent="0.2">
      <c r="A55" s="32"/>
      <c r="B55" s="40" t="s">
        <v>85</v>
      </c>
      <c r="C55" s="14"/>
      <c r="D55" s="37">
        <f>D54/5*100</f>
        <v>0</v>
      </c>
      <c r="E55" s="14"/>
      <c r="F55" s="37">
        <f>F54/5*100</f>
        <v>0</v>
      </c>
      <c r="G55" s="14"/>
      <c r="H55" s="37">
        <f>H54/5*100</f>
        <v>0</v>
      </c>
      <c r="I55" s="14"/>
      <c r="J55" s="37">
        <f>J54/5*100</f>
        <v>0</v>
      </c>
      <c r="K55" s="14"/>
      <c r="L55" s="37">
        <f>L54/5*100</f>
        <v>0</v>
      </c>
      <c r="M55" s="14"/>
      <c r="N55" s="37">
        <f>N54/5*100</f>
        <v>0</v>
      </c>
      <c r="O55" s="13"/>
    </row>
    <row r="56" spans="1:15" x14ac:dyDescent="0.2">
      <c r="A56" s="45" t="s">
        <v>41</v>
      </c>
      <c r="B56" s="41"/>
      <c r="C56" s="32"/>
      <c r="D56" s="32"/>
      <c r="E56" s="32"/>
      <c r="F56" s="32"/>
      <c r="G56" s="15"/>
      <c r="H56" s="32"/>
      <c r="I56" s="32"/>
      <c r="J56" s="32"/>
      <c r="K56" s="32"/>
      <c r="L56" s="32"/>
      <c r="M56" s="32"/>
      <c r="N56" s="32"/>
      <c r="O56" s="13"/>
    </row>
    <row r="57" spans="1:15" x14ac:dyDescent="0.2">
      <c r="A57" s="32" t="s">
        <v>71</v>
      </c>
      <c r="B57" s="41"/>
      <c r="C57" s="32"/>
      <c r="D57" s="32"/>
      <c r="E57" s="32"/>
      <c r="F57" s="32"/>
      <c r="G57" s="32"/>
      <c r="H57" s="32"/>
      <c r="I57" s="32"/>
      <c r="J57" s="32"/>
      <c r="K57" s="32"/>
      <c r="L57" s="32"/>
      <c r="M57" s="32"/>
      <c r="N57" s="32"/>
      <c r="O57" s="13"/>
    </row>
    <row r="58" spans="1:15" x14ac:dyDescent="0.2">
      <c r="A58" s="32" t="s">
        <v>42</v>
      </c>
      <c r="B58" s="41"/>
      <c r="C58" s="32"/>
      <c r="D58" s="32"/>
      <c r="E58" s="32"/>
      <c r="F58" s="32"/>
      <c r="G58" s="32"/>
      <c r="H58" s="32"/>
      <c r="I58" s="32"/>
      <c r="J58" s="32"/>
      <c r="K58" s="32"/>
      <c r="L58" s="32"/>
      <c r="M58" s="32"/>
      <c r="N58" s="32"/>
      <c r="O58" s="17"/>
    </row>
    <row r="59" spans="1:15" x14ac:dyDescent="0.2">
      <c r="A59" s="32" t="s">
        <v>43</v>
      </c>
      <c r="B59" s="41"/>
      <c r="C59" s="32"/>
      <c r="D59" s="32"/>
      <c r="E59" s="32"/>
      <c r="F59" s="32"/>
      <c r="G59" s="32"/>
      <c r="H59" s="32"/>
      <c r="I59" s="32"/>
      <c r="J59" s="32"/>
      <c r="K59" s="32"/>
      <c r="L59" s="32"/>
      <c r="M59" s="32"/>
      <c r="N59" s="32"/>
      <c r="O59" s="13"/>
    </row>
    <row r="60" spans="1:15" x14ac:dyDescent="0.2">
      <c r="A60" s="32" t="s">
        <v>44</v>
      </c>
      <c r="B60" s="41"/>
      <c r="C60" s="32"/>
      <c r="D60" s="32"/>
      <c r="E60" s="32"/>
      <c r="F60" s="32"/>
      <c r="G60" s="32"/>
      <c r="H60" s="32"/>
      <c r="I60" s="32"/>
      <c r="J60" s="32"/>
      <c r="K60" s="32"/>
      <c r="L60" s="32"/>
      <c r="M60" s="32"/>
      <c r="N60" s="32"/>
      <c r="O60" s="13"/>
    </row>
    <row r="61" spans="1:15" x14ac:dyDescent="0.2">
      <c r="A61" s="32" t="s">
        <v>45</v>
      </c>
      <c r="B61" s="41"/>
      <c r="C61" s="32"/>
      <c r="D61" s="32"/>
      <c r="E61" s="32"/>
      <c r="F61" s="32"/>
      <c r="G61" s="32"/>
      <c r="H61" s="32"/>
      <c r="I61" s="32"/>
      <c r="J61" s="32"/>
      <c r="K61" s="32"/>
      <c r="L61" s="32"/>
      <c r="M61" s="32"/>
      <c r="N61" s="32"/>
      <c r="O61" s="17"/>
    </row>
    <row r="62" spans="1:15" x14ac:dyDescent="0.2">
      <c r="A62" s="32" t="s">
        <v>46</v>
      </c>
      <c r="B62" s="41"/>
      <c r="C62" s="32"/>
      <c r="D62" s="32"/>
      <c r="E62" s="32"/>
      <c r="F62" s="32"/>
      <c r="G62" s="32"/>
      <c r="H62" s="32"/>
      <c r="I62" s="32"/>
      <c r="J62" s="32"/>
      <c r="K62" s="32"/>
      <c r="L62" s="32"/>
      <c r="M62" s="32"/>
      <c r="N62" s="32"/>
      <c r="O62" s="13"/>
    </row>
  </sheetData>
  <sheetProtection password="DD16" sheet="1" objects="1" scenarios="1"/>
  <mergeCells count="12">
    <mergeCell ref="M32:N32"/>
    <mergeCell ref="C1:D1"/>
    <mergeCell ref="E1:F1"/>
    <mergeCell ref="G1:H1"/>
    <mergeCell ref="I1:J1"/>
    <mergeCell ref="K1:L1"/>
    <mergeCell ref="M1:N1"/>
    <mergeCell ref="C32:D32"/>
    <mergeCell ref="E32:F32"/>
    <mergeCell ref="G32:H32"/>
    <mergeCell ref="I32:J32"/>
    <mergeCell ref="K32:L32"/>
  </mergeCells>
  <phoneticPr fontId="0" type="noConversion"/>
  <dataValidations count="1">
    <dataValidation type="decimal" allowBlank="1" showInputMessage="1" showErrorMessage="1" sqref="I35:I52 K35:K52 C35:C52 M35:M52 E35:E52 G35:G52 K4:K21 C4:C21 M4:M21 E4:E21 G4:G21 I4:I21" xr:uid="{00000000-0002-0000-0500-000000000000}">
      <formula1>0</formula1>
      <formula2>5</formula2>
    </dataValidation>
  </dataValidation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O92"/>
  <sheetViews>
    <sheetView workbookViewId="0">
      <selection activeCell="C4" sqref="C4"/>
    </sheetView>
  </sheetViews>
  <sheetFormatPr defaultColWidth="9.140625" defaultRowHeight="12.75" x14ac:dyDescent="0.2"/>
  <cols>
    <col min="1" max="1" width="18.7109375" style="32" customWidth="1"/>
    <col min="2" max="2" width="40.7109375" style="41" customWidth="1"/>
    <col min="3" max="14" width="5.7109375" style="32" customWidth="1"/>
    <col min="15" max="15" width="173.5703125" style="15" customWidth="1"/>
    <col min="16" max="16384" width="9.140625" style="32"/>
  </cols>
  <sheetData>
    <row r="1" spans="1:15" x14ac:dyDescent="0.2">
      <c r="A1" s="44" t="s">
        <v>82</v>
      </c>
      <c r="B1" s="80"/>
      <c r="C1" s="118" t="str">
        <f>Front!B1</f>
        <v>Date</v>
      </c>
      <c r="D1" s="119"/>
      <c r="E1" s="118" t="str">
        <f>Front!C1</f>
        <v>Date</v>
      </c>
      <c r="F1" s="119"/>
      <c r="G1" s="118" t="str">
        <f>Front!D1</f>
        <v>Date</v>
      </c>
      <c r="H1" s="119"/>
      <c r="I1" s="118" t="str">
        <f>Front!E1</f>
        <v>Date</v>
      </c>
      <c r="J1" s="119"/>
      <c r="K1" s="118" t="str">
        <f>Front!F1</f>
        <v>Date</v>
      </c>
      <c r="L1" s="119"/>
      <c r="M1" s="118" t="str">
        <f>Front!G1</f>
        <v>Date</v>
      </c>
      <c r="N1" s="119"/>
      <c r="O1" s="17" t="s">
        <v>67</v>
      </c>
    </row>
    <row r="2" spans="1:15" ht="27" customHeight="1" x14ac:dyDescent="0.2">
      <c r="A2" s="33"/>
      <c r="B2" s="80"/>
      <c r="C2" s="47" t="s">
        <v>19</v>
      </c>
      <c r="D2" s="35" t="s">
        <v>20</v>
      </c>
      <c r="E2" s="47" t="s">
        <v>19</v>
      </c>
      <c r="F2" s="35" t="s">
        <v>20</v>
      </c>
      <c r="G2" s="47" t="s">
        <v>19</v>
      </c>
      <c r="H2" s="35" t="s">
        <v>20</v>
      </c>
      <c r="I2" s="47" t="s">
        <v>19</v>
      </c>
      <c r="J2" s="35" t="s">
        <v>20</v>
      </c>
      <c r="K2" s="47" t="s">
        <v>19</v>
      </c>
      <c r="L2" s="35" t="s">
        <v>20</v>
      </c>
      <c r="M2" s="47" t="s">
        <v>19</v>
      </c>
      <c r="N2" s="35" t="s">
        <v>20</v>
      </c>
      <c r="O2" s="13"/>
    </row>
    <row r="3" spans="1:15" x14ac:dyDescent="0.2">
      <c r="A3" s="33" t="s">
        <v>25</v>
      </c>
      <c r="B3" s="80"/>
      <c r="C3" s="12"/>
      <c r="D3" s="36">
        <f>SUM(C4:C15)/(COUNTIF(C4:C15,"&gt;0")+0.00000001)</f>
        <v>0</v>
      </c>
      <c r="E3" s="12"/>
      <c r="F3" s="36">
        <f>SUM(E4:E15)/(COUNTIF(E4:E15,"&gt;0")+0.00000001)</f>
        <v>0</v>
      </c>
      <c r="G3" s="12"/>
      <c r="H3" s="36">
        <f>SUM(G4:G15)/(COUNTIF(G4:G15,"&gt;0")+0.00000001)</f>
        <v>0</v>
      </c>
      <c r="I3" s="12"/>
      <c r="J3" s="36">
        <f>SUM(I4:I15)/(COUNTIF(I4:I15,"&gt;0")+0.00000001)</f>
        <v>0</v>
      </c>
      <c r="K3" s="12"/>
      <c r="L3" s="36">
        <f>SUM(K4:K15)/(COUNTIF(K4:K15,"&gt;0")+0.00000001)</f>
        <v>0</v>
      </c>
      <c r="M3" s="12"/>
      <c r="N3" s="36">
        <f>SUM(M4:M15)/(COUNTIF(M4:M15,"&gt;0")+0.00000001)</f>
        <v>0</v>
      </c>
      <c r="O3" s="13"/>
    </row>
    <row r="4" spans="1:15" ht="25.5" x14ac:dyDescent="0.2">
      <c r="A4" s="33"/>
      <c r="B4" s="80" t="s">
        <v>689</v>
      </c>
      <c r="C4" s="13"/>
      <c r="D4" s="31"/>
      <c r="E4" s="13"/>
      <c r="F4" s="31"/>
      <c r="G4" s="13"/>
      <c r="H4" s="31"/>
      <c r="I4" s="13"/>
      <c r="J4" s="31"/>
      <c r="K4" s="13"/>
      <c r="L4" s="31"/>
      <c r="M4" s="13"/>
      <c r="N4" s="31"/>
      <c r="O4" s="13"/>
    </row>
    <row r="5" spans="1:15" ht="15.75" customHeight="1" x14ac:dyDescent="0.2">
      <c r="A5" s="33"/>
      <c r="B5" s="80" t="s">
        <v>690</v>
      </c>
      <c r="C5" s="13"/>
      <c r="D5" s="31"/>
      <c r="E5" s="13"/>
      <c r="F5" s="31"/>
      <c r="G5" s="13"/>
      <c r="H5" s="31"/>
      <c r="I5" s="13"/>
      <c r="J5" s="31"/>
      <c r="K5" s="13"/>
      <c r="L5" s="31"/>
      <c r="M5" s="13"/>
      <c r="N5" s="31"/>
      <c r="O5" s="13"/>
    </row>
    <row r="6" spans="1:15" x14ac:dyDescent="0.2">
      <c r="A6" s="33"/>
      <c r="B6" s="95" t="s">
        <v>691</v>
      </c>
      <c r="C6" s="13"/>
      <c r="D6" s="31"/>
      <c r="E6" s="13"/>
      <c r="F6" s="31"/>
      <c r="G6" s="13"/>
      <c r="H6" s="31"/>
      <c r="I6" s="13"/>
      <c r="J6" s="31"/>
      <c r="K6" s="13"/>
      <c r="L6" s="31"/>
      <c r="M6" s="13"/>
      <c r="N6" s="31"/>
      <c r="O6" s="13"/>
    </row>
    <row r="7" spans="1:15" x14ac:dyDescent="0.2">
      <c r="A7" s="33"/>
      <c r="B7" s="95" t="s">
        <v>692</v>
      </c>
      <c r="C7" s="13"/>
      <c r="D7" s="31"/>
      <c r="E7" s="13"/>
      <c r="F7" s="31"/>
      <c r="G7" s="13"/>
      <c r="H7" s="31"/>
      <c r="I7" s="13"/>
      <c r="J7" s="31"/>
      <c r="K7" s="13"/>
      <c r="L7" s="31"/>
      <c r="M7" s="13"/>
      <c r="N7" s="31"/>
      <c r="O7" s="13"/>
    </row>
    <row r="8" spans="1:15" x14ac:dyDescent="0.2">
      <c r="A8" s="33"/>
      <c r="B8" s="95" t="s">
        <v>693</v>
      </c>
      <c r="C8" s="13"/>
      <c r="D8" s="31"/>
      <c r="E8" s="13"/>
      <c r="F8" s="31"/>
      <c r="G8" s="13"/>
      <c r="H8" s="31"/>
      <c r="I8" s="13"/>
      <c r="J8" s="31"/>
      <c r="K8" s="13"/>
      <c r="L8" s="31"/>
      <c r="M8" s="13"/>
      <c r="N8" s="31"/>
      <c r="O8" s="13"/>
    </row>
    <row r="9" spans="1:15" x14ac:dyDescent="0.2">
      <c r="A9" s="33"/>
      <c r="B9" s="95" t="s">
        <v>694</v>
      </c>
      <c r="C9" s="13"/>
      <c r="D9" s="31"/>
      <c r="E9" s="13"/>
      <c r="F9" s="31"/>
      <c r="G9" s="13"/>
      <c r="H9" s="31"/>
      <c r="I9" s="13"/>
      <c r="J9" s="31"/>
      <c r="K9" s="13"/>
      <c r="L9" s="31"/>
      <c r="M9" s="13"/>
      <c r="N9" s="31"/>
      <c r="O9" s="13"/>
    </row>
    <row r="10" spans="1:15" ht="25.5" x14ac:dyDescent="0.2">
      <c r="A10" s="33"/>
      <c r="B10" s="95" t="s">
        <v>695</v>
      </c>
      <c r="C10" s="13"/>
      <c r="D10" s="31"/>
      <c r="E10" s="13"/>
      <c r="F10" s="31"/>
      <c r="G10" s="13"/>
      <c r="H10" s="31"/>
      <c r="I10" s="13"/>
      <c r="J10" s="31"/>
      <c r="K10" s="13"/>
      <c r="L10" s="31"/>
      <c r="M10" s="13"/>
      <c r="N10" s="31"/>
      <c r="O10" s="13"/>
    </row>
    <row r="11" spans="1:15" ht="26.25" x14ac:dyDescent="0.25">
      <c r="A11" s="104"/>
      <c r="B11" s="95" t="s">
        <v>696</v>
      </c>
      <c r="C11" s="8"/>
      <c r="D11" s="50"/>
      <c r="E11" s="8"/>
      <c r="F11" s="50"/>
      <c r="G11" s="8"/>
      <c r="H11" s="50"/>
      <c r="I11" s="8"/>
      <c r="J11" s="50"/>
      <c r="K11" s="8"/>
      <c r="L11" s="50"/>
      <c r="M11" s="8"/>
      <c r="N11" s="50"/>
      <c r="O11" s="13"/>
    </row>
    <row r="12" spans="1:15" ht="26.25" x14ac:dyDescent="0.25">
      <c r="A12" s="104"/>
      <c r="B12" s="95" t="s">
        <v>697</v>
      </c>
      <c r="C12" s="13"/>
      <c r="D12" s="31"/>
      <c r="E12" s="13"/>
      <c r="F12" s="31"/>
      <c r="G12" s="13"/>
      <c r="H12" s="31"/>
      <c r="I12" s="13"/>
      <c r="J12" s="31"/>
      <c r="K12" s="13"/>
      <c r="L12" s="31"/>
      <c r="M12" s="13"/>
      <c r="N12" s="31"/>
      <c r="O12" s="13"/>
    </row>
    <row r="13" spans="1:15" ht="26.25" x14ac:dyDescent="0.25">
      <c r="A13" s="104"/>
      <c r="B13" s="95" t="s">
        <v>698</v>
      </c>
      <c r="C13" s="13"/>
      <c r="D13" s="31"/>
      <c r="E13" s="13"/>
      <c r="F13" s="31"/>
      <c r="G13" s="13"/>
      <c r="H13" s="31"/>
      <c r="I13" s="13"/>
      <c r="J13" s="31"/>
      <c r="K13" s="13"/>
      <c r="L13" s="31"/>
      <c r="M13" s="13"/>
      <c r="N13" s="31"/>
      <c r="O13" s="13"/>
    </row>
    <row r="14" spans="1:15" ht="27" customHeight="1" x14ac:dyDescent="0.25">
      <c r="A14" s="104"/>
      <c r="B14" s="95" t="s">
        <v>699</v>
      </c>
      <c r="C14" s="13"/>
      <c r="D14" s="31"/>
      <c r="E14" s="13"/>
      <c r="F14" s="31"/>
      <c r="G14" s="13"/>
      <c r="H14" s="31"/>
      <c r="I14" s="13"/>
      <c r="J14" s="31"/>
      <c r="K14" s="13"/>
      <c r="L14" s="31"/>
      <c r="M14" s="13"/>
      <c r="N14" s="31"/>
      <c r="O14" s="13"/>
    </row>
    <row r="15" spans="1:15" ht="29.25" customHeight="1" x14ac:dyDescent="0.25">
      <c r="A15" s="104"/>
      <c r="B15" s="95" t="s">
        <v>700</v>
      </c>
      <c r="C15" s="13"/>
      <c r="D15" s="31"/>
      <c r="E15" s="13"/>
      <c r="F15" s="31"/>
      <c r="G15" s="13"/>
      <c r="H15" s="31"/>
      <c r="I15" s="13"/>
      <c r="J15" s="31"/>
      <c r="K15" s="13"/>
      <c r="L15" s="31"/>
      <c r="M15" s="13"/>
      <c r="N15" s="31"/>
      <c r="O15" s="13"/>
    </row>
    <row r="16" spans="1:15" x14ac:dyDescent="0.2">
      <c r="A16" s="33" t="s">
        <v>701</v>
      </c>
      <c r="B16" s="80"/>
      <c r="C16" s="12"/>
      <c r="D16" s="36">
        <f>SUM(C17:C20)/(COUNTIF(C17:C20,"&gt;0")+0.00000001)</f>
        <v>0</v>
      </c>
      <c r="E16" s="12"/>
      <c r="F16" s="36">
        <f>SUM(E17:E20)/(COUNTIF(E17:E20,"&gt;0")+0.00000001)</f>
        <v>0</v>
      </c>
      <c r="G16" s="12"/>
      <c r="H16" s="36">
        <f>SUM(G17:G20)/(COUNTIF(G17:G20,"&gt;0")+0.00000001)</f>
        <v>0</v>
      </c>
      <c r="I16" s="12"/>
      <c r="J16" s="36">
        <f>SUM(I17:I20)/(COUNTIF(I17:I20,"&gt;0")+0.00000001)</f>
        <v>0</v>
      </c>
      <c r="K16" s="12"/>
      <c r="L16" s="36">
        <f>SUM(K17:K20)/(COUNTIF(K17:K20,"&gt;0")+0.00000001)</f>
        <v>0</v>
      </c>
      <c r="M16" s="12"/>
      <c r="N16" s="36">
        <f>SUM(M17:M20)/(COUNTIF(M17:M20,"&gt;0")+0.00000001)</f>
        <v>0</v>
      </c>
      <c r="O16" s="13"/>
    </row>
    <row r="17" spans="1:15" x14ac:dyDescent="0.2">
      <c r="A17" s="33"/>
      <c r="B17" s="80" t="s">
        <v>322</v>
      </c>
      <c r="C17" s="13"/>
      <c r="D17" s="31"/>
      <c r="E17" s="13"/>
      <c r="F17" s="31"/>
      <c r="G17" s="13"/>
      <c r="H17" s="31"/>
      <c r="I17" s="13"/>
      <c r="J17" s="31"/>
      <c r="K17" s="13"/>
      <c r="L17" s="31"/>
      <c r="M17" s="13"/>
      <c r="N17" s="31"/>
      <c r="O17" s="13"/>
    </row>
    <row r="18" spans="1:15" ht="25.5" x14ac:dyDescent="0.2">
      <c r="A18" s="33"/>
      <c r="B18" s="80" t="s">
        <v>323</v>
      </c>
      <c r="C18" s="8"/>
      <c r="D18" s="50"/>
      <c r="E18" s="8"/>
      <c r="F18" s="50"/>
      <c r="G18" s="8"/>
      <c r="H18" s="50"/>
      <c r="I18" s="8"/>
      <c r="J18" s="50"/>
      <c r="K18" s="8"/>
      <c r="L18" s="50"/>
      <c r="M18" s="8"/>
      <c r="N18" s="50"/>
      <c r="O18" s="13"/>
    </row>
    <row r="19" spans="1:15" ht="25.5" x14ac:dyDescent="0.2">
      <c r="A19" s="33"/>
      <c r="B19" s="80" t="s">
        <v>324</v>
      </c>
      <c r="C19" s="13"/>
      <c r="D19" s="31"/>
      <c r="E19" s="13"/>
      <c r="F19" s="31"/>
      <c r="G19" s="13"/>
      <c r="H19" s="31"/>
      <c r="I19" s="13"/>
      <c r="J19" s="31"/>
      <c r="K19" s="13"/>
      <c r="L19" s="31"/>
      <c r="M19" s="13"/>
      <c r="N19" s="31"/>
      <c r="O19" s="13"/>
    </row>
    <row r="20" spans="1:15" ht="39" customHeight="1" x14ac:dyDescent="0.2">
      <c r="A20" s="33"/>
      <c r="B20" s="80" t="s">
        <v>397</v>
      </c>
      <c r="C20" s="13"/>
      <c r="D20" s="31"/>
      <c r="E20" s="13"/>
      <c r="F20" s="31"/>
      <c r="G20" s="13"/>
      <c r="H20" s="31"/>
      <c r="I20" s="13"/>
      <c r="J20" s="31"/>
      <c r="K20" s="13"/>
      <c r="L20" s="31"/>
      <c r="M20" s="13"/>
      <c r="N20" s="31"/>
      <c r="O20" s="13"/>
    </row>
    <row r="21" spans="1:15" x14ac:dyDescent="0.2">
      <c r="A21" s="33" t="s">
        <v>26</v>
      </c>
      <c r="B21" s="80"/>
      <c r="C21" s="12"/>
      <c r="D21" s="36">
        <f>SUM(C22:C24)/(COUNTIF(C22:C24,"&gt;0")+0.00000001)</f>
        <v>0</v>
      </c>
      <c r="E21" s="12"/>
      <c r="F21" s="36">
        <f>SUM(E22:E24)/(COUNTIF(E22:E24,"&gt;0")+0.00000001)</f>
        <v>0</v>
      </c>
      <c r="G21" s="12"/>
      <c r="H21" s="36">
        <f>SUM(G22:G24)/(COUNTIF(G22:G24,"&gt;0")+0.00000001)</f>
        <v>0</v>
      </c>
      <c r="I21" s="12"/>
      <c r="J21" s="36">
        <f>SUM(I22:I24)/(COUNTIF(I22:I24,"&gt;0")+0.00000001)</f>
        <v>0</v>
      </c>
      <c r="K21" s="12"/>
      <c r="L21" s="36">
        <f>SUM(K22:K24)/(COUNTIF(K22:K24,"&gt;0")+0.00000001)</f>
        <v>0</v>
      </c>
      <c r="M21" s="12"/>
      <c r="N21" s="36">
        <f>SUM(M22:M24)/(COUNTIF(M22:M24,"&gt;0")+0.00000001)</f>
        <v>0</v>
      </c>
      <c r="O21" s="13"/>
    </row>
    <row r="22" spans="1:15" x14ac:dyDescent="0.2">
      <c r="A22" s="33"/>
      <c r="B22" s="80" t="s">
        <v>325</v>
      </c>
      <c r="C22" s="13"/>
      <c r="D22" s="31"/>
      <c r="E22" s="13"/>
      <c r="F22" s="31"/>
      <c r="G22" s="13"/>
      <c r="H22" s="31"/>
      <c r="I22" s="13"/>
      <c r="J22" s="31"/>
      <c r="K22" s="13"/>
      <c r="L22" s="31"/>
      <c r="M22" s="13"/>
      <c r="N22" s="31"/>
      <c r="O22" s="13"/>
    </row>
    <row r="23" spans="1:15" ht="25.5" x14ac:dyDescent="0.2">
      <c r="A23" s="33"/>
      <c r="B23" s="80" t="s">
        <v>326</v>
      </c>
      <c r="C23" s="8"/>
      <c r="D23" s="50"/>
      <c r="E23" s="8"/>
      <c r="F23" s="50"/>
      <c r="G23" s="8"/>
      <c r="H23" s="50"/>
      <c r="I23" s="8"/>
      <c r="J23" s="50"/>
      <c r="K23" s="8"/>
      <c r="L23" s="50"/>
      <c r="M23" s="8"/>
      <c r="N23" s="50"/>
      <c r="O23" s="13"/>
    </row>
    <row r="24" spans="1:15" ht="25.5" x14ac:dyDescent="0.2">
      <c r="A24" s="33"/>
      <c r="B24" s="80" t="s">
        <v>327</v>
      </c>
      <c r="C24" s="13"/>
      <c r="D24" s="31"/>
      <c r="E24" s="13"/>
      <c r="F24" s="31"/>
      <c r="G24" s="13"/>
      <c r="H24" s="31"/>
      <c r="I24" s="13"/>
      <c r="J24" s="31"/>
      <c r="K24" s="13"/>
      <c r="L24" s="31"/>
      <c r="M24" s="13"/>
      <c r="N24" s="31"/>
      <c r="O24" s="13"/>
    </row>
    <row r="25" spans="1:15" x14ac:dyDescent="0.2">
      <c r="A25" s="33" t="s">
        <v>68</v>
      </c>
      <c r="B25" s="80"/>
      <c r="C25" s="12"/>
      <c r="D25" s="36">
        <f>SUM(C26:C36)/(COUNTIF(C26:C36,"&gt;0")+0.00000001)</f>
        <v>0</v>
      </c>
      <c r="E25" s="12"/>
      <c r="F25" s="36">
        <f>SUM(E26:E36)/(COUNTIF(E26:E36,"&gt;0")+0.00000001)</f>
        <v>0</v>
      </c>
      <c r="G25" s="12"/>
      <c r="H25" s="36">
        <f>SUM(G26:G36)/(COUNTIF(G26:G36,"&gt;0")+0.00000001)</f>
        <v>0</v>
      </c>
      <c r="I25" s="12"/>
      <c r="J25" s="36">
        <f>SUM(I26:I36)/(COUNTIF(I26:I36,"&gt;0")+0.00000001)</f>
        <v>0</v>
      </c>
      <c r="K25" s="12"/>
      <c r="L25" s="36">
        <f>SUM(K26:K36)/(COUNTIF(K26:K36,"&gt;0")+0.00000001)</f>
        <v>0</v>
      </c>
      <c r="M25" s="12"/>
      <c r="N25" s="36">
        <f>SUM(M26:M36)/(COUNTIF(M26:M36,"&gt;0")+0.00000001)</f>
        <v>0</v>
      </c>
      <c r="O25" s="13"/>
    </row>
    <row r="26" spans="1:15" ht="38.25" x14ac:dyDescent="0.2">
      <c r="A26" s="33"/>
      <c r="B26" s="80" t="s">
        <v>702</v>
      </c>
      <c r="C26" s="13"/>
      <c r="D26" s="31"/>
      <c r="E26" s="13"/>
      <c r="F26" s="31"/>
      <c r="G26" s="13"/>
      <c r="H26" s="31"/>
      <c r="I26" s="13"/>
      <c r="J26" s="31"/>
      <c r="K26" s="13"/>
      <c r="L26" s="31"/>
      <c r="M26" s="13"/>
      <c r="N26" s="31"/>
      <c r="O26" s="13"/>
    </row>
    <row r="27" spans="1:15" ht="25.5" x14ac:dyDescent="0.2">
      <c r="A27" s="33"/>
      <c r="B27" s="80" t="s">
        <v>328</v>
      </c>
      <c r="C27" s="13"/>
      <c r="D27" s="31"/>
      <c r="E27" s="13"/>
      <c r="F27" s="31"/>
      <c r="G27" s="13"/>
      <c r="H27" s="31"/>
      <c r="I27" s="13"/>
      <c r="J27" s="31"/>
      <c r="K27" s="13"/>
      <c r="L27" s="31"/>
      <c r="M27" s="13"/>
      <c r="N27" s="31"/>
      <c r="O27" s="13"/>
    </row>
    <row r="28" spans="1:15" ht="25.5" x14ac:dyDescent="0.2">
      <c r="A28" s="33"/>
      <c r="B28" s="80" t="s">
        <v>329</v>
      </c>
      <c r="C28" s="13"/>
      <c r="D28" s="31"/>
      <c r="E28" s="13"/>
      <c r="F28" s="31"/>
      <c r="G28" s="13"/>
      <c r="H28" s="31"/>
      <c r="I28" s="13"/>
      <c r="J28" s="31"/>
      <c r="K28" s="13"/>
      <c r="L28" s="31"/>
      <c r="M28" s="13"/>
      <c r="N28" s="31"/>
      <c r="O28" s="13"/>
    </row>
    <row r="29" spans="1:15" x14ac:dyDescent="0.2">
      <c r="A29" s="33"/>
      <c r="B29" s="80" t="s">
        <v>330</v>
      </c>
      <c r="C29" s="13"/>
      <c r="D29" s="31"/>
      <c r="E29" s="13"/>
      <c r="F29" s="31"/>
      <c r="G29" s="13"/>
      <c r="H29" s="31"/>
      <c r="I29" s="13"/>
      <c r="J29" s="31"/>
      <c r="K29" s="13"/>
      <c r="L29" s="31"/>
      <c r="M29" s="13"/>
      <c r="N29" s="31"/>
      <c r="O29" s="13"/>
    </row>
    <row r="30" spans="1:15" ht="25.5" x14ac:dyDescent="0.2">
      <c r="A30" s="33"/>
      <c r="B30" s="80" t="s">
        <v>331</v>
      </c>
      <c r="C30" s="13"/>
      <c r="D30" s="31"/>
      <c r="E30" s="13"/>
      <c r="F30" s="31"/>
      <c r="G30" s="13"/>
      <c r="H30" s="31"/>
      <c r="I30" s="13"/>
      <c r="J30" s="31"/>
      <c r="K30" s="13"/>
      <c r="L30" s="31"/>
      <c r="M30" s="13"/>
      <c r="N30" s="31"/>
      <c r="O30" s="17"/>
    </row>
    <row r="31" spans="1:15" ht="38.25" x14ac:dyDescent="0.2">
      <c r="A31" s="33"/>
      <c r="B31" s="80" t="s">
        <v>332</v>
      </c>
      <c r="C31" s="13"/>
      <c r="D31" s="31"/>
      <c r="E31" s="13"/>
      <c r="F31" s="31"/>
      <c r="G31" s="13"/>
      <c r="H31" s="31"/>
      <c r="I31" s="13"/>
      <c r="J31" s="31"/>
      <c r="K31" s="13"/>
      <c r="L31" s="31"/>
      <c r="M31" s="13"/>
      <c r="N31" s="31"/>
      <c r="O31" s="13"/>
    </row>
    <row r="32" spans="1:15" ht="15" x14ac:dyDescent="0.25">
      <c r="A32" s="104"/>
      <c r="B32" s="80" t="s">
        <v>703</v>
      </c>
      <c r="C32" s="13"/>
      <c r="D32" s="31"/>
      <c r="E32" s="13"/>
      <c r="F32" s="31"/>
      <c r="G32" s="13"/>
      <c r="H32" s="31"/>
      <c r="I32" s="13"/>
      <c r="J32" s="31"/>
      <c r="K32" s="13"/>
      <c r="L32" s="31"/>
      <c r="M32" s="13"/>
      <c r="N32" s="31"/>
      <c r="O32" s="13"/>
    </row>
    <row r="33" spans="1:15" ht="15" x14ac:dyDescent="0.25">
      <c r="A33" s="104"/>
      <c r="B33" s="98" t="s">
        <v>704</v>
      </c>
      <c r="C33" s="13"/>
      <c r="D33" s="31"/>
      <c r="E33" s="13"/>
      <c r="F33" s="31"/>
      <c r="G33" s="13"/>
      <c r="H33" s="31"/>
      <c r="I33" s="13"/>
      <c r="J33" s="31"/>
      <c r="K33" s="13"/>
      <c r="L33" s="31"/>
      <c r="M33" s="13"/>
      <c r="N33" s="31"/>
      <c r="O33" s="13"/>
    </row>
    <row r="34" spans="1:15" ht="26.25" x14ac:dyDescent="0.25">
      <c r="A34" s="104"/>
      <c r="B34" s="98" t="s">
        <v>705</v>
      </c>
      <c r="C34" s="13"/>
      <c r="D34" s="31"/>
      <c r="E34" s="13"/>
      <c r="F34" s="31"/>
      <c r="G34" s="13"/>
      <c r="H34" s="31"/>
      <c r="I34" s="13"/>
      <c r="J34" s="31"/>
      <c r="K34" s="13"/>
      <c r="L34" s="31"/>
      <c r="M34" s="13"/>
      <c r="N34" s="31"/>
      <c r="O34" s="13"/>
    </row>
    <row r="35" spans="1:15" ht="26.25" x14ac:dyDescent="0.25">
      <c r="A35" s="104"/>
      <c r="B35" s="98" t="s">
        <v>706</v>
      </c>
      <c r="C35" s="13"/>
      <c r="D35" s="31"/>
      <c r="E35" s="13"/>
      <c r="F35" s="31"/>
      <c r="G35" s="13"/>
      <c r="H35" s="31"/>
      <c r="I35" s="13"/>
      <c r="J35" s="31"/>
      <c r="K35" s="13"/>
      <c r="L35" s="31"/>
      <c r="M35" s="13"/>
      <c r="N35" s="31"/>
      <c r="O35" s="13"/>
    </row>
    <row r="36" spans="1:15" ht="15" x14ac:dyDescent="0.25">
      <c r="A36" s="104"/>
      <c r="B36" s="98" t="s">
        <v>707</v>
      </c>
      <c r="C36" s="13"/>
      <c r="D36" s="31"/>
      <c r="E36" s="13"/>
      <c r="F36" s="31"/>
      <c r="G36" s="13"/>
      <c r="H36" s="31"/>
      <c r="I36" s="13"/>
      <c r="J36" s="31"/>
      <c r="K36" s="13"/>
      <c r="L36" s="31"/>
      <c r="M36" s="13"/>
      <c r="N36" s="31"/>
      <c r="O36" s="13"/>
    </row>
    <row r="37" spans="1:15" x14ac:dyDescent="0.2">
      <c r="B37" s="40" t="s">
        <v>83</v>
      </c>
      <c r="C37" s="14"/>
      <c r="D37" s="37">
        <f>D3+D16+D21+D25</f>
        <v>0</v>
      </c>
      <c r="E37" s="14"/>
      <c r="F37" s="37">
        <f>F3+F16+F21+F25</f>
        <v>0</v>
      </c>
      <c r="G37" s="14"/>
      <c r="H37" s="37">
        <f>H3+H16+H21+H25</f>
        <v>0</v>
      </c>
      <c r="I37" s="14"/>
      <c r="J37" s="37">
        <f>J3+J16+J21+J25</f>
        <v>0</v>
      </c>
      <c r="K37" s="14"/>
      <c r="L37" s="37">
        <f>L3+L16+L21+L25</f>
        <v>0</v>
      </c>
      <c r="M37" s="14"/>
      <c r="N37" s="37">
        <f>N3+N16+N21+N25</f>
        <v>0</v>
      </c>
      <c r="O37" s="13"/>
    </row>
    <row r="38" spans="1:15" ht="27" customHeight="1" x14ac:dyDescent="0.2">
      <c r="B38" s="40" t="s">
        <v>84</v>
      </c>
      <c r="C38" s="14"/>
      <c r="D38" s="37">
        <f>D37/(COUNTIF(D3:D36,"&gt;0")+0.00000001)</f>
        <v>0</v>
      </c>
      <c r="E38" s="14"/>
      <c r="F38" s="37">
        <f>F37/(COUNTIF(F3:F36,"&gt;0")+0.00000001)</f>
        <v>0</v>
      </c>
      <c r="G38" s="14"/>
      <c r="H38" s="37">
        <f>H37/(COUNTIF(H3:H36,"&gt;0")+0.00000001)</f>
        <v>0</v>
      </c>
      <c r="I38" s="14"/>
      <c r="J38" s="37">
        <f>J37/(COUNTIF(J3:J36,"&gt;0")+0.00000001)</f>
        <v>0</v>
      </c>
      <c r="K38" s="14"/>
      <c r="L38" s="37">
        <f>L37/(COUNTIF(L3:L36,"&gt;0")+0.00000001)</f>
        <v>0</v>
      </c>
      <c r="M38" s="14"/>
      <c r="N38" s="37">
        <f>N37/(COUNTIF(N3:N36,"&gt;0")+0.00000001)</f>
        <v>0</v>
      </c>
      <c r="O38" s="13"/>
    </row>
    <row r="39" spans="1:15" ht="12.75" customHeight="1" x14ac:dyDescent="0.2">
      <c r="B39" s="40" t="s">
        <v>85</v>
      </c>
      <c r="C39" s="14"/>
      <c r="D39" s="37">
        <f>D38/5*100</f>
        <v>0</v>
      </c>
      <c r="E39" s="14"/>
      <c r="F39" s="37">
        <f>F38/5*100</f>
        <v>0</v>
      </c>
      <c r="G39" s="14"/>
      <c r="H39" s="37">
        <f>H38/5*100</f>
        <v>0</v>
      </c>
      <c r="I39" s="14"/>
      <c r="J39" s="37">
        <f>J38/5*100</f>
        <v>0</v>
      </c>
      <c r="K39" s="14"/>
      <c r="L39" s="37">
        <f>L38/5*100</f>
        <v>0</v>
      </c>
      <c r="M39" s="14"/>
      <c r="N39" s="37">
        <f>N38/5*100</f>
        <v>0</v>
      </c>
      <c r="O39" s="13"/>
    </row>
    <row r="40" spans="1:15" x14ac:dyDescent="0.2">
      <c r="A40" s="45" t="s">
        <v>41</v>
      </c>
      <c r="O40" s="13"/>
    </row>
    <row r="41" spans="1:15" ht="16.5" customHeight="1" x14ac:dyDescent="0.2">
      <c r="A41" s="32" t="s">
        <v>71</v>
      </c>
      <c r="O41" s="13"/>
    </row>
    <row r="42" spans="1:15" x14ac:dyDescent="0.2">
      <c r="A42" s="32" t="s">
        <v>42</v>
      </c>
      <c r="O42" s="13"/>
    </row>
    <row r="43" spans="1:15" x14ac:dyDescent="0.2">
      <c r="A43" s="32" t="s">
        <v>43</v>
      </c>
      <c r="O43" s="13"/>
    </row>
    <row r="44" spans="1:15" x14ac:dyDescent="0.2">
      <c r="A44" s="32" t="s">
        <v>44</v>
      </c>
      <c r="O44" s="13"/>
    </row>
    <row r="45" spans="1:15" x14ac:dyDescent="0.2">
      <c r="A45" s="32" t="s">
        <v>45</v>
      </c>
      <c r="O45" s="13"/>
    </row>
    <row r="46" spans="1:15" x14ac:dyDescent="0.2">
      <c r="A46" s="32" t="s">
        <v>46</v>
      </c>
      <c r="O46" s="13"/>
    </row>
    <row r="47" spans="1:15" x14ac:dyDescent="0.2">
      <c r="A47" s="44" t="s">
        <v>82</v>
      </c>
      <c r="B47" s="80"/>
      <c r="C47" s="118" t="str">
        <f>Front!H1</f>
        <v>Date</v>
      </c>
      <c r="D47" s="119"/>
      <c r="E47" s="118" t="str">
        <f>Front!I1</f>
        <v>Date</v>
      </c>
      <c r="F47" s="119"/>
      <c r="G47" s="118" t="str">
        <f>Front!J1</f>
        <v>Date</v>
      </c>
      <c r="H47" s="119"/>
      <c r="I47" s="118" t="str">
        <f>Front!K1</f>
        <v>Date</v>
      </c>
      <c r="J47" s="119"/>
      <c r="K47" s="118" t="str">
        <f>Front!L1</f>
        <v>Date</v>
      </c>
      <c r="L47" s="119"/>
      <c r="M47" s="118" t="str">
        <f>Front!M1</f>
        <v>Date</v>
      </c>
      <c r="N47" s="119"/>
      <c r="O47" s="17" t="s">
        <v>67</v>
      </c>
    </row>
    <row r="48" spans="1:15" ht="26.25" customHeight="1" x14ac:dyDescent="0.2">
      <c r="A48" s="33"/>
      <c r="B48" s="80"/>
      <c r="C48" s="47" t="s">
        <v>19</v>
      </c>
      <c r="D48" s="35" t="s">
        <v>20</v>
      </c>
      <c r="E48" s="47" t="s">
        <v>19</v>
      </c>
      <c r="F48" s="35" t="s">
        <v>20</v>
      </c>
      <c r="G48" s="47" t="s">
        <v>19</v>
      </c>
      <c r="H48" s="35" t="s">
        <v>20</v>
      </c>
      <c r="I48" s="47" t="s">
        <v>19</v>
      </c>
      <c r="J48" s="35" t="s">
        <v>20</v>
      </c>
      <c r="K48" s="47" t="s">
        <v>19</v>
      </c>
      <c r="L48" s="35" t="s">
        <v>20</v>
      </c>
      <c r="M48" s="47" t="s">
        <v>19</v>
      </c>
      <c r="N48" s="35" t="s">
        <v>20</v>
      </c>
      <c r="O48" s="13"/>
    </row>
    <row r="49" spans="1:15" ht="26.25" customHeight="1" x14ac:dyDescent="0.2">
      <c r="A49" s="33" t="s">
        <v>25</v>
      </c>
      <c r="B49" s="80"/>
      <c r="C49" s="12"/>
      <c r="D49" s="36">
        <f>SUM(C50:C61)/(COUNTIF(C50:C61,"&gt;0")+0.00000001)</f>
        <v>0</v>
      </c>
      <c r="E49" s="12"/>
      <c r="F49" s="36">
        <f>SUM(E50:E61)/(COUNTIF(E50:E61,"&gt;0")+0.00000001)</f>
        <v>0</v>
      </c>
      <c r="G49" s="12"/>
      <c r="H49" s="36">
        <f>SUM(G50:G61)/(COUNTIF(G50:G61,"&gt;0")+0.00000001)</f>
        <v>0</v>
      </c>
      <c r="I49" s="12"/>
      <c r="J49" s="36">
        <f>SUM(I50:I61)/(COUNTIF(I50:I61,"&gt;0")+0.00000001)</f>
        <v>0</v>
      </c>
      <c r="K49" s="12"/>
      <c r="L49" s="36">
        <f>SUM(K50:K61)/(COUNTIF(K50:K61,"&gt;0")+0.00000001)</f>
        <v>0</v>
      </c>
      <c r="M49" s="12"/>
      <c r="N49" s="36">
        <f>SUM(M50:M61)/(COUNTIF(M50:M61,"&gt;0")+0.00000001)</f>
        <v>0</v>
      </c>
      <c r="O49" s="13"/>
    </row>
    <row r="50" spans="1:15" ht="27" customHeight="1" x14ac:dyDescent="0.2">
      <c r="A50" s="33"/>
      <c r="B50" s="80" t="s">
        <v>689</v>
      </c>
      <c r="C50" s="13"/>
      <c r="D50" s="31"/>
      <c r="E50" s="13"/>
      <c r="F50" s="31"/>
      <c r="G50" s="13"/>
      <c r="H50" s="31"/>
      <c r="I50" s="13"/>
      <c r="J50" s="31"/>
      <c r="K50" s="13"/>
      <c r="L50" s="31"/>
      <c r="M50" s="13"/>
      <c r="N50" s="31"/>
      <c r="O50" s="13"/>
    </row>
    <row r="51" spans="1:15" ht="27" customHeight="1" x14ac:dyDescent="0.2">
      <c r="A51" s="33"/>
      <c r="B51" s="80" t="s">
        <v>690</v>
      </c>
      <c r="C51" s="13"/>
      <c r="D51" s="31"/>
      <c r="E51" s="13"/>
      <c r="F51" s="31"/>
      <c r="G51" s="13"/>
      <c r="H51" s="31"/>
      <c r="I51" s="13"/>
      <c r="J51" s="31"/>
      <c r="K51" s="13"/>
      <c r="L51" s="31"/>
      <c r="M51" s="13"/>
      <c r="N51" s="31"/>
      <c r="O51" s="13"/>
    </row>
    <row r="52" spans="1:15" x14ac:dyDescent="0.2">
      <c r="A52" s="33"/>
      <c r="B52" s="95" t="s">
        <v>691</v>
      </c>
      <c r="C52" s="13"/>
      <c r="D52" s="31"/>
      <c r="E52" s="13"/>
      <c r="F52" s="31"/>
      <c r="G52" s="13"/>
      <c r="H52" s="31"/>
      <c r="I52" s="13"/>
      <c r="J52" s="31"/>
      <c r="K52" s="13"/>
      <c r="L52" s="31"/>
      <c r="M52" s="13"/>
      <c r="N52" s="31"/>
      <c r="O52" s="13"/>
    </row>
    <row r="53" spans="1:15" x14ac:dyDescent="0.2">
      <c r="A53" s="33"/>
      <c r="B53" s="95" t="s">
        <v>692</v>
      </c>
      <c r="C53" s="13"/>
      <c r="D53" s="31"/>
      <c r="E53" s="13"/>
      <c r="F53" s="31"/>
      <c r="G53" s="13"/>
      <c r="H53" s="31"/>
      <c r="I53" s="13"/>
      <c r="J53" s="31"/>
      <c r="K53" s="13"/>
      <c r="L53" s="31"/>
      <c r="M53" s="13"/>
      <c r="N53" s="31"/>
      <c r="O53" s="13"/>
    </row>
    <row r="54" spans="1:15" x14ac:dyDescent="0.2">
      <c r="A54" s="33"/>
      <c r="B54" s="95" t="s">
        <v>693</v>
      </c>
      <c r="C54" s="13"/>
      <c r="D54" s="31"/>
      <c r="E54" s="13"/>
      <c r="F54" s="31"/>
      <c r="G54" s="13"/>
      <c r="H54" s="31"/>
      <c r="I54" s="13"/>
      <c r="J54" s="31"/>
      <c r="K54" s="13"/>
      <c r="L54" s="31"/>
      <c r="M54" s="13"/>
      <c r="N54" s="31"/>
      <c r="O54" s="13"/>
    </row>
    <row r="55" spans="1:15" x14ac:dyDescent="0.2">
      <c r="A55" s="33"/>
      <c r="B55" s="95" t="s">
        <v>694</v>
      </c>
      <c r="C55" s="13"/>
      <c r="D55" s="31"/>
      <c r="E55" s="13"/>
      <c r="F55" s="31"/>
      <c r="G55" s="13"/>
      <c r="H55" s="31"/>
      <c r="I55" s="13"/>
      <c r="J55" s="31"/>
      <c r="K55" s="13"/>
      <c r="L55" s="31"/>
      <c r="M55" s="13"/>
      <c r="N55" s="31"/>
      <c r="O55" s="13"/>
    </row>
    <row r="56" spans="1:15" ht="25.5" x14ac:dyDescent="0.2">
      <c r="A56" s="33"/>
      <c r="B56" s="95" t="s">
        <v>695</v>
      </c>
      <c r="C56" s="13"/>
      <c r="D56" s="31"/>
      <c r="E56" s="13"/>
      <c r="F56" s="31"/>
      <c r="G56" s="13"/>
      <c r="H56" s="31"/>
      <c r="I56" s="13"/>
      <c r="J56" s="31"/>
      <c r="K56" s="13"/>
      <c r="L56" s="31"/>
      <c r="M56" s="13"/>
      <c r="N56" s="31"/>
      <c r="O56" s="13"/>
    </row>
    <row r="57" spans="1:15" ht="26.25" x14ac:dyDescent="0.25">
      <c r="A57" s="104"/>
      <c r="B57" s="95" t="s">
        <v>696</v>
      </c>
      <c r="C57" s="8"/>
      <c r="D57" s="50"/>
      <c r="E57" s="8"/>
      <c r="F57" s="50"/>
      <c r="G57" s="8"/>
      <c r="H57" s="50"/>
      <c r="I57" s="8"/>
      <c r="J57" s="50"/>
      <c r="K57" s="8"/>
      <c r="L57" s="50"/>
      <c r="M57" s="8"/>
      <c r="N57" s="50"/>
      <c r="O57" s="13"/>
    </row>
    <row r="58" spans="1:15" ht="26.25" x14ac:dyDescent="0.25">
      <c r="A58" s="104"/>
      <c r="B58" s="95" t="s">
        <v>697</v>
      </c>
      <c r="C58" s="13"/>
      <c r="D58" s="31"/>
      <c r="E58" s="13"/>
      <c r="F58" s="31"/>
      <c r="G58" s="13"/>
      <c r="H58" s="31"/>
      <c r="I58" s="13"/>
      <c r="J58" s="31"/>
      <c r="K58" s="13"/>
      <c r="L58" s="31"/>
      <c r="M58" s="13"/>
      <c r="N58" s="31"/>
      <c r="O58" s="13"/>
    </row>
    <row r="59" spans="1:15" ht="26.25" x14ac:dyDescent="0.25">
      <c r="A59" s="104"/>
      <c r="B59" s="95" t="s">
        <v>698</v>
      </c>
      <c r="C59" s="13"/>
      <c r="D59" s="31"/>
      <c r="E59" s="13"/>
      <c r="F59" s="31"/>
      <c r="G59" s="13"/>
      <c r="H59" s="31"/>
      <c r="I59" s="13"/>
      <c r="J59" s="31"/>
      <c r="K59" s="13"/>
      <c r="L59" s="31"/>
      <c r="M59" s="13"/>
      <c r="N59" s="31"/>
      <c r="O59" s="13"/>
    </row>
    <row r="60" spans="1:15" ht="26.25" x14ac:dyDescent="0.25">
      <c r="A60" s="104"/>
      <c r="B60" s="95" t="s">
        <v>699</v>
      </c>
      <c r="C60" s="13"/>
      <c r="D60" s="31"/>
      <c r="E60" s="13"/>
      <c r="F60" s="31"/>
      <c r="G60" s="13"/>
      <c r="H60" s="31"/>
      <c r="I60" s="13"/>
      <c r="J60" s="31"/>
      <c r="K60" s="13"/>
      <c r="L60" s="31"/>
      <c r="M60" s="13"/>
      <c r="N60" s="31"/>
      <c r="O60" s="13"/>
    </row>
    <row r="61" spans="1:15" ht="26.25" x14ac:dyDescent="0.25">
      <c r="A61" s="104"/>
      <c r="B61" s="95" t="s">
        <v>700</v>
      </c>
      <c r="C61" s="13"/>
      <c r="D61" s="31"/>
      <c r="E61" s="13"/>
      <c r="F61" s="31"/>
      <c r="G61" s="13"/>
      <c r="H61" s="31"/>
      <c r="I61" s="13"/>
      <c r="J61" s="31"/>
      <c r="K61" s="13"/>
      <c r="L61" s="31"/>
      <c r="M61" s="13"/>
      <c r="N61" s="31"/>
      <c r="O61" s="13"/>
    </row>
    <row r="62" spans="1:15" x14ac:dyDescent="0.2">
      <c r="A62" s="33" t="s">
        <v>701</v>
      </c>
      <c r="B62" s="80"/>
      <c r="C62" s="12"/>
      <c r="D62" s="36">
        <f>SUM(C63:C66)/(COUNTIF(C63:C66,"&gt;0")+0.00000001)</f>
        <v>0</v>
      </c>
      <c r="E62" s="12"/>
      <c r="F62" s="36">
        <f>SUM(E63:E66)/(COUNTIF(E63:E66,"&gt;0")+0.00000001)</f>
        <v>0</v>
      </c>
      <c r="G62" s="12"/>
      <c r="H62" s="36">
        <f>SUM(G63:G66)/(COUNTIF(G63:G66,"&gt;0")+0.00000001)</f>
        <v>0</v>
      </c>
      <c r="I62" s="12"/>
      <c r="J62" s="36">
        <f>SUM(I63:I66)/(COUNTIF(I63:I66,"&gt;0")+0.00000001)</f>
        <v>0</v>
      </c>
      <c r="K62" s="12"/>
      <c r="L62" s="36">
        <f>SUM(K63:K66)/(COUNTIF(K63:K66,"&gt;0")+0.00000001)</f>
        <v>0</v>
      </c>
      <c r="M62" s="12"/>
      <c r="N62" s="36">
        <f>SUM(M63:M66)/(COUNTIF(M63:M66,"&gt;0")+0.00000001)</f>
        <v>0</v>
      </c>
      <c r="O62" s="13"/>
    </row>
    <row r="63" spans="1:15" x14ac:dyDescent="0.2">
      <c r="A63" s="33"/>
      <c r="B63" s="80" t="s">
        <v>322</v>
      </c>
      <c r="C63" s="13"/>
      <c r="D63" s="31"/>
      <c r="E63" s="13"/>
      <c r="F63" s="31"/>
      <c r="G63" s="13"/>
      <c r="H63" s="31"/>
      <c r="I63" s="13"/>
      <c r="J63" s="31"/>
      <c r="K63" s="13"/>
      <c r="L63" s="31"/>
      <c r="M63" s="13"/>
      <c r="N63" s="31"/>
      <c r="O63" s="13"/>
    </row>
    <row r="64" spans="1:15" ht="25.5" x14ac:dyDescent="0.2">
      <c r="A64" s="33"/>
      <c r="B64" s="80" t="s">
        <v>323</v>
      </c>
      <c r="C64" s="8"/>
      <c r="D64" s="31"/>
      <c r="E64" s="8"/>
      <c r="F64" s="31"/>
      <c r="G64" s="8"/>
      <c r="H64" s="31"/>
      <c r="I64" s="8"/>
      <c r="J64" s="31"/>
      <c r="K64" s="8"/>
      <c r="L64" s="31"/>
      <c r="M64" s="8"/>
      <c r="N64" s="31"/>
      <c r="O64" s="13"/>
    </row>
    <row r="65" spans="1:15" ht="25.5" x14ac:dyDescent="0.2">
      <c r="A65" s="33"/>
      <c r="B65" s="80" t="s">
        <v>324</v>
      </c>
      <c r="C65" s="13"/>
      <c r="D65" s="50"/>
      <c r="E65" s="13"/>
      <c r="F65" s="50"/>
      <c r="G65" s="13"/>
      <c r="H65" s="50"/>
      <c r="I65" s="13"/>
      <c r="J65" s="50"/>
      <c r="K65" s="13"/>
      <c r="L65" s="50"/>
      <c r="M65" s="13"/>
      <c r="N65" s="50"/>
      <c r="O65" s="13"/>
    </row>
    <row r="66" spans="1:15" ht="39.75" customHeight="1" x14ac:dyDescent="0.2">
      <c r="A66" s="33"/>
      <c r="B66" s="80" t="s">
        <v>397</v>
      </c>
      <c r="C66" s="13"/>
      <c r="D66" s="31"/>
      <c r="E66" s="13"/>
      <c r="F66" s="31"/>
      <c r="G66" s="13"/>
      <c r="H66" s="31"/>
      <c r="I66" s="13"/>
      <c r="J66" s="31"/>
      <c r="K66" s="13"/>
      <c r="L66" s="31"/>
      <c r="M66" s="13"/>
      <c r="N66" s="31"/>
      <c r="O66" s="13"/>
    </row>
    <row r="67" spans="1:15" ht="15" customHeight="1" x14ac:dyDescent="0.2">
      <c r="A67" s="33" t="s">
        <v>26</v>
      </c>
      <c r="B67" s="80"/>
      <c r="C67" s="12"/>
      <c r="D67" s="36">
        <f>SUM(C68:C70)/(COUNTIF(C68:C70,"&gt;0")+0.00000001)</f>
        <v>0</v>
      </c>
      <c r="E67" s="12"/>
      <c r="F67" s="36">
        <f>SUM(E68:E70)/(COUNTIF(E68:E70,"&gt;0")+0.00000001)</f>
        <v>0</v>
      </c>
      <c r="G67" s="12"/>
      <c r="H67" s="36">
        <f>SUM(G68:G70)/(COUNTIF(G68:G70,"&gt;0")+0.00000001)</f>
        <v>0</v>
      </c>
      <c r="I67" s="12"/>
      <c r="J67" s="36">
        <f>SUM(I68:I70)/(COUNTIF(I68:I70,"&gt;0")+0.00000001)</f>
        <v>0</v>
      </c>
      <c r="K67" s="12"/>
      <c r="L67" s="36">
        <f>SUM(K68:K70)/(COUNTIF(K68:K70,"&gt;0")+0.00000001)</f>
        <v>0</v>
      </c>
      <c r="M67" s="12"/>
      <c r="N67" s="36">
        <f>SUM(M68:M70)/(COUNTIF(M68:M70,"&gt;0")+0.00000001)</f>
        <v>0</v>
      </c>
      <c r="O67" s="13"/>
    </row>
    <row r="68" spans="1:15" x14ac:dyDescent="0.2">
      <c r="A68" s="33"/>
      <c r="B68" s="80" t="s">
        <v>325</v>
      </c>
      <c r="C68" s="13"/>
      <c r="D68" s="31"/>
      <c r="E68" s="13"/>
      <c r="F68" s="31"/>
      <c r="G68" s="13"/>
      <c r="H68" s="31"/>
      <c r="I68" s="13"/>
      <c r="J68" s="31"/>
      <c r="K68" s="13"/>
      <c r="L68" s="31"/>
      <c r="M68" s="13"/>
      <c r="N68" s="31"/>
      <c r="O68" s="13"/>
    </row>
    <row r="69" spans="1:15" ht="25.5" x14ac:dyDescent="0.2">
      <c r="A69" s="33"/>
      <c r="B69" s="80" t="s">
        <v>326</v>
      </c>
      <c r="C69" s="8"/>
      <c r="D69" s="50"/>
      <c r="E69" s="8"/>
      <c r="F69" s="50"/>
      <c r="G69" s="8"/>
      <c r="H69" s="50"/>
      <c r="I69" s="8"/>
      <c r="J69" s="50"/>
      <c r="K69" s="8"/>
      <c r="L69" s="50"/>
      <c r="M69" s="8"/>
      <c r="N69" s="50"/>
      <c r="O69" s="13"/>
    </row>
    <row r="70" spans="1:15" ht="25.5" x14ac:dyDescent="0.2">
      <c r="A70" s="33"/>
      <c r="B70" s="80" t="s">
        <v>327</v>
      </c>
      <c r="C70" s="13"/>
      <c r="D70" s="31"/>
      <c r="E70" s="13"/>
      <c r="F70" s="31"/>
      <c r="G70" s="13"/>
      <c r="H70" s="31"/>
      <c r="I70" s="13"/>
      <c r="J70" s="31"/>
      <c r="K70" s="13"/>
      <c r="L70" s="31"/>
      <c r="M70" s="13"/>
      <c r="N70" s="31"/>
      <c r="O70" s="13"/>
    </row>
    <row r="71" spans="1:15" x14ac:dyDescent="0.2">
      <c r="A71" s="33" t="s">
        <v>68</v>
      </c>
      <c r="B71" s="80"/>
      <c r="C71" s="12"/>
      <c r="D71" s="36">
        <f>SUM(C72:C82)/(COUNTIF(C72:C82,"&gt;0")+0.00000001)</f>
        <v>0</v>
      </c>
      <c r="E71" s="12"/>
      <c r="F71" s="36">
        <f>SUM(E72:E82)/(COUNTIF(E72:E82,"&gt;0")+0.00000001)</f>
        <v>0</v>
      </c>
      <c r="G71" s="12"/>
      <c r="H71" s="36">
        <f>SUM(G72:G82)/(COUNTIF(G72:G82,"&gt;0")+0.00000001)</f>
        <v>0</v>
      </c>
      <c r="I71" s="12"/>
      <c r="J71" s="36">
        <f>SUM(I72:I82)/(COUNTIF(I72:I82,"&gt;0")+0.00000001)</f>
        <v>0</v>
      </c>
      <c r="K71" s="12"/>
      <c r="L71" s="36">
        <f>SUM(K72:K82)/(COUNTIF(K72:K82,"&gt;0")+0.00000001)</f>
        <v>0</v>
      </c>
      <c r="M71" s="12"/>
      <c r="N71" s="36">
        <f>SUM(M72:M82)/(COUNTIF(M72:M82,"&gt;0")+0.00000001)</f>
        <v>0</v>
      </c>
      <c r="O71" s="13"/>
    </row>
    <row r="72" spans="1:15" ht="38.25" x14ac:dyDescent="0.2">
      <c r="A72" s="33"/>
      <c r="B72" s="80" t="s">
        <v>702</v>
      </c>
      <c r="C72" s="13"/>
      <c r="D72" s="31"/>
      <c r="E72" s="13"/>
      <c r="F72" s="31"/>
      <c r="G72" s="13"/>
      <c r="H72" s="31"/>
      <c r="I72" s="13"/>
      <c r="J72" s="31"/>
      <c r="K72" s="13"/>
      <c r="L72" s="31"/>
      <c r="M72" s="13"/>
      <c r="N72" s="31"/>
      <c r="O72" s="13"/>
    </row>
    <row r="73" spans="1:15" ht="25.5" x14ac:dyDescent="0.2">
      <c r="A73" s="33"/>
      <c r="B73" s="80" t="s">
        <v>328</v>
      </c>
      <c r="C73" s="13"/>
      <c r="D73" s="31"/>
      <c r="E73" s="13"/>
      <c r="F73" s="31"/>
      <c r="G73" s="13"/>
      <c r="H73" s="31"/>
      <c r="I73" s="13"/>
      <c r="J73" s="31"/>
      <c r="K73" s="13"/>
      <c r="L73" s="31"/>
      <c r="M73" s="13"/>
      <c r="N73" s="31"/>
      <c r="O73" s="13"/>
    </row>
    <row r="74" spans="1:15" ht="25.5" x14ac:dyDescent="0.2">
      <c r="A74" s="33"/>
      <c r="B74" s="80" t="s">
        <v>329</v>
      </c>
      <c r="C74" s="13"/>
      <c r="D74" s="31"/>
      <c r="E74" s="13"/>
      <c r="F74" s="31"/>
      <c r="G74" s="13"/>
      <c r="H74" s="31"/>
      <c r="I74" s="13"/>
      <c r="J74" s="31"/>
      <c r="K74" s="13"/>
      <c r="L74" s="31"/>
      <c r="M74" s="13"/>
      <c r="N74" s="31"/>
      <c r="O74" s="13"/>
    </row>
    <row r="75" spans="1:15" x14ac:dyDescent="0.2">
      <c r="A75" s="33"/>
      <c r="B75" s="80" t="s">
        <v>330</v>
      </c>
      <c r="C75" s="13"/>
      <c r="D75" s="31"/>
      <c r="E75" s="13"/>
      <c r="F75" s="31"/>
      <c r="G75" s="13"/>
      <c r="H75" s="31"/>
      <c r="I75" s="13"/>
      <c r="J75" s="31"/>
      <c r="K75" s="13"/>
      <c r="L75" s="31"/>
      <c r="M75" s="13"/>
      <c r="N75" s="31"/>
      <c r="O75" s="13"/>
    </row>
    <row r="76" spans="1:15" ht="25.5" x14ac:dyDescent="0.2">
      <c r="A76" s="33"/>
      <c r="B76" s="80" t="s">
        <v>331</v>
      </c>
      <c r="C76" s="13"/>
      <c r="D76" s="31"/>
      <c r="E76" s="13"/>
      <c r="F76" s="31"/>
      <c r="G76" s="13"/>
      <c r="H76" s="31"/>
      <c r="I76" s="13"/>
      <c r="J76" s="31"/>
      <c r="K76" s="13"/>
      <c r="L76" s="31"/>
      <c r="M76" s="13"/>
      <c r="N76" s="31"/>
      <c r="O76" s="17"/>
    </row>
    <row r="77" spans="1:15" ht="38.25" x14ac:dyDescent="0.2">
      <c r="A77" s="33"/>
      <c r="B77" s="80" t="s">
        <v>332</v>
      </c>
      <c r="C77" s="13"/>
      <c r="D77" s="31"/>
      <c r="E77" s="13"/>
      <c r="F77" s="31"/>
      <c r="G77" s="13"/>
      <c r="H77" s="31"/>
      <c r="I77" s="13"/>
      <c r="J77" s="31"/>
      <c r="K77" s="13"/>
      <c r="L77" s="31"/>
      <c r="M77" s="13"/>
      <c r="N77" s="31"/>
      <c r="O77" s="13"/>
    </row>
    <row r="78" spans="1:15" ht="15" x14ac:dyDescent="0.25">
      <c r="A78" s="104"/>
      <c r="B78" s="80" t="s">
        <v>703</v>
      </c>
      <c r="C78" s="13"/>
      <c r="D78" s="31"/>
      <c r="E78" s="13"/>
      <c r="F78" s="31"/>
      <c r="G78" s="13"/>
      <c r="H78" s="31"/>
      <c r="I78" s="13"/>
      <c r="J78" s="31"/>
      <c r="K78" s="13"/>
      <c r="L78" s="31"/>
      <c r="M78" s="13"/>
      <c r="N78" s="31"/>
      <c r="O78" s="13"/>
    </row>
    <row r="79" spans="1:15" ht="15" x14ac:dyDescent="0.25">
      <c r="A79" s="104"/>
      <c r="B79" s="98" t="s">
        <v>704</v>
      </c>
      <c r="C79" s="13"/>
      <c r="D79" s="31"/>
      <c r="E79" s="13"/>
      <c r="F79" s="31"/>
      <c r="G79" s="13"/>
      <c r="H79" s="31"/>
      <c r="I79" s="13"/>
      <c r="J79" s="31"/>
      <c r="K79" s="13"/>
      <c r="L79" s="31"/>
      <c r="M79" s="13"/>
      <c r="N79" s="31"/>
      <c r="O79" s="13"/>
    </row>
    <row r="80" spans="1:15" ht="26.25" x14ac:dyDescent="0.25">
      <c r="A80" s="104"/>
      <c r="B80" s="98" t="s">
        <v>705</v>
      </c>
      <c r="C80" s="13"/>
      <c r="D80" s="31"/>
      <c r="E80" s="13"/>
      <c r="F80" s="31"/>
      <c r="G80" s="13"/>
      <c r="H80" s="31"/>
      <c r="I80" s="13"/>
      <c r="J80" s="31"/>
      <c r="K80" s="13"/>
      <c r="L80" s="31"/>
      <c r="M80" s="13"/>
      <c r="N80" s="31"/>
      <c r="O80" s="13"/>
    </row>
    <row r="81" spans="1:15" ht="26.25" x14ac:dyDescent="0.25">
      <c r="A81" s="104"/>
      <c r="B81" s="98" t="s">
        <v>706</v>
      </c>
      <c r="C81" s="13"/>
      <c r="D81" s="31"/>
      <c r="E81" s="13"/>
      <c r="F81" s="31"/>
      <c r="G81" s="13"/>
      <c r="H81" s="31"/>
      <c r="I81" s="13"/>
      <c r="J81" s="31"/>
      <c r="K81" s="13"/>
      <c r="L81" s="31"/>
      <c r="M81" s="13"/>
      <c r="N81" s="31"/>
      <c r="O81" s="13"/>
    </row>
    <row r="82" spans="1:15" ht="15" x14ac:dyDescent="0.25">
      <c r="A82" s="104"/>
      <c r="B82" s="98" t="s">
        <v>707</v>
      </c>
      <c r="C82" s="13"/>
      <c r="D82" s="31"/>
      <c r="E82" s="13"/>
      <c r="F82" s="31"/>
      <c r="G82" s="13"/>
      <c r="H82" s="31"/>
      <c r="I82" s="13"/>
      <c r="J82" s="31"/>
      <c r="K82" s="13"/>
      <c r="L82" s="31"/>
      <c r="M82" s="13"/>
      <c r="N82" s="31"/>
      <c r="O82" s="13"/>
    </row>
    <row r="83" spans="1:15" x14ac:dyDescent="0.2">
      <c r="B83" s="40" t="s">
        <v>83</v>
      </c>
      <c r="C83" s="14"/>
      <c r="D83" s="37">
        <f>D49+D62+D67+D71</f>
        <v>0</v>
      </c>
      <c r="E83" s="14"/>
      <c r="F83" s="37">
        <f>F49+F62+F67+F71</f>
        <v>0</v>
      </c>
      <c r="G83" s="14"/>
      <c r="H83" s="37">
        <f>H49+H62+H67+H71</f>
        <v>0</v>
      </c>
      <c r="I83" s="14"/>
      <c r="J83" s="37">
        <f>J49+J62+J67+J71</f>
        <v>0</v>
      </c>
      <c r="K83" s="14"/>
      <c r="L83" s="37">
        <f>L49+L62+L67+L71</f>
        <v>0</v>
      </c>
      <c r="M83" s="14"/>
      <c r="N83" s="37">
        <f>N49+N62+N67+N71</f>
        <v>0</v>
      </c>
      <c r="O83" s="13"/>
    </row>
    <row r="84" spans="1:15" x14ac:dyDescent="0.2">
      <c r="B84" s="40" t="s">
        <v>84</v>
      </c>
      <c r="C84" s="14"/>
      <c r="D84" s="37">
        <f>D83/(COUNTIF(D49:D82,"&gt;0")+0.00000001)</f>
        <v>0</v>
      </c>
      <c r="E84" s="14"/>
      <c r="F84" s="37">
        <f>F83/(COUNTIF(F49:F82,"&gt;0")+0.00000001)</f>
        <v>0</v>
      </c>
      <c r="G84" s="14"/>
      <c r="H84" s="37">
        <f>H83/(COUNTIF(H49:H82,"&gt;0")+0.00000001)</f>
        <v>0</v>
      </c>
      <c r="I84" s="14"/>
      <c r="J84" s="37">
        <f>J83/(COUNTIF(J49:J82,"&gt;0")+0.00000001)</f>
        <v>0</v>
      </c>
      <c r="K84" s="14"/>
      <c r="L84" s="37">
        <f>L83/(COUNTIF(L49:L82,"&gt;0")+0.00000001)</f>
        <v>0</v>
      </c>
      <c r="M84" s="14"/>
      <c r="N84" s="37">
        <f>N83/(COUNTIF(N49:N82,"&gt;0")+0.00000001)</f>
        <v>0</v>
      </c>
      <c r="O84" s="13"/>
    </row>
    <row r="85" spans="1:15" x14ac:dyDescent="0.2">
      <c r="B85" s="40" t="s">
        <v>85</v>
      </c>
      <c r="C85" s="14"/>
      <c r="D85" s="37">
        <f>D84/5*100</f>
        <v>0</v>
      </c>
      <c r="E85" s="14"/>
      <c r="F85" s="37">
        <f>F84/5*100</f>
        <v>0</v>
      </c>
      <c r="G85" s="14"/>
      <c r="H85" s="37">
        <f>H84/5*100</f>
        <v>0</v>
      </c>
      <c r="I85" s="14"/>
      <c r="J85" s="37">
        <f>J84/5*100</f>
        <v>0</v>
      </c>
      <c r="K85" s="14"/>
      <c r="L85" s="37">
        <f>L84/5*100</f>
        <v>0</v>
      </c>
      <c r="M85" s="14"/>
      <c r="N85" s="37">
        <f>N84/5*100</f>
        <v>0</v>
      </c>
      <c r="O85" s="13"/>
    </row>
    <row r="86" spans="1:15" x14ac:dyDescent="0.2">
      <c r="A86" s="45" t="s">
        <v>41</v>
      </c>
      <c r="O86" s="13"/>
    </row>
    <row r="87" spans="1:15" x14ac:dyDescent="0.2">
      <c r="A87" s="32" t="s">
        <v>71</v>
      </c>
      <c r="O87" s="13"/>
    </row>
    <row r="88" spans="1:15" x14ac:dyDescent="0.2">
      <c r="A88" s="32" t="s">
        <v>42</v>
      </c>
      <c r="O88" s="13"/>
    </row>
    <row r="89" spans="1:15" x14ac:dyDescent="0.2">
      <c r="A89" s="32" t="s">
        <v>43</v>
      </c>
      <c r="O89" s="13"/>
    </row>
    <row r="90" spans="1:15" x14ac:dyDescent="0.2">
      <c r="A90" s="32" t="s">
        <v>44</v>
      </c>
      <c r="O90" s="13"/>
    </row>
    <row r="91" spans="1:15" x14ac:dyDescent="0.2">
      <c r="A91" s="32" t="s">
        <v>45</v>
      </c>
      <c r="O91" s="13"/>
    </row>
    <row r="92" spans="1:15" x14ac:dyDescent="0.2">
      <c r="A92" s="32" t="s">
        <v>46</v>
      </c>
      <c r="O92" s="13"/>
    </row>
  </sheetData>
  <sheetProtection password="DD16" sheet="1" objects="1" scenarios="1"/>
  <mergeCells count="12">
    <mergeCell ref="C1:D1"/>
    <mergeCell ref="M1:N1"/>
    <mergeCell ref="K1:L1"/>
    <mergeCell ref="I1:J1"/>
    <mergeCell ref="G1:H1"/>
    <mergeCell ref="E1:F1"/>
    <mergeCell ref="M47:N47"/>
    <mergeCell ref="C47:D47"/>
    <mergeCell ref="E47:F47"/>
    <mergeCell ref="G47:H47"/>
    <mergeCell ref="I47:J47"/>
    <mergeCell ref="K47:L47"/>
  </mergeCells>
  <phoneticPr fontId="0" type="noConversion"/>
  <dataValidations count="1">
    <dataValidation type="decimal" allowBlank="1" showInputMessage="1" showErrorMessage="1" sqref="I50:I82 G50:G82 E50:E82 C50:C82 M50:M82 K50:K82 C4:C36 M4:M36 K4:K36 I4:I36 G4:G36 E4:E36" xr:uid="{00000000-0002-0000-0600-000000000000}">
      <formula1>0</formula1>
      <formula2>5</formula2>
    </dataValidation>
  </dataValidations>
  <pageMargins left="0.7" right="0.7" top="0.75" bottom="0.75" header="0.3" footer="0.3"/>
  <pageSetup orientation="portrait" horizontalDpi="300"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O144"/>
  <sheetViews>
    <sheetView workbookViewId="0">
      <selection activeCell="C4" sqref="C4"/>
    </sheetView>
  </sheetViews>
  <sheetFormatPr defaultColWidth="9.140625" defaultRowHeight="12.75" x14ac:dyDescent="0.2"/>
  <cols>
    <col min="1" max="1" width="18.7109375" style="51" customWidth="1"/>
    <col min="2" max="2" width="40.7109375" style="52" customWidth="1"/>
    <col min="3" max="14" width="5.7109375" style="51" customWidth="1"/>
    <col min="15" max="15" width="173.140625" style="18" customWidth="1"/>
    <col min="16" max="16384" width="9.140625" style="51"/>
  </cols>
  <sheetData>
    <row r="1" spans="1:15" x14ac:dyDescent="0.2">
      <c r="A1" s="86" t="s">
        <v>102</v>
      </c>
      <c r="B1" s="87"/>
      <c r="C1" s="118" t="str">
        <f>Front!B1</f>
        <v>Date</v>
      </c>
      <c r="D1" s="119"/>
      <c r="E1" s="118" t="str">
        <f>Front!C1</f>
        <v>Date</v>
      </c>
      <c r="F1" s="119"/>
      <c r="G1" s="118" t="str">
        <f>Front!D1</f>
        <v>Date</v>
      </c>
      <c r="H1" s="119"/>
      <c r="I1" s="118" t="str">
        <f>Front!E1</f>
        <v>Date</v>
      </c>
      <c r="J1" s="119"/>
      <c r="K1" s="118" t="str">
        <f>Front!F1</f>
        <v>Date</v>
      </c>
      <c r="L1" s="119"/>
      <c r="M1" s="118" t="str">
        <f>Front!G1</f>
        <v>Date</v>
      </c>
      <c r="N1" s="119"/>
      <c r="O1" s="17" t="s">
        <v>67</v>
      </c>
    </row>
    <row r="2" spans="1:15" ht="27" customHeight="1" x14ac:dyDescent="0.2">
      <c r="A2" s="88"/>
      <c r="B2" s="87"/>
      <c r="C2" s="47" t="s">
        <v>19</v>
      </c>
      <c r="D2" s="47" t="s">
        <v>20</v>
      </c>
      <c r="E2" s="47" t="s">
        <v>19</v>
      </c>
      <c r="F2" s="47" t="s">
        <v>20</v>
      </c>
      <c r="G2" s="47" t="s">
        <v>19</v>
      </c>
      <c r="H2" s="47" t="s">
        <v>20</v>
      </c>
      <c r="I2" s="47" t="s">
        <v>19</v>
      </c>
      <c r="J2" s="47" t="s">
        <v>20</v>
      </c>
      <c r="K2" s="47" t="s">
        <v>19</v>
      </c>
      <c r="L2" s="47" t="s">
        <v>20</v>
      </c>
      <c r="M2" s="47" t="s">
        <v>19</v>
      </c>
      <c r="N2" s="47" t="s">
        <v>20</v>
      </c>
      <c r="O2" s="8"/>
    </row>
    <row r="3" spans="1:15" x14ac:dyDescent="0.2">
      <c r="A3" s="88" t="s">
        <v>2</v>
      </c>
      <c r="B3" s="87"/>
      <c r="C3" s="20"/>
      <c r="D3" s="36">
        <f>SUM(C4:C10)/(COUNTIF(C4:C10,"&gt;0")+0.00000001)</f>
        <v>0</v>
      </c>
      <c r="E3" s="20"/>
      <c r="F3" s="36">
        <f>SUM(E4:E10)/(COUNTIF(E4:E10,"&gt;0")+0.00000001)</f>
        <v>0</v>
      </c>
      <c r="G3" s="20"/>
      <c r="H3" s="36">
        <f>SUM(G4:G10)/(COUNTIF(G4:G10,"&gt;0")+0.00000001)</f>
        <v>0</v>
      </c>
      <c r="I3" s="20"/>
      <c r="J3" s="36">
        <f>SUM(I4:I10)/(COUNTIF(I4:I10,"&gt;0")+0.00000001)</f>
        <v>0</v>
      </c>
      <c r="K3" s="20"/>
      <c r="L3" s="36">
        <f>SUM(K4:K10)/(COUNTIF(K4:K10,"&gt;0")+0.00000001)</f>
        <v>0</v>
      </c>
      <c r="M3" s="20"/>
      <c r="N3" s="36">
        <f>SUM(M4:M10)/(COUNTIF(M4:M10,"&gt;0")+0.00000001)</f>
        <v>0</v>
      </c>
      <c r="O3" s="8"/>
    </row>
    <row r="4" spans="1:15" ht="25.5" x14ac:dyDescent="0.2">
      <c r="A4" s="88"/>
      <c r="B4" s="87" t="s">
        <v>303</v>
      </c>
      <c r="C4" s="8"/>
      <c r="D4" s="50"/>
      <c r="E4" s="8"/>
      <c r="F4" s="50"/>
      <c r="G4" s="8"/>
      <c r="H4" s="50"/>
      <c r="I4" s="8"/>
      <c r="J4" s="50"/>
      <c r="K4" s="8"/>
      <c r="L4" s="50"/>
      <c r="M4" s="8"/>
      <c r="N4" s="50"/>
      <c r="O4" s="8"/>
    </row>
    <row r="5" spans="1:15" x14ac:dyDescent="0.2">
      <c r="A5" s="88"/>
      <c r="B5" s="87" t="s">
        <v>708</v>
      </c>
      <c r="C5" s="13"/>
      <c r="D5" s="50"/>
      <c r="E5" s="13"/>
      <c r="F5" s="50"/>
      <c r="G5" s="13"/>
      <c r="H5" s="50"/>
      <c r="I5" s="13"/>
      <c r="J5" s="50"/>
      <c r="K5" s="13"/>
      <c r="L5" s="50"/>
      <c r="M5" s="13"/>
      <c r="N5" s="50"/>
      <c r="O5" s="8"/>
    </row>
    <row r="6" spans="1:15" x14ac:dyDescent="0.2">
      <c r="A6" s="88"/>
      <c r="B6" s="87" t="s">
        <v>304</v>
      </c>
      <c r="C6" s="8"/>
      <c r="D6" s="50"/>
      <c r="E6" s="8"/>
      <c r="F6" s="50"/>
      <c r="G6" s="8"/>
      <c r="H6" s="50"/>
      <c r="I6" s="8"/>
      <c r="J6" s="50"/>
      <c r="K6" s="8"/>
      <c r="L6" s="50"/>
      <c r="M6" s="8"/>
      <c r="N6" s="50"/>
      <c r="O6" s="8"/>
    </row>
    <row r="7" spans="1:15" x14ac:dyDescent="0.2">
      <c r="A7" s="88"/>
      <c r="B7" s="87" t="s">
        <v>305</v>
      </c>
      <c r="C7" s="8"/>
      <c r="D7" s="50"/>
      <c r="E7" s="8"/>
      <c r="F7" s="50"/>
      <c r="G7" s="8"/>
      <c r="H7" s="50"/>
      <c r="I7" s="8"/>
      <c r="J7" s="50"/>
      <c r="K7" s="8"/>
      <c r="L7" s="50"/>
      <c r="M7" s="8"/>
      <c r="N7" s="50"/>
      <c r="O7" s="8"/>
    </row>
    <row r="8" spans="1:15" ht="25.5" x14ac:dyDescent="0.2">
      <c r="A8" s="88"/>
      <c r="B8" s="87" t="s">
        <v>306</v>
      </c>
      <c r="C8" s="8"/>
      <c r="D8" s="50"/>
      <c r="E8" s="8"/>
      <c r="F8" s="50"/>
      <c r="G8" s="8"/>
      <c r="H8" s="50"/>
      <c r="I8" s="8"/>
      <c r="J8" s="50"/>
      <c r="K8" s="8"/>
      <c r="L8" s="50"/>
      <c r="M8" s="8"/>
      <c r="N8" s="50"/>
      <c r="O8" s="8"/>
    </row>
    <row r="9" spans="1:15" ht="25.5" x14ac:dyDescent="0.2">
      <c r="A9" s="88"/>
      <c r="B9" s="87" t="s">
        <v>307</v>
      </c>
      <c r="C9" s="8"/>
      <c r="D9" s="50"/>
      <c r="E9" s="8"/>
      <c r="F9" s="50"/>
      <c r="G9" s="8"/>
      <c r="H9" s="50"/>
      <c r="I9" s="8"/>
      <c r="J9" s="50"/>
      <c r="K9" s="8"/>
      <c r="L9" s="50"/>
      <c r="M9" s="8"/>
      <c r="N9" s="50"/>
      <c r="O9" s="8"/>
    </row>
    <row r="10" spans="1:15" x14ac:dyDescent="0.2">
      <c r="A10" s="93"/>
      <c r="B10" s="87" t="s">
        <v>709</v>
      </c>
      <c r="C10" s="8"/>
      <c r="D10" s="50"/>
      <c r="E10" s="8"/>
      <c r="F10" s="50"/>
      <c r="G10" s="8"/>
      <c r="H10" s="50"/>
      <c r="I10" s="8"/>
      <c r="J10" s="50"/>
      <c r="K10" s="8"/>
      <c r="L10" s="50"/>
      <c r="M10" s="8"/>
      <c r="N10" s="50"/>
      <c r="O10" s="8"/>
    </row>
    <row r="11" spans="1:15" x14ac:dyDescent="0.2">
      <c r="A11" s="88" t="s">
        <v>3</v>
      </c>
      <c r="B11" s="87"/>
      <c r="C11" s="20"/>
      <c r="D11" s="36">
        <f>SUM(C12:C16)/(COUNTIF(C12:C16,"&gt;0")+0.00000001)</f>
        <v>0</v>
      </c>
      <c r="E11" s="20"/>
      <c r="F11" s="36">
        <f>SUM(E12:E16)/(COUNTIF(E12:E16,"&gt;0")+0.00000001)</f>
        <v>0</v>
      </c>
      <c r="G11" s="20"/>
      <c r="H11" s="36">
        <f>SUM(G12:G16)/(COUNTIF(G12:G16,"&gt;0")+0.00000001)</f>
        <v>0</v>
      </c>
      <c r="I11" s="20"/>
      <c r="J11" s="36">
        <f>SUM(I12:I16)/(COUNTIF(I12:I16,"&gt;0")+0.00000001)</f>
        <v>0</v>
      </c>
      <c r="K11" s="20"/>
      <c r="L11" s="36">
        <f>SUM(K12:K16)/(COUNTIF(K12:K16,"&gt;0")+0.00000001)</f>
        <v>0</v>
      </c>
      <c r="M11" s="20"/>
      <c r="N11" s="36">
        <f>SUM(M12:M16)/(COUNTIF(M12:M16,"&gt;0")+0.00000001)</f>
        <v>0</v>
      </c>
      <c r="O11" s="8"/>
    </row>
    <row r="12" spans="1:15" x14ac:dyDescent="0.2">
      <c r="A12" s="88"/>
      <c r="B12" s="87" t="s">
        <v>710</v>
      </c>
      <c r="C12" s="13"/>
      <c r="D12" s="31"/>
      <c r="E12" s="13"/>
      <c r="F12" s="31"/>
      <c r="G12" s="13"/>
      <c r="H12" s="31"/>
      <c r="I12" s="13"/>
      <c r="J12" s="31"/>
      <c r="K12" s="13"/>
      <c r="L12" s="31"/>
      <c r="M12" s="13"/>
      <c r="N12" s="31"/>
      <c r="O12" s="8"/>
    </row>
    <row r="13" spans="1:15" x14ac:dyDescent="0.2">
      <c r="A13" s="88"/>
      <c r="B13" s="87" t="s">
        <v>711</v>
      </c>
      <c r="C13" s="8"/>
      <c r="D13" s="50"/>
      <c r="E13" s="8"/>
      <c r="F13" s="50"/>
      <c r="G13" s="8"/>
      <c r="H13" s="50"/>
      <c r="I13" s="8"/>
      <c r="J13" s="50"/>
      <c r="K13" s="8"/>
      <c r="L13" s="50"/>
      <c r="M13" s="8"/>
      <c r="N13" s="50"/>
      <c r="O13" s="8"/>
    </row>
    <row r="14" spans="1:15" ht="25.5" x14ac:dyDescent="0.2">
      <c r="A14" s="88"/>
      <c r="B14" s="87" t="s">
        <v>308</v>
      </c>
      <c r="C14" s="8"/>
      <c r="D14" s="50"/>
      <c r="E14" s="8"/>
      <c r="F14" s="50"/>
      <c r="G14" s="8"/>
      <c r="H14" s="50"/>
      <c r="I14" s="8"/>
      <c r="J14" s="50"/>
      <c r="K14" s="8"/>
      <c r="L14" s="50"/>
      <c r="M14" s="8"/>
      <c r="N14" s="50"/>
      <c r="O14" s="8"/>
    </row>
    <row r="15" spans="1:15" x14ac:dyDescent="0.2">
      <c r="A15" s="88"/>
      <c r="B15" s="87" t="s">
        <v>309</v>
      </c>
      <c r="C15" s="8"/>
      <c r="D15" s="50"/>
      <c r="E15" s="8"/>
      <c r="F15" s="50"/>
      <c r="G15" s="8"/>
      <c r="H15" s="50"/>
      <c r="I15" s="8"/>
      <c r="J15" s="50"/>
      <c r="K15" s="8"/>
      <c r="L15" s="50"/>
      <c r="M15" s="8"/>
      <c r="N15" s="50"/>
      <c r="O15" s="8"/>
    </row>
    <row r="16" spans="1:15" ht="25.5" x14ac:dyDescent="0.2">
      <c r="A16" s="88"/>
      <c r="B16" s="87" t="s">
        <v>310</v>
      </c>
      <c r="C16" s="13"/>
      <c r="D16" s="31"/>
      <c r="E16" s="13"/>
      <c r="F16" s="31"/>
      <c r="G16" s="13"/>
      <c r="H16" s="31"/>
      <c r="I16" s="13"/>
      <c r="J16" s="31"/>
      <c r="K16" s="13"/>
      <c r="L16" s="31"/>
      <c r="M16" s="13"/>
      <c r="N16" s="31"/>
      <c r="O16" s="8"/>
    </row>
    <row r="17" spans="1:15" x14ac:dyDescent="0.2">
      <c r="A17" s="93" t="s">
        <v>1009</v>
      </c>
      <c r="B17" s="93"/>
      <c r="C17" s="20"/>
      <c r="D17" s="36">
        <f>SUM(C18:C23)/(COUNTIF(C18:C23,"&gt;0")+0.00000001)</f>
        <v>0</v>
      </c>
      <c r="E17" s="20"/>
      <c r="F17" s="36">
        <f>SUM(E18:E23)/(COUNTIF(E18:E23,"&gt;0")+0.00000001)</f>
        <v>0</v>
      </c>
      <c r="G17" s="20"/>
      <c r="H17" s="36">
        <f>SUM(G18:G23)/(COUNTIF(G18:G23,"&gt;0")+0.00000001)</f>
        <v>0</v>
      </c>
      <c r="I17" s="20"/>
      <c r="J17" s="36">
        <f>SUM(I18:I23)/(COUNTIF(I18:I23,"&gt;0")+0.00000001)</f>
        <v>0</v>
      </c>
      <c r="K17" s="20"/>
      <c r="L17" s="36">
        <f>SUM(K18:K23)/(COUNTIF(K18:K23,"&gt;0")+0.00000001)</f>
        <v>0</v>
      </c>
      <c r="M17" s="20"/>
      <c r="N17" s="36">
        <f>SUM(M18:M23)/(COUNTIF(M18:M23,"&gt;0")+0.00000001)</f>
        <v>0</v>
      </c>
      <c r="O17" s="8"/>
    </row>
    <row r="18" spans="1:15" ht="38.25" x14ac:dyDescent="0.2">
      <c r="A18" s="93"/>
      <c r="B18" s="95" t="s">
        <v>712</v>
      </c>
      <c r="C18" s="8"/>
      <c r="D18" s="50"/>
      <c r="E18" s="8"/>
      <c r="F18" s="50"/>
      <c r="G18" s="8"/>
      <c r="H18" s="50"/>
      <c r="I18" s="8"/>
      <c r="J18" s="50"/>
      <c r="K18" s="8"/>
      <c r="L18" s="50"/>
      <c r="M18" s="8"/>
      <c r="N18" s="50"/>
      <c r="O18" s="8"/>
    </row>
    <row r="19" spans="1:15" ht="51" x14ac:dyDescent="0.2">
      <c r="A19" s="93"/>
      <c r="B19" s="95" t="s">
        <v>734</v>
      </c>
      <c r="C19" s="8"/>
      <c r="D19" s="50"/>
      <c r="E19" s="8"/>
      <c r="F19" s="50"/>
      <c r="G19" s="8"/>
      <c r="H19" s="50"/>
      <c r="I19" s="8"/>
      <c r="J19" s="50"/>
      <c r="K19" s="8"/>
      <c r="L19" s="50"/>
      <c r="M19" s="8"/>
      <c r="N19" s="50"/>
      <c r="O19" s="8"/>
    </row>
    <row r="20" spans="1:15" ht="51" x14ac:dyDescent="0.2">
      <c r="A20" s="93"/>
      <c r="B20" s="95" t="s">
        <v>735</v>
      </c>
      <c r="C20" s="8"/>
      <c r="D20" s="50"/>
      <c r="E20" s="8"/>
      <c r="F20" s="50"/>
      <c r="G20" s="8"/>
      <c r="H20" s="50"/>
      <c r="I20" s="8"/>
      <c r="J20" s="50"/>
      <c r="K20" s="8"/>
      <c r="L20" s="50"/>
      <c r="M20" s="8"/>
      <c r="N20" s="50"/>
      <c r="O20" s="8"/>
    </row>
    <row r="21" spans="1:15" ht="38.25" x14ac:dyDescent="0.2">
      <c r="A21" s="93"/>
      <c r="B21" s="95" t="s">
        <v>713</v>
      </c>
      <c r="C21" s="8"/>
      <c r="D21" s="50"/>
      <c r="E21" s="8"/>
      <c r="F21" s="50"/>
      <c r="G21" s="8"/>
      <c r="H21" s="50"/>
      <c r="I21" s="8"/>
      <c r="J21" s="50"/>
      <c r="K21" s="8"/>
      <c r="L21" s="50"/>
      <c r="M21" s="8"/>
      <c r="N21" s="50"/>
      <c r="O21" s="8"/>
    </row>
    <row r="22" spans="1:15" ht="38.25" x14ac:dyDescent="0.2">
      <c r="A22" s="93"/>
      <c r="B22" s="95" t="s">
        <v>714</v>
      </c>
      <c r="C22" s="8"/>
      <c r="D22" s="50"/>
      <c r="E22" s="8"/>
      <c r="F22" s="50"/>
      <c r="G22" s="8"/>
      <c r="H22" s="50"/>
      <c r="I22" s="8"/>
      <c r="J22" s="50"/>
      <c r="K22" s="8"/>
      <c r="L22" s="50"/>
      <c r="M22" s="8"/>
      <c r="N22" s="50"/>
      <c r="O22" s="8"/>
    </row>
    <row r="23" spans="1:15" ht="14.25" customHeight="1" x14ac:dyDescent="0.2">
      <c r="A23" s="93"/>
      <c r="B23" s="95" t="s">
        <v>715</v>
      </c>
      <c r="C23" s="8"/>
      <c r="D23" s="50"/>
      <c r="E23" s="8"/>
      <c r="F23" s="50"/>
      <c r="G23" s="8"/>
      <c r="H23" s="50"/>
      <c r="I23" s="8"/>
      <c r="J23" s="50"/>
      <c r="K23" s="8"/>
      <c r="L23" s="50"/>
      <c r="M23" s="8"/>
      <c r="N23" s="50"/>
      <c r="O23" s="8"/>
    </row>
    <row r="24" spans="1:15" x14ac:dyDescent="0.2">
      <c r="A24" s="88" t="s">
        <v>728</v>
      </c>
      <c r="B24" s="87"/>
      <c r="C24" s="20"/>
      <c r="D24" s="36">
        <f>SUM(C25:C29)/(COUNTIF(C25:C29,"&gt;0")+0.00000001)</f>
        <v>0</v>
      </c>
      <c r="E24" s="20"/>
      <c r="F24" s="36">
        <f>SUM(E25:E29)/(COUNTIF(E25:E29,"&gt;0")+0.00000001)</f>
        <v>0</v>
      </c>
      <c r="G24" s="20"/>
      <c r="H24" s="36">
        <f>SUM(G25:G29)/(COUNTIF(G25:G29,"&gt;0")+0.00000001)</f>
        <v>0</v>
      </c>
      <c r="I24" s="20"/>
      <c r="J24" s="36">
        <f>SUM(I25:I29)/(COUNTIF(I25:I29,"&gt;0")+0.00000001)</f>
        <v>0</v>
      </c>
      <c r="K24" s="20"/>
      <c r="L24" s="36">
        <f>SUM(K25:K29)/(COUNTIF(K25:K29,"&gt;0")+0.00000001)</f>
        <v>0</v>
      </c>
      <c r="M24" s="20"/>
      <c r="N24" s="36">
        <f>SUM(M25:M29)/(COUNTIF(M25:M29,"&gt;0")+0.00000001)</f>
        <v>0</v>
      </c>
      <c r="O24" s="8"/>
    </row>
    <row r="25" spans="1:15" ht="25.5" x14ac:dyDescent="0.2">
      <c r="A25" s="88"/>
      <c r="B25" s="87" t="s">
        <v>311</v>
      </c>
      <c r="C25" s="8"/>
      <c r="D25" s="50"/>
      <c r="E25" s="8"/>
      <c r="F25" s="50"/>
      <c r="G25" s="8"/>
      <c r="H25" s="50"/>
      <c r="I25" s="8"/>
      <c r="J25" s="50"/>
      <c r="K25" s="8"/>
      <c r="L25" s="50"/>
      <c r="M25" s="8"/>
      <c r="N25" s="50"/>
      <c r="O25" s="8"/>
    </row>
    <row r="26" spans="1:15" x14ac:dyDescent="0.2">
      <c r="A26" s="88"/>
      <c r="B26" s="87" t="s">
        <v>312</v>
      </c>
      <c r="C26" s="8"/>
      <c r="D26" s="50"/>
      <c r="E26" s="8"/>
      <c r="F26" s="50"/>
      <c r="G26" s="8"/>
      <c r="H26" s="50"/>
      <c r="I26" s="8"/>
      <c r="J26" s="50"/>
      <c r="K26" s="8"/>
      <c r="L26" s="50"/>
      <c r="M26" s="8"/>
      <c r="N26" s="50"/>
      <c r="O26" s="8"/>
    </row>
    <row r="27" spans="1:15" x14ac:dyDescent="0.2">
      <c r="A27" s="88"/>
      <c r="B27" s="87" t="s">
        <v>313</v>
      </c>
      <c r="C27" s="8"/>
      <c r="D27" s="50"/>
      <c r="E27" s="8"/>
      <c r="F27" s="50"/>
      <c r="G27" s="8"/>
      <c r="H27" s="50"/>
      <c r="I27" s="8"/>
      <c r="J27" s="50"/>
      <c r="K27" s="8"/>
      <c r="L27" s="50"/>
      <c r="M27" s="8"/>
      <c r="N27" s="50"/>
      <c r="O27" s="8"/>
    </row>
    <row r="28" spans="1:15" ht="25.5" x14ac:dyDescent="0.2">
      <c r="A28" s="88"/>
      <c r="B28" s="87" t="s">
        <v>716</v>
      </c>
      <c r="C28" s="8"/>
      <c r="D28" s="50"/>
      <c r="E28" s="8"/>
      <c r="F28" s="50"/>
      <c r="G28" s="8"/>
      <c r="H28" s="50"/>
      <c r="I28" s="8"/>
      <c r="J28" s="50"/>
      <c r="K28" s="8"/>
      <c r="L28" s="50"/>
      <c r="M28" s="8"/>
      <c r="N28" s="50"/>
      <c r="O28" s="8"/>
    </row>
    <row r="29" spans="1:15" ht="25.5" x14ac:dyDescent="0.2">
      <c r="A29" s="88"/>
      <c r="B29" s="87" t="s">
        <v>717</v>
      </c>
      <c r="C29" s="8"/>
      <c r="D29" s="50"/>
      <c r="E29" s="8"/>
      <c r="F29" s="50"/>
      <c r="G29" s="8"/>
      <c r="H29" s="50"/>
      <c r="I29" s="8"/>
      <c r="J29" s="50"/>
      <c r="K29" s="8"/>
      <c r="L29" s="50"/>
      <c r="M29" s="8"/>
      <c r="N29" s="50"/>
      <c r="O29" s="8"/>
    </row>
    <row r="30" spans="1:15" x14ac:dyDescent="0.2">
      <c r="A30" s="88" t="s">
        <v>729</v>
      </c>
      <c r="B30" s="87"/>
      <c r="C30" s="20"/>
      <c r="D30" s="36">
        <f>SUM(C31:C35)/(COUNTIF(C31:C35,"&gt;0")+0.00000001)</f>
        <v>0</v>
      </c>
      <c r="E30" s="20"/>
      <c r="F30" s="36">
        <f>SUM(E31:E35)/(COUNTIF(E31:E35,"&gt;0")+0.00000001)</f>
        <v>0</v>
      </c>
      <c r="G30" s="20"/>
      <c r="H30" s="36">
        <f>SUM(G31:G35)/(COUNTIF(G31:G35,"&gt;0")+0.00000001)</f>
        <v>0</v>
      </c>
      <c r="I30" s="20"/>
      <c r="J30" s="36">
        <f>SUM(I31:I35)/(COUNTIF(I31:I35,"&gt;0")+0.00000001)</f>
        <v>0</v>
      </c>
      <c r="K30" s="20"/>
      <c r="L30" s="36">
        <f>SUM(K31:K35)/(COUNTIF(K31:K35,"&gt;0")+0.00000001)</f>
        <v>0</v>
      </c>
      <c r="M30" s="20"/>
      <c r="N30" s="36">
        <f>SUM(M31:M35)/(COUNTIF(M31:M35,"&gt;0")+0.00000001)</f>
        <v>0</v>
      </c>
      <c r="O30" s="8"/>
    </row>
    <row r="31" spans="1:15" ht="15.75" customHeight="1" x14ac:dyDescent="0.2">
      <c r="A31" s="88"/>
      <c r="B31" s="87" t="s">
        <v>314</v>
      </c>
      <c r="C31" s="8"/>
      <c r="D31" s="50"/>
      <c r="E31" s="8"/>
      <c r="F31" s="50"/>
      <c r="G31" s="8"/>
      <c r="H31" s="50"/>
      <c r="I31" s="8"/>
      <c r="J31" s="50"/>
      <c r="K31" s="8"/>
      <c r="L31" s="50"/>
      <c r="M31" s="8"/>
      <c r="N31" s="50"/>
      <c r="O31" s="8"/>
    </row>
    <row r="32" spans="1:15" x14ac:dyDescent="0.2">
      <c r="A32" s="88"/>
      <c r="B32" s="87" t="s">
        <v>312</v>
      </c>
      <c r="C32" s="8"/>
      <c r="D32" s="50"/>
      <c r="E32" s="8"/>
      <c r="F32" s="50"/>
      <c r="G32" s="8"/>
      <c r="H32" s="50"/>
      <c r="I32" s="8"/>
      <c r="J32" s="50"/>
      <c r="K32" s="8"/>
      <c r="L32" s="50"/>
      <c r="M32" s="8"/>
      <c r="N32" s="50"/>
      <c r="O32" s="8"/>
    </row>
    <row r="33" spans="1:15" x14ac:dyDescent="0.2">
      <c r="A33" s="88"/>
      <c r="B33" s="87" t="s">
        <v>313</v>
      </c>
      <c r="C33" s="8"/>
      <c r="D33" s="50"/>
      <c r="E33" s="8"/>
      <c r="F33" s="50"/>
      <c r="G33" s="8"/>
      <c r="H33" s="50"/>
      <c r="I33" s="8"/>
      <c r="J33" s="50"/>
      <c r="K33" s="8"/>
      <c r="L33" s="50"/>
      <c r="M33" s="8"/>
      <c r="N33" s="50"/>
      <c r="O33" s="8"/>
    </row>
    <row r="34" spans="1:15" ht="25.5" x14ac:dyDescent="0.2">
      <c r="A34" s="88"/>
      <c r="B34" s="87" t="s">
        <v>718</v>
      </c>
      <c r="C34" s="8"/>
      <c r="D34" s="50"/>
      <c r="E34" s="8"/>
      <c r="F34" s="50"/>
      <c r="G34" s="8"/>
      <c r="H34" s="50"/>
      <c r="I34" s="8"/>
      <c r="J34" s="50"/>
      <c r="K34" s="8"/>
      <c r="L34" s="50"/>
      <c r="M34" s="8"/>
      <c r="N34" s="50"/>
      <c r="O34" s="8"/>
    </row>
    <row r="35" spans="1:15" x14ac:dyDescent="0.2">
      <c r="A35" s="88"/>
      <c r="B35" s="87" t="s">
        <v>315</v>
      </c>
      <c r="C35" s="8"/>
      <c r="D35" s="50"/>
      <c r="E35" s="8"/>
      <c r="F35" s="50"/>
      <c r="G35" s="8"/>
      <c r="H35" s="50"/>
      <c r="I35" s="8"/>
      <c r="J35" s="50"/>
      <c r="K35" s="8"/>
      <c r="L35" s="50"/>
      <c r="M35" s="8"/>
      <c r="N35" s="50"/>
      <c r="O35" s="8"/>
    </row>
    <row r="36" spans="1:15" x14ac:dyDescent="0.2">
      <c r="A36" s="88" t="s">
        <v>730</v>
      </c>
      <c r="B36" s="87"/>
      <c r="C36" s="20"/>
      <c r="D36" s="36">
        <f>SUM(C37:C42)/(COUNTIF(C37:C42,"&gt;0")+0.00000001)</f>
        <v>0</v>
      </c>
      <c r="E36" s="20"/>
      <c r="F36" s="36">
        <f>SUM(E37:E42)/(COUNTIF(E37:E42,"&gt;0")+0.00000001)</f>
        <v>0</v>
      </c>
      <c r="G36" s="20"/>
      <c r="H36" s="36">
        <f>SUM(G37:G42)/(COUNTIF(G37:G42,"&gt;0")+0.00000001)</f>
        <v>0</v>
      </c>
      <c r="I36" s="20"/>
      <c r="J36" s="36">
        <f>SUM(I37:I42)/(COUNTIF(I37:I42,"&gt;0")+0.00000001)</f>
        <v>0</v>
      </c>
      <c r="K36" s="20"/>
      <c r="L36" s="36">
        <f>SUM(K37:K42)/(COUNTIF(K37:K42,"&gt;0")+0.00000001)</f>
        <v>0</v>
      </c>
      <c r="M36" s="20"/>
      <c r="N36" s="36">
        <f>SUM(M37:M42)/(COUNTIF(M37:M42,"&gt;0")+0.00000001)</f>
        <v>0</v>
      </c>
      <c r="O36" s="8"/>
    </row>
    <row r="37" spans="1:15" ht="25.5" x14ac:dyDescent="0.2">
      <c r="A37" s="88"/>
      <c r="B37" s="87" t="s">
        <v>316</v>
      </c>
      <c r="C37" s="13"/>
      <c r="D37" s="31"/>
      <c r="E37" s="13"/>
      <c r="F37" s="31"/>
      <c r="G37" s="13"/>
      <c r="H37" s="31"/>
      <c r="I37" s="13"/>
      <c r="J37" s="31"/>
      <c r="K37" s="13"/>
      <c r="L37" s="31"/>
      <c r="M37" s="13"/>
      <c r="N37" s="31"/>
      <c r="O37" s="8"/>
    </row>
    <row r="38" spans="1:15" x14ac:dyDescent="0.2">
      <c r="A38" s="88"/>
      <c r="B38" s="87" t="s">
        <v>312</v>
      </c>
      <c r="C38" s="8"/>
      <c r="D38" s="50"/>
      <c r="E38" s="8"/>
      <c r="F38" s="50"/>
      <c r="G38" s="8"/>
      <c r="H38" s="50"/>
      <c r="I38" s="8"/>
      <c r="J38" s="50"/>
      <c r="K38" s="8"/>
      <c r="L38" s="50"/>
      <c r="M38" s="8"/>
      <c r="N38" s="50"/>
      <c r="O38" s="8"/>
    </row>
    <row r="39" spans="1:15" x14ac:dyDescent="0.2">
      <c r="A39" s="88"/>
      <c r="B39" s="87" t="s">
        <v>317</v>
      </c>
      <c r="C39" s="8"/>
      <c r="D39" s="50"/>
      <c r="E39" s="8"/>
      <c r="F39" s="50"/>
      <c r="G39" s="8"/>
      <c r="H39" s="50"/>
      <c r="I39" s="8"/>
      <c r="J39" s="50"/>
      <c r="K39" s="8"/>
      <c r="L39" s="50"/>
      <c r="M39" s="8"/>
      <c r="N39" s="50"/>
      <c r="O39" s="8"/>
    </row>
    <row r="40" spans="1:15" x14ac:dyDescent="0.2">
      <c r="A40" s="88"/>
      <c r="B40" s="87" t="s">
        <v>719</v>
      </c>
      <c r="C40" s="8"/>
      <c r="D40" s="50"/>
      <c r="E40" s="8"/>
      <c r="F40" s="50"/>
      <c r="G40" s="8"/>
      <c r="H40" s="50"/>
      <c r="I40" s="8"/>
      <c r="J40" s="50"/>
      <c r="K40" s="8"/>
      <c r="L40" s="50"/>
      <c r="M40" s="8"/>
      <c r="N40" s="50"/>
      <c r="O40" s="8"/>
    </row>
    <row r="41" spans="1:15" ht="25.5" x14ac:dyDescent="0.2">
      <c r="A41" s="88"/>
      <c r="B41" s="87" t="s">
        <v>318</v>
      </c>
      <c r="C41" s="8"/>
      <c r="D41" s="50"/>
      <c r="E41" s="8"/>
      <c r="F41" s="50"/>
      <c r="G41" s="8"/>
      <c r="H41" s="50"/>
      <c r="I41" s="8"/>
      <c r="J41" s="50"/>
      <c r="K41" s="8"/>
      <c r="L41" s="50"/>
      <c r="M41" s="8"/>
      <c r="N41" s="50"/>
      <c r="O41" s="8"/>
    </row>
    <row r="42" spans="1:15" ht="25.5" x14ac:dyDescent="0.2">
      <c r="A42" s="88"/>
      <c r="B42" s="87" t="s">
        <v>717</v>
      </c>
      <c r="C42" s="8"/>
      <c r="D42" s="50"/>
      <c r="E42" s="8"/>
      <c r="F42" s="50"/>
      <c r="G42" s="8"/>
      <c r="H42" s="50"/>
      <c r="I42" s="8"/>
      <c r="J42" s="50"/>
      <c r="K42" s="8"/>
      <c r="L42" s="50"/>
      <c r="M42" s="8"/>
      <c r="N42" s="50"/>
      <c r="O42" s="8"/>
    </row>
    <row r="43" spans="1:15" x14ac:dyDescent="0.2">
      <c r="A43" s="88" t="s">
        <v>731</v>
      </c>
      <c r="B43" s="87"/>
      <c r="C43" s="20"/>
      <c r="D43" s="36">
        <f>SUM(C44:C49)/(COUNTIF(C44:C49,"&gt;0")+0.00000001)</f>
        <v>0</v>
      </c>
      <c r="E43" s="20"/>
      <c r="F43" s="36">
        <f>SUM(E44:E49)/(COUNTIF(E44:E49,"&gt;0")+0.00000001)</f>
        <v>0</v>
      </c>
      <c r="G43" s="20"/>
      <c r="H43" s="36">
        <f>SUM(G44:G49)/(COUNTIF(G44:G49,"&gt;0")+0.00000001)</f>
        <v>0</v>
      </c>
      <c r="I43" s="20"/>
      <c r="J43" s="36">
        <f>SUM(I44:I49)/(COUNTIF(I44:I49,"&gt;0")+0.00000001)</f>
        <v>0</v>
      </c>
      <c r="K43" s="20"/>
      <c r="L43" s="36">
        <f>SUM(K44:K49)/(COUNTIF(K44:K49,"&gt;0")+0.00000001)</f>
        <v>0</v>
      </c>
      <c r="M43" s="20"/>
      <c r="N43" s="36">
        <f>SUM(M44:M49)/(COUNTIF(M44:M49,"&gt;0")+0.00000001)</f>
        <v>0</v>
      </c>
      <c r="O43" s="8"/>
    </row>
    <row r="44" spans="1:15" ht="25.5" x14ac:dyDescent="0.2">
      <c r="A44" s="88"/>
      <c r="B44" s="87" t="s">
        <v>319</v>
      </c>
      <c r="C44" s="13"/>
      <c r="D44" s="31"/>
      <c r="E44" s="13"/>
      <c r="F44" s="31"/>
      <c r="G44" s="13"/>
      <c r="H44" s="31"/>
      <c r="I44" s="13"/>
      <c r="J44" s="31"/>
      <c r="K44" s="13"/>
      <c r="L44" s="31"/>
      <c r="M44" s="13"/>
      <c r="N44" s="31"/>
      <c r="O44" s="8"/>
    </row>
    <row r="45" spans="1:15" x14ac:dyDescent="0.2">
      <c r="A45" s="88"/>
      <c r="B45" s="87" t="s">
        <v>312</v>
      </c>
      <c r="C45" s="8"/>
      <c r="D45" s="50"/>
      <c r="E45" s="8"/>
      <c r="F45" s="50"/>
      <c r="G45" s="8"/>
      <c r="H45" s="50"/>
      <c r="I45" s="8"/>
      <c r="J45" s="50"/>
      <c r="K45" s="8"/>
      <c r="L45" s="50"/>
      <c r="M45" s="8"/>
      <c r="N45" s="50"/>
      <c r="O45" s="8"/>
    </row>
    <row r="46" spans="1:15" x14ac:dyDescent="0.2">
      <c r="A46" s="88"/>
      <c r="B46" s="87" t="s">
        <v>317</v>
      </c>
      <c r="C46" s="8"/>
      <c r="D46" s="50"/>
      <c r="E46" s="8"/>
      <c r="F46" s="50"/>
      <c r="G46" s="8"/>
      <c r="H46" s="50"/>
      <c r="I46" s="8"/>
      <c r="J46" s="50"/>
      <c r="K46" s="8"/>
      <c r="L46" s="50"/>
      <c r="M46" s="8"/>
      <c r="N46" s="50"/>
      <c r="O46" s="8"/>
    </row>
    <row r="47" spans="1:15" ht="27" customHeight="1" x14ac:dyDescent="0.2">
      <c r="A47" s="88"/>
      <c r="B47" s="87" t="s">
        <v>720</v>
      </c>
      <c r="C47" s="8"/>
      <c r="D47" s="50"/>
      <c r="E47" s="8"/>
      <c r="F47" s="50"/>
      <c r="G47" s="8"/>
      <c r="H47" s="50"/>
      <c r="I47" s="8"/>
      <c r="J47" s="50"/>
      <c r="K47" s="8"/>
      <c r="L47" s="50"/>
      <c r="M47" s="8"/>
      <c r="N47" s="50"/>
      <c r="O47" s="17"/>
    </row>
    <row r="48" spans="1:15" ht="25.5" x14ac:dyDescent="0.2">
      <c r="A48" s="88"/>
      <c r="B48" s="87" t="s">
        <v>320</v>
      </c>
      <c r="C48" s="8"/>
      <c r="D48" s="50"/>
      <c r="E48" s="8"/>
      <c r="F48" s="50"/>
      <c r="G48" s="8"/>
      <c r="H48" s="50"/>
      <c r="I48" s="8"/>
      <c r="J48" s="50"/>
      <c r="K48" s="8"/>
      <c r="L48" s="50"/>
      <c r="M48" s="8"/>
      <c r="N48" s="50"/>
      <c r="O48" s="8"/>
    </row>
    <row r="49" spans="1:15" ht="25.5" x14ac:dyDescent="0.2">
      <c r="A49" s="88"/>
      <c r="B49" s="87" t="s">
        <v>717</v>
      </c>
      <c r="C49" s="8"/>
      <c r="D49" s="50"/>
      <c r="E49" s="8"/>
      <c r="F49" s="50"/>
      <c r="G49" s="8"/>
      <c r="H49" s="50"/>
      <c r="I49" s="8"/>
      <c r="J49" s="50"/>
      <c r="K49" s="8"/>
      <c r="L49" s="50"/>
      <c r="M49" s="8"/>
      <c r="N49" s="50"/>
      <c r="O49" s="8"/>
    </row>
    <row r="50" spans="1:15" x14ac:dyDescent="0.2">
      <c r="A50" s="88" t="s">
        <v>732</v>
      </c>
      <c r="B50" s="87"/>
      <c r="C50" s="20"/>
      <c r="D50" s="36">
        <f>SUM(C51:C56)/(COUNTIF(C51:C56,"&gt;0")+0.00000001)</f>
        <v>0</v>
      </c>
      <c r="E50" s="20"/>
      <c r="F50" s="36">
        <f>SUM(E51:E56)/(COUNTIF(E51:E56,"&gt;0")+0.00000001)</f>
        <v>0</v>
      </c>
      <c r="G50" s="20"/>
      <c r="H50" s="36">
        <f>SUM(G51:G56)/(COUNTIF(G51:G56,"&gt;0")+0.00000001)</f>
        <v>0</v>
      </c>
      <c r="I50" s="20"/>
      <c r="J50" s="36">
        <f>SUM(I51:I56)/(COUNTIF(I51:I56,"&gt;0")+0.00000001)</f>
        <v>0</v>
      </c>
      <c r="K50" s="20"/>
      <c r="L50" s="36">
        <f>SUM(K51:K56)/(COUNTIF(K51:K56,"&gt;0")+0.00000001)</f>
        <v>0</v>
      </c>
      <c r="M50" s="20"/>
      <c r="N50" s="36">
        <f>SUM(M51:M56)/(COUNTIF(M51:M56,"&gt;0")+0.00000001)</f>
        <v>0</v>
      </c>
      <c r="O50" s="8"/>
    </row>
    <row r="51" spans="1:15" ht="25.5" x14ac:dyDescent="0.2">
      <c r="A51" s="88"/>
      <c r="B51" s="87" t="s">
        <v>321</v>
      </c>
      <c r="C51" s="8"/>
      <c r="D51" s="50"/>
      <c r="E51" s="8"/>
      <c r="F51" s="50"/>
      <c r="G51" s="8"/>
      <c r="H51" s="50"/>
      <c r="I51" s="8"/>
      <c r="J51" s="50"/>
      <c r="K51" s="8"/>
      <c r="L51" s="50"/>
      <c r="M51" s="8"/>
      <c r="N51" s="50"/>
      <c r="O51" s="8"/>
    </row>
    <row r="52" spans="1:15" x14ac:dyDescent="0.2">
      <c r="A52" s="88"/>
      <c r="B52" s="87" t="s">
        <v>312</v>
      </c>
      <c r="C52" s="13"/>
      <c r="D52" s="31"/>
      <c r="E52" s="13"/>
      <c r="F52" s="31"/>
      <c r="G52" s="13"/>
      <c r="H52" s="31"/>
      <c r="I52" s="13"/>
      <c r="J52" s="31"/>
      <c r="K52" s="13"/>
      <c r="L52" s="31"/>
      <c r="M52" s="13"/>
      <c r="N52" s="31"/>
      <c r="O52" s="8"/>
    </row>
    <row r="53" spans="1:15" x14ac:dyDescent="0.2">
      <c r="A53" s="88"/>
      <c r="B53" s="87" t="s">
        <v>317</v>
      </c>
      <c r="C53" s="8"/>
      <c r="D53" s="50"/>
      <c r="E53" s="8"/>
      <c r="F53" s="50"/>
      <c r="G53" s="8"/>
      <c r="H53" s="50"/>
      <c r="I53" s="8"/>
      <c r="J53" s="50"/>
      <c r="K53" s="8"/>
      <c r="L53" s="50"/>
      <c r="M53" s="8"/>
      <c r="N53" s="50"/>
      <c r="O53" s="8"/>
    </row>
    <row r="54" spans="1:15" x14ac:dyDescent="0.2">
      <c r="A54" s="88"/>
      <c r="B54" s="87" t="s">
        <v>721</v>
      </c>
      <c r="C54" s="8"/>
      <c r="D54" s="50"/>
      <c r="E54" s="8"/>
      <c r="F54" s="50"/>
      <c r="G54" s="8"/>
      <c r="H54" s="50"/>
      <c r="I54" s="8"/>
      <c r="J54" s="50"/>
      <c r="K54" s="8"/>
      <c r="L54" s="50"/>
      <c r="M54" s="8"/>
      <c r="N54" s="50"/>
      <c r="O54" s="8"/>
    </row>
    <row r="55" spans="1:15" ht="25.5" x14ac:dyDescent="0.2">
      <c r="A55" s="88"/>
      <c r="B55" s="87" t="s">
        <v>722</v>
      </c>
      <c r="C55" s="8"/>
      <c r="D55" s="50"/>
      <c r="E55" s="8"/>
      <c r="F55" s="50"/>
      <c r="G55" s="8"/>
      <c r="H55" s="50"/>
      <c r="I55" s="8"/>
      <c r="J55" s="50"/>
      <c r="K55" s="8"/>
      <c r="L55" s="50"/>
      <c r="M55" s="8"/>
      <c r="N55" s="50"/>
      <c r="O55" s="8"/>
    </row>
    <row r="56" spans="1:15" ht="25.5" x14ac:dyDescent="0.2">
      <c r="A56" s="88"/>
      <c r="B56" s="87" t="s">
        <v>717</v>
      </c>
      <c r="C56" s="8"/>
      <c r="D56" s="50"/>
      <c r="E56" s="8"/>
      <c r="F56" s="50"/>
      <c r="G56" s="8"/>
      <c r="H56" s="50"/>
      <c r="I56" s="8"/>
      <c r="J56" s="50"/>
      <c r="K56" s="8"/>
      <c r="L56" s="50"/>
      <c r="M56" s="8"/>
      <c r="N56" s="50"/>
      <c r="O56" s="8"/>
    </row>
    <row r="57" spans="1:15" x14ac:dyDescent="0.2">
      <c r="A57" s="93" t="s">
        <v>733</v>
      </c>
      <c r="B57" s="93"/>
      <c r="C57" s="20"/>
      <c r="D57" s="36">
        <f>SUM(C58:C62)/(COUNTIF(C58:C62,"&gt;0")+0.00000001)</f>
        <v>0</v>
      </c>
      <c r="E57" s="20"/>
      <c r="F57" s="36">
        <f>SUM(E58:E62)/(COUNTIF(E58:E62,"&gt;0")+0.00000001)</f>
        <v>0</v>
      </c>
      <c r="G57" s="20"/>
      <c r="H57" s="36">
        <f>SUM(G58:G62)/(COUNTIF(G58:G62,"&gt;0")+0.00000001)</f>
        <v>0</v>
      </c>
      <c r="I57" s="20"/>
      <c r="J57" s="36">
        <f>SUM(I58:I62)/(COUNTIF(I58:I62,"&gt;0")+0.00000001)</f>
        <v>0</v>
      </c>
      <c r="K57" s="20"/>
      <c r="L57" s="36">
        <f>SUM(K58:K62)/(COUNTIF(K58:K62,"&gt;0")+0.00000001)</f>
        <v>0</v>
      </c>
      <c r="M57" s="20"/>
      <c r="N57" s="36">
        <f>SUM(M58:M62)/(COUNTIF(M58:M62,"&gt;0")+0.00000001)</f>
        <v>0</v>
      </c>
      <c r="O57" s="8"/>
    </row>
    <row r="58" spans="1:15" ht="25.5" x14ac:dyDescent="0.2">
      <c r="A58" s="93"/>
      <c r="B58" s="89" t="s">
        <v>723</v>
      </c>
      <c r="C58" s="8"/>
      <c r="D58" s="50"/>
      <c r="E58" s="8"/>
      <c r="F58" s="50"/>
      <c r="G58" s="8"/>
      <c r="H58" s="50"/>
      <c r="I58" s="8"/>
      <c r="J58" s="50"/>
      <c r="K58" s="8"/>
      <c r="L58" s="50"/>
      <c r="M58" s="8"/>
      <c r="N58" s="50"/>
      <c r="O58" s="8"/>
    </row>
    <row r="59" spans="1:15" ht="25.5" x14ac:dyDescent="0.2">
      <c r="A59" s="93"/>
      <c r="B59" s="89" t="s">
        <v>724</v>
      </c>
      <c r="C59" s="8"/>
      <c r="D59" s="50"/>
      <c r="E59" s="8"/>
      <c r="F59" s="50"/>
      <c r="G59" s="8"/>
      <c r="H59" s="50"/>
      <c r="I59" s="8"/>
      <c r="J59" s="50"/>
      <c r="K59" s="8"/>
      <c r="L59" s="50"/>
      <c r="M59" s="8"/>
      <c r="N59" s="50"/>
      <c r="O59" s="17"/>
    </row>
    <row r="60" spans="1:15" ht="27" customHeight="1" x14ac:dyDescent="0.2">
      <c r="A60" s="93"/>
      <c r="B60" s="89" t="s">
        <v>725</v>
      </c>
      <c r="C60" s="13"/>
      <c r="D60" s="31"/>
      <c r="E60" s="13"/>
      <c r="F60" s="31"/>
      <c r="G60" s="13"/>
      <c r="H60" s="31"/>
      <c r="I60" s="13"/>
      <c r="J60" s="31"/>
      <c r="K60" s="13"/>
      <c r="L60" s="31"/>
      <c r="M60" s="13"/>
      <c r="N60" s="31"/>
      <c r="O60" s="8"/>
    </row>
    <row r="61" spans="1:15" ht="25.5" x14ac:dyDescent="0.2">
      <c r="A61" s="93"/>
      <c r="B61" s="89" t="s">
        <v>726</v>
      </c>
      <c r="C61" s="8"/>
      <c r="D61" s="50"/>
      <c r="E61" s="8"/>
      <c r="F61" s="50"/>
      <c r="G61" s="8"/>
      <c r="H61" s="50"/>
      <c r="I61" s="8"/>
      <c r="J61" s="50"/>
      <c r="K61" s="8"/>
      <c r="L61" s="50"/>
      <c r="M61" s="8"/>
      <c r="N61" s="50"/>
      <c r="O61" s="8"/>
    </row>
    <row r="62" spans="1:15" x14ac:dyDescent="0.2">
      <c r="A62" s="93"/>
      <c r="B62" s="89" t="s">
        <v>727</v>
      </c>
      <c r="C62" s="8"/>
      <c r="D62" s="50"/>
      <c r="E62" s="8"/>
      <c r="F62" s="50"/>
      <c r="G62" s="8"/>
      <c r="H62" s="50"/>
      <c r="I62" s="8"/>
      <c r="J62" s="50"/>
      <c r="K62" s="8"/>
      <c r="L62" s="50"/>
      <c r="M62" s="8"/>
      <c r="N62" s="50"/>
      <c r="O62" s="8"/>
    </row>
    <row r="63" spans="1:15" x14ac:dyDescent="0.2">
      <c r="B63" s="40" t="s">
        <v>83</v>
      </c>
      <c r="C63" s="14"/>
      <c r="D63" s="37">
        <f>D3+D11+D17+D24+D30+D36+D43+D50+D57</f>
        <v>0</v>
      </c>
      <c r="E63" s="14"/>
      <c r="F63" s="37">
        <f>F3+F11+F17+F24+F30+F36+F43+F50+F57</f>
        <v>0</v>
      </c>
      <c r="G63" s="14"/>
      <c r="H63" s="37">
        <f>H3+H11+H17+H24+H30+H36+H43+H50+H57</f>
        <v>0</v>
      </c>
      <c r="I63" s="14"/>
      <c r="J63" s="37">
        <f>J3+J11+J17+J24+J30+J36+J43+J50+J57</f>
        <v>0</v>
      </c>
      <c r="K63" s="14"/>
      <c r="L63" s="37">
        <f>L3+L11+L17+L24+L30+L36+L43+L50+L57</f>
        <v>0</v>
      </c>
      <c r="M63" s="14"/>
      <c r="N63" s="37">
        <f>N3+N11+N17+N24+N30+N36+N43+N50+N57</f>
        <v>0</v>
      </c>
      <c r="O63" s="8"/>
    </row>
    <row r="64" spans="1:15" x14ac:dyDescent="0.2">
      <c r="B64" s="40" t="s">
        <v>84</v>
      </c>
      <c r="C64" s="14"/>
      <c r="D64" s="37">
        <f>D63/(COUNTIF(D3:D62,"&gt;0")+0.00000001)</f>
        <v>0</v>
      </c>
      <c r="E64" s="14"/>
      <c r="F64" s="37">
        <f>F63/(COUNTIF(F3:F62,"&gt;0")+0.00000001)</f>
        <v>0</v>
      </c>
      <c r="G64" s="14"/>
      <c r="H64" s="37">
        <f>H63/(COUNTIF(H3:H62,"&gt;0")+0.00000001)</f>
        <v>0</v>
      </c>
      <c r="I64" s="14"/>
      <c r="J64" s="37">
        <f>J63/(COUNTIF(J3:J62,"&gt;0")+0.00000001)</f>
        <v>0</v>
      </c>
      <c r="K64" s="14"/>
      <c r="L64" s="37">
        <f>L63/(COUNTIF(L3:L62,"&gt;0")+0.00000001)</f>
        <v>0</v>
      </c>
      <c r="M64" s="14"/>
      <c r="N64" s="37">
        <f>N63/(COUNTIF(N3:N62,"&gt;0")+0.00000001)</f>
        <v>0</v>
      </c>
      <c r="O64" s="8"/>
    </row>
    <row r="65" spans="1:15" x14ac:dyDescent="0.2">
      <c r="B65" s="40" t="s">
        <v>85</v>
      </c>
      <c r="C65" s="14"/>
      <c r="D65" s="37">
        <f>D64/5*100</f>
        <v>0</v>
      </c>
      <c r="E65" s="14"/>
      <c r="F65" s="37">
        <f>F64/5*100</f>
        <v>0</v>
      </c>
      <c r="G65" s="14"/>
      <c r="H65" s="37">
        <f>H64/5*100</f>
        <v>0</v>
      </c>
      <c r="I65" s="14"/>
      <c r="J65" s="37">
        <f>J64/5*100</f>
        <v>0</v>
      </c>
      <c r="K65" s="14"/>
      <c r="L65" s="37">
        <f>L64/5*100</f>
        <v>0</v>
      </c>
      <c r="M65" s="14"/>
      <c r="N65" s="37">
        <f>N64/5*100</f>
        <v>0</v>
      </c>
      <c r="O65" s="8"/>
    </row>
    <row r="66" spans="1:15" x14ac:dyDescent="0.2">
      <c r="A66" s="45" t="s">
        <v>41</v>
      </c>
      <c r="O66" s="8"/>
    </row>
    <row r="67" spans="1:15" x14ac:dyDescent="0.2">
      <c r="A67" s="32" t="s">
        <v>71</v>
      </c>
      <c r="O67" s="8"/>
    </row>
    <row r="68" spans="1:15" x14ac:dyDescent="0.2">
      <c r="A68" s="32" t="s">
        <v>42</v>
      </c>
      <c r="O68" s="8"/>
    </row>
    <row r="69" spans="1:15" x14ac:dyDescent="0.2">
      <c r="A69" s="32" t="s">
        <v>43</v>
      </c>
      <c r="O69" s="8"/>
    </row>
    <row r="70" spans="1:15" x14ac:dyDescent="0.2">
      <c r="A70" s="32" t="s">
        <v>44</v>
      </c>
      <c r="O70" s="8"/>
    </row>
    <row r="71" spans="1:15" x14ac:dyDescent="0.2">
      <c r="A71" s="32" t="s">
        <v>45</v>
      </c>
      <c r="O71" s="8"/>
    </row>
    <row r="72" spans="1:15" x14ac:dyDescent="0.2">
      <c r="A72" s="32" t="s">
        <v>46</v>
      </c>
      <c r="O72" s="8"/>
    </row>
    <row r="73" spans="1:15" x14ac:dyDescent="0.2">
      <c r="A73" s="86" t="s">
        <v>101</v>
      </c>
      <c r="B73" s="87"/>
      <c r="C73" s="118" t="str">
        <f>Front!H1</f>
        <v>Date</v>
      </c>
      <c r="D73" s="119"/>
      <c r="E73" s="118" t="str">
        <f>Front!I1</f>
        <v>Date</v>
      </c>
      <c r="F73" s="119"/>
      <c r="G73" s="118" t="str">
        <f>Front!J1</f>
        <v>Date</v>
      </c>
      <c r="H73" s="119"/>
      <c r="I73" s="118" t="str">
        <f>Front!K1</f>
        <v>Date</v>
      </c>
      <c r="J73" s="119"/>
      <c r="K73" s="118" t="str">
        <f>Front!L1</f>
        <v>Date</v>
      </c>
      <c r="L73" s="119"/>
      <c r="M73" s="118" t="str">
        <f>Front!M1</f>
        <v>Date</v>
      </c>
      <c r="N73" s="119"/>
      <c r="O73" s="17" t="s">
        <v>67</v>
      </c>
    </row>
    <row r="74" spans="1:15" ht="24" customHeight="1" x14ac:dyDescent="0.2">
      <c r="A74" s="88"/>
      <c r="B74" s="87"/>
      <c r="C74" s="47" t="s">
        <v>19</v>
      </c>
      <c r="D74" s="47" t="s">
        <v>20</v>
      </c>
      <c r="E74" s="47" t="s">
        <v>19</v>
      </c>
      <c r="F74" s="47" t="s">
        <v>20</v>
      </c>
      <c r="G74" s="47" t="s">
        <v>19</v>
      </c>
      <c r="H74" s="47" t="s">
        <v>20</v>
      </c>
      <c r="I74" s="47" t="s">
        <v>19</v>
      </c>
      <c r="J74" s="47" t="s">
        <v>20</v>
      </c>
      <c r="K74" s="47" t="s">
        <v>19</v>
      </c>
      <c r="L74" s="47" t="s">
        <v>20</v>
      </c>
      <c r="M74" s="47" t="s">
        <v>19</v>
      </c>
      <c r="N74" s="47" t="s">
        <v>20</v>
      </c>
      <c r="O74" s="8"/>
    </row>
    <row r="75" spans="1:15" x14ac:dyDescent="0.2">
      <c r="A75" s="88" t="s">
        <v>2</v>
      </c>
      <c r="B75" s="87"/>
      <c r="C75" s="20"/>
      <c r="D75" s="36">
        <f>SUM(C76:C82)/(COUNTIF(C76:C82,"&gt;0")+0.00000001)</f>
        <v>0</v>
      </c>
      <c r="E75" s="20"/>
      <c r="F75" s="36">
        <f>SUM(E76:E82)/(COUNTIF(E76:E82,"&gt;0")+0.00000001)</f>
        <v>0</v>
      </c>
      <c r="G75" s="20"/>
      <c r="H75" s="36">
        <f>SUM(G76:G82)/(COUNTIF(G76:G82,"&gt;0")+0.00000001)</f>
        <v>0</v>
      </c>
      <c r="I75" s="20"/>
      <c r="J75" s="36">
        <f>SUM(I76:I82)/(COUNTIF(I76:I82,"&gt;0")+0.00000001)</f>
        <v>0</v>
      </c>
      <c r="K75" s="20"/>
      <c r="L75" s="36">
        <f>SUM(K76:K82)/(COUNTIF(K76:K82,"&gt;0")+0.00000001)</f>
        <v>0</v>
      </c>
      <c r="M75" s="20"/>
      <c r="N75" s="36">
        <f>SUM(M76:M82)/(COUNTIF(M76:M82,"&gt;0")+0.00000001)</f>
        <v>0</v>
      </c>
      <c r="O75" s="8"/>
    </row>
    <row r="76" spans="1:15" ht="25.5" x14ac:dyDescent="0.2">
      <c r="A76" s="88"/>
      <c r="B76" s="87" t="s">
        <v>303</v>
      </c>
      <c r="C76" s="8"/>
      <c r="D76" s="50"/>
      <c r="E76" s="8"/>
      <c r="F76" s="50"/>
      <c r="G76" s="8"/>
      <c r="H76" s="50"/>
      <c r="I76" s="8"/>
      <c r="J76" s="50"/>
      <c r="K76" s="8"/>
      <c r="L76" s="50"/>
      <c r="M76" s="8"/>
      <c r="N76" s="50"/>
      <c r="O76" s="8"/>
    </row>
    <row r="77" spans="1:15" x14ac:dyDescent="0.2">
      <c r="A77" s="88"/>
      <c r="B77" s="87" t="s">
        <v>708</v>
      </c>
      <c r="C77" s="13"/>
      <c r="D77" s="50"/>
      <c r="E77" s="13"/>
      <c r="F77" s="50"/>
      <c r="G77" s="13"/>
      <c r="H77" s="50"/>
      <c r="I77" s="13"/>
      <c r="J77" s="50"/>
      <c r="K77" s="13"/>
      <c r="L77" s="50"/>
      <c r="M77" s="13"/>
      <c r="N77" s="50"/>
      <c r="O77" s="8"/>
    </row>
    <row r="78" spans="1:15" x14ac:dyDescent="0.2">
      <c r="A78" s="88"/>
      <c r="B78" s="87" t="s">
        <v>304</v>
      </c>
      <c r="C78" s="8"/>
      <c r="D78" s="50"/>
      <c r="E78" s="8"/>
      <c r="F78" s="50"/>
      <c r="G78" s="8"/>
      <c r="H78" s="50"/>
      <c r="I78" s="8"/>
      <c r="J78" s="50"/>
      <c r="K78" s="8"/>
      <c r="L78" s="50"/>
      <c r="M78" s="8"/>
      <c r="N78" s="50"/>
      <c r="O78" s="8"/>
    </row>
    <row r="79" spans="1:15" x14ac:dyDescent="0.2">
      <c r="A79" s="88"/>
      <c r="B79" s="87" t="s">
        <v>305</v>
      </c>
      <c r="C79" s="8"/>
      <c r="D79" s="50"/>
      <c r="E79" s="8"/>
      <c r="F79" s="50"/>
      <c r="G79" s="8"/>
      <c r="H79" s="50"/>
      <c r="I79" s="8"/>
      <c r="J79" s="50"/>
      <c r="K79" s="8"/>
      <c r="L79" s="50"/>
      <c r="M79" s="8"/>
      <c r="N79" s="50"/>
      <c r="O79" s="8"/>
    </row>
    <row r="80" spans="1:15" ht="25.5" x14ac:dyDescent="0.2">
      <c r="A80" s="88"/>
      <c r="B80" s="87" t="s">
        <v>306</v>
      </c>
      <c r="C80" s="8"/>
      <c r="D80" s="50"/>
      <c r="E80" s="8"/>
      <c r="F80" s="50"/>
      <c r="G80" s="8"/>
      <c r="H80" s="50"/>
      <c r="I80" s="8"/>
      <c r="J80" s="50"/>
      <c r="K80" s="8"/>
      <c r="L80" s="50"/>
      <c r="M80" s="8"/>
      <c r="N80" s="50"/>
      <c r="O80" s="8"/>
    </row>
    <row r="81" spans="1:15" ht="13.5" customHeight="1" x14ac:dyDescent="0.2">
      <c r="A81" s="88"/>
      <c r="B81" s="87" t="s">
        <v>307</v>
      </c>
      <c r="C81" s="8"/>
      <c r="D81" s="50"/>
      <c r="E81" s="8"/>
      <c r="F81" s="50"/>
      <c r="G81" s="8"/>
      <c r="H81" s="50"/>
      <c r="I81" s="8"/>
      <c r="J81" s="50"/>
      <c r="K81" s="8"/>
      <c r="L81" s="50"/>
      <c r="M81" s="8"/>
      <c r="N81" s="50"/>
      <c r="O81" s="8"/>
    </row>
    <row r="82" spans="1:15" x14ac:dyDescent="0.2">
      <c r="A82" s="93"/>
      <c r="B82" s="87" t="s">
        <v>709</v>
      </c>
      <c r="C82" s="8"/>
      <c r="D82" s="50"/>
      <c r="E82" s="8"/>
      <c r="F82" s="50"/>
      <c r="G82" s="8"/>
      <c r="H82" s="50"/>
      <c r="I82" s="8"/>
      <c r="J82" s="50"/>
      <c r="K82" s="8"/>
      <c r="L82" s="50"/>
      <c r="M82" s="8"/>
      <c r="N82" s="50"/>
      <c r="O82" s="8"/>
    </row>
    <row r="83" spans="1:15" x14ac:dyDescent="0.2">
      <c r="A83" s="88" t="s">
        <v>3</v>
      </c>
      <c r="B83" s="87"/>
      <c r="C83" s="20"/>
      <c r="D83" s="36">
        <f>SUM(C84:C88)/(COUNTIF(C84:C88,"&gt;0")+0.00000001)</f>
        <v>0</v>
      </c>
      <c r="E83" s="20"/>
      <c r="F83" s="36">
        <f>SUM(E84:E88)/(COUNTIF(E84:E88,"&gt;0")+0.00000001)</f>
        <v>0</v>
      </c>
      <c r="G83" s="20"/>
      <c r="H83" s="36">
        <f>SUM(G84:G88)/(COUNTIF(G84:G88,"&gt;0")+0.00000001)</f>
        <v>0</v>
      </c>
      <c r="I83" s="20"/>
      <c r="J83" s="36">
        <f>SUM(I84:I88)/(COUNTIF(I84:I88,"&gt;0")+0.00000001)</f>
        <v>0</v>
      </c>
      <c r="K83" s="20"/>
      <c r="L83" s="36">
        <f>SUM(K84:K88)/(COUNTIF(K84:K88,"&gt;0")+0.00000001)</f>
        <v>0</v>
      </c>
      <c r="M83" s="20"/>
      <c r="N83" s="36">
        <f>SUM(M84:M88)/(COUNTIF(M84:M88,"&gt;0")+0.00000001)</f>
        <v>0</v>
      </c>
      <c r="O83" s="8"/>
    </row>
    <row r="84" spans="1:15" x14ac:dyDescent="0.2">
      <c r="A84" s="88"/>
      <c r="B84" s="87" t="s">
        <v>710</v>
      </c>
      <c r="C84" s="13"/>
      <c r="D84" s="31"/>
      <c r="E84" s="13"/>
      <c r="F84" s="31"/>
      <c r="G84" s="13"/>
      <c r="H84" s="31"/>
      <c r="I84" s="13"/>
      <c r="J84" s="31"/>
      <c r="K84" s="13"/>
      <c r="L84" s="31"/>
      <c r="M84" s="13"/>
      <c r="N84" s="31"/>
      <c r="O84" s="8"/>
    </row>
    <row r="85" spans="1:15" x14ac:dyDescent="0.2">
      <c r="A85" s="88"/>
      <c r="B85" s="87" t="s">
        <v>711</v>
      </c>
      <c r="C85" s="8"/>
      <c r="D85" s="50"/>
      <c r="E85" s="8"/>
      <c r="F85" s="50"/>
      <c r="G85" s="8"/>
      <c r="H85" s="50"/>
      <c r="I85" s="8"/>
      <c r="J85" s="50"/>
      <c r="K85" s="8"/>
      <c r="L85" s="50"/>
      <c r="M85" s="8"/>
      <c r="N85" s="50"/>
      <c r="O85" s="8"/>
    </row>
    <row r="86" spans="1:15" ht="25.5" x14ac:dyDescent="0.2">
      <c r="A86" s="88"/>
      <c r="B86" s="87" t="s">
        <v>308</v>
      </c>
      <c r="C86" s="8"/>
      <c r="D86" s="50"/>
      <c r="E86" s="8"/>
      <c r="F86" s="50"/>
      <c r="G86" s="8"/>
      <c r="H86" s="50"/>
      <c r="I86" s="8"/>
      <c r="J86" s="50"/>
      <c r="K86" s="8"/>
      <c r="L86" s="50"/>
      <c r="M86" s="8"/>
      <c r="N86" s="50"/>
      <c r="O86" s="8"/>
    </row>
    <row r="87" spans="1:15" x14ac:dyDescent="0.2">
      <c r="A87" s="88"/>
      <c r="B87" s="87" t="s">
        <v>309</v>
      </c>
      <c r="C87" s="8"/>
      <c r="D87" s="50"/>
      <c r="E87" s="8"/>
      <c r="F87" s="50"/>
      <c r="G87" s="8"/>
      <c r="H87" s="50"/>
      <c r="I87" s="8"/>
      <c r="J87" s="50"/>
      <c r="K87" s="8"/>
      <c r="L87" s="50"/>
      <c r="M87" s="8"/>
      <c r="N87" s="50"/>
      <c r="O87" s="8"/>
    </row>
    <row r="88" spans="1:15" ht="25.5" x14ac:dyDescent="0.2">
      <c r="A88" s="88"/>
      <c r="B88" s="87" t="s">
        <v>310</v>
      </c>
      <c r="C88" s="13"/>
      <c r="D88" s="31"/>
      <c r="E88" s="13"/>
      <c r="F88" s="31"/>
      <c r="G88" s="13"/>
      <c r="H88" s="31"/>
      <c r="I88" s="13"/>
      <c r="J88" s="31"/>
      <c r="K88" s="13"/>
      <c r="L88" s="31"/>
      <c r="M88" s="13"/>
      <c r="N88" s="31"/>
      <c r="O88" s="8"/>
    </row>
    <row r="89" spans="1:15" x14ac:dyDescent="0.2">
      <c r="A89" s="93" t="s">
        <v>1009</v>
      </c>
      <c r="B89" s="93"/>
      <c r="C89" s="20"/>
      <c r="D89" s="36">
        <f>SUM(C90:C95)/(COUNTIF(C90:C95,"&gt;0")+0.00000001)</f>
        <v>0</v>
      </c>
      <c r="E89" s="20"/>
      <c r="F89" s="36">
        <f>SUM(E90:E95)/(COUNTIF(E90:E95,"&gt;0")+0.00000001)</f>
        <v>0</v>
      </c>
      <c r="G89" s="20"/>
      <c r="H89" s="36">
        <f>SUM(G90:G95)/(COUNTIF(G90:G95,"&gt;0")+0.00000001)</f>
        <v>0</v>
      </c>
      <c r="I89" s="20"/>
      <c r="J89" s="36">
        <f>SUM(I90:I95)/(COUNTIF(I90:I95,"&gt;0")+0.00000001)</f>
        <v>0</v>
      </c>
      <c r="K89" s="20"/>
      <c r="L89" s="36">
        <f>SUM(K90:K95)/(COUNTIF(K90:K95,"&gt;0")+0.00000001)</f>
        <v>0</v>
      </c>
      <c r="M89" s="20"/>
      <c r="N89" s="36">
        <f>SUM(M90:M95)/(COUNTIF(M90:M95,"&gt;0")+0.00000001)</f>
        <v>0</v>
      </c>
      <c r="O89" s="8"/>
    </row>
    <row r="90" spans="1:15" ht="38.25" x14ac:dyDescent="0.2">
      <c r="A90" s="93"/>
      <c r="B90" s="95" t="s">
        <v>712</v>
      </c>
      <c r="C90" s="8"/>
      <c r="D90" s="50"/>
      <c r="E90" s="8"/>
      <c r="F90" s="50"/>
      <c r="G90" s="8"/>
      <c r="H90" s="50"/>
      <c r="I90" s="8"/>
      <c r="J90" s="50"/>
      <c r="K90" s="8"/>
      <c r="L90" s="50"/>
      <c r="M90" s="8"/>
      <c r="N90" s="50"/>
      <c r="O90" s="8"/>
    </row>
    <row r="91" spans="1:15" ht="51" x14ac:dyDescent="0.2">
      <c r="A91" s="93"/>
      <c r="B91" s="95" t="s">
        <v>734</v>
      </c>
      <c r="C91" s="8"/>
      <c r="D91" s="50"/>
      <c r="E91" s="8"/>
      <c r="F91" s="50"/>
      <c r="G91" s="8"/>
      <c r="H91" s="50"/>
      <c r="I91" s="8"/>
      <c r="J91" s="50"/>
      <c r="K91" s="8"/>
      <c r="L91" s="50"/>
      <c r="M91" s="8"/>
      <c r="N91" s="50"/>
      <c r="O91" s="8"/>
    </row>
    <row r="92" spans="1:15" ht="51" x14ac:dyDescent="0.2">
      <c r="A92" s="93"/>
      <c r="B92" s="95" t="s">
        <v>735</v>
      </c>
      <c r="C92" s="8"/>
      <c r="D92" s="50"/>
      <c r="E92" s="8"/>
      <c r="F92" s="50"/>
      <c r="G92" s="8"/>
      <c r="H92" s="50"/>
      <c r="I92" s="8"/>
      <c r="J92" s="50"/>
      <c r="K92" s="8"/>
      <c r="L92" s="50"/>
      <c r="M92" s="8"/>
      <c r="N92" s="50"/>
      <c r="O92" s="8"/>
    </row>
    <row r="93" spans="1:15" ht="38.25" x14ac:dyDescent="0.2">
      <c r="A93" s="93"/>
      <c r="B93" s="95" t="s">
        <v>713</v>
      </c>
      <c r="C93" s="8"/>
      <c r="D93" s="50"/>
      <c r="E93" s="8"/>
      <c r="F93" s="50"/>
      <c r="G93" s="8"/>
      <c r="H93" s="50"/>
      <c r="I93" s="8"/>
      <c r="J93" s="50"/>
      <c r="K93" s="8"/>
      <c r="L93" s="50"/>
      <c r="M93" s="8"/>
      <c r="N93" s="50"/>
      <c r="O93" s="8"/>
    </row>
    <row r="94" spans="1:15" ht="38.25" x14ac:dyDescent="0.2">
      <c r="A94" s="93"/>
      <c r="B94" s="95" t="s">
        <v>714</v>
      </c>
      <c r="C94" s="8"/>
      <c r="D94" s="50"/>
      <c r="E94" s="8"/>
      <c r="F94" s="50"/>
      <c r="G94" s="8"/>
      <c r="H94" s="50"/>
      <c r="I94" s="8"/>
      <c r="J94" s="50"/>
      <c r="K94" s="8"/>
      <c r="L94" s="50"/>
      <c r="M94" s="8"/>
      <c r="N94" s="50"/>
      <c r="O94" s="8"/>
    </row>
    <row r="95" spans="1:15" ht="38.25" x14ac:dyDescent="0.2">
      <c r="A95" s="93"/>
      <c r="B95" s="95" t="s">
        <v>715</v>
      </c>
      <c r="C95" s="8"/>
      <c r="D95" s="50"/>
      <c r="E95" s="8"/>
      <c r="F95" s="50"/>
      <c r="G95" s="8"/>
      <c r="H95" s="50"/>
      <c r="I95" s="8"/>
      <c r="J95" s="50"/>
      <c r="K95" s="8"/>
      <c r="L95" s="50"/>
      <c r="M95" s="8"/>
      <c r="N95" s="50"/>
      <c r="O95" s="8"/>
    </row>
    <row r="96" spans="1:15" x14ac:dyDescent="0.2">
      <c r="A96" s="88" t="s">
        <v>728</v>
      </c>
      <c r="B96" s="87"/>
      <c r="C96" s="20"/>
      <c r="D96" s="36">
        <f>SUM(C97:C101)/(COUNTIF(C97:C101,"&gt;0")+0.00000001)</f>
        <v>0</v>
      </c>
      <c r="E96" s="20"/>
      <c r="F96" s="36">
        <f>SUM(E97:E101)/(COUNTIF(E97:E101,"&gt;0")+0.00000001)</f>
        <v>0</v>
      </c>
      <c r="G96" s="20"/>
      <c r="H96" s="36">
        <f>SUM(G97:G101)/(COUNTIF(G97:G101,"&gt;0")+0.00000001)</f>
        <v>0</v>
      </c>
      <c r="I96" s="20"/>
      <c r="J96" s="36">
        <f>SUM(I97:I101)/(COUNTIF(I97:I101,"&gt;0")+0.00000001)</f>
        <v>0</v>
      </c>
      <c r="K96" s="20"/>
      <c r="L96" s="36">
        <f>SUM(K97:K101)/(COUNTIF(K97:K101,"&gt;0")+0.00000001)</f>
        <v>0</v>
      </c>
      <c r="M96" s="20"/>
      <c r="N96" s="36">
        <f>SUM(M97:M101)/(COUNTIF(M97:M101,"&gt;0")+0.00000001)</f>
        <v>0</v>
      </c>
      <c r="O96" s="8"/>
    </row>
    <row r="97" spans="1:15" ht="25.5" x14ac:dyDescent="0.2">
      <c r="A97" s="88"/>
      <c r="B97" s="87" t="s">
        <v>311</v>
      </c>
      <c r="C97" s="8"/>
      <c r="D97" s="50"/>
      <c r="E97" s="8"/>
      <c r="F97" s="50"/>
      <c r="G97" s="8"/>
      <c r="H97" s="50"/>
      <c r="I97" s="8"/>
      <c r="J97" s="50"/>
      <c r="K97" s="8"/>
      <c r="L97" s="50"/>
      <c r="M97" s="8"/>
      <c r="N97" s="50"/>
      <c r="O97" s="8"/>
    </row>
    <row r="98" spans="1:15" x14ac:dyDescent="0.2">
      <c r="A98" s="88"/>
      <c r="B98" s="87" t="s">
        <v>312</v>
      </c>
      <c r="C98" s="8"/>
      <c r="D98" s="50"/>
      <c r="E98" s="8"/>
      <c r="F98" s="50"/>
      <c r="G98" s="8"/>
      <c r="H98" s="50"/>
      <c r="I98" s="8"/>
      <c r="J98" s="50"/>
      <c r="K98" s="8"/>
      <c r="L98" s="50"/>
      <c r="M98" s="8"/>
      <c r="N98" s="50"/>
      <c r="O98" s="8"/>
    </row>
    <row r="99" spans="1:15" x14ac:dyDescent="0.2">
      <c r="A99" s="88"/>
      <c r="B99" s="87" t="s">
        <v>313</v>
      </c>
      <c r="C99" s="8"/>
      <c r="D99" s="50"/>
      <c r="E99" s="8"/>
      <c r="F99" s="50"/>
      <c r="G99" s="8"/>
      <c r="H99" s="50"/>
      <c r="I99" s="8"/>
      <c r="J99" s="50"/>
      <c r="K99" s="8"/>
      <c r="L99" s="50"/>
      <c r="M99" s="8"/>
      <c r="N99" s="50"/>
      <c r="O99" s="8"/>
    </row>
    <row r="100" spans="1:15" ht="25.5" x14ac:dyDescent="0.2">
      <c r="A100" s="88"/>
      <c r="B100" s="87" t="s">
        <v>716</v>
      </c>
      <c r="C100" s="8"/>
      <c r="D100" s="50"/>
      <c r="E100" s="8"/>
      <c r="F100" s="50"/>
      <c r="G100" s="8"/>
      <c r="H100" s="50"/>
      <c r="I100" s="8"/>
      <c r="J100" s="50"/>
      <c r="K100" s="8"/>
      <c r="L100" s="50"/>
      <c r="M100" s="8"/>
      <c r="N100" s="50"/>
      <c r="O100" s="8"/>
    </row>
    <row r="101" spans="1:15" ht="25.5" x14ac:dyDescent="0.2">
      <c r="A101" s="88"/>
      <c r="B101" s="87" t="s">
        <v>717</v>
      </c>
      <c r="C101" s="8"/>
      <c r="D101" s="50"/>
      <c r="E101" s="8"/>
      <c r="F101" s="50"/>
      <c r="G101" s="8"/>
      <c r="H101" s="50"/>
      <c r="I101" s="8"/>
      <c r="J101" s="50"/>
      <c r="K101" s="8"/>
      <c r="L101" s="50"/>
      <c r="M101" s="8"/>
      <c r="N101" s="50"/>
      <c r="O101" s="8"/>
    </row>
    <row r="102" spans="1:15" x14ac:dyDescent="0.2">
      <c r="A102" s="88" t="s">
        <v>729</v>
      </c>
      <c r="B102" s="87"/>
      <c r="C102" s="20"/>
      <c r="D102" s="36">
        <f>SUM(C103:C107)/(COUNTIF(C103:C107,"&gt;0")+0.00000001)</f>
        <v>0</v>
      </c>
      <c r="E102" s="20"/>
      <c r="F102" s="36">
        <f>SUM(E103:E107)/(COUNTIF(E103:E107,"&gt;0")+0.00000001)</f>
        <v>0</v>
      </c>
      <c r="G102" s="20"/>
      <c r="H102" s="36">
        <f>SUM(G103:G107)/(COUNTIF(G103:G107,"&gt;0")+0.00000001)</f>
        <v>0</v>
      </c>
      <c r="I102" s="20"/>
      <c r="J102" s="36">
        <f>SUM(I103:I107)/(COUNTIF(I103:I107,"&gt;0")+0.00000001)</f>
        <v>0</v>
      </c>
      <c r="K102" s="20"/>
      <c r="L102" s="36">
        <f>SUM(K103:K107)/(COUNTIF(K103:K107,"&gt;0")+0.00000001)</f>
        <v>0</v>
      </c>
      <c r="M102" s="20"/>
      <c r="N102" s="36">
        <f>SUM(M103:M107)/(COUNTIF(M103:M107,"&gt;0")+0.00000001)</f>
        <v>0</v>
      </c>
      <c r="O102" s="8"/>
    </row>
    <row r="103" spans="1:15" ht="25.5" x14ac:dyDescent="0.2">
      <c r="A103" s="88"/>
      <c r="B103" s="87" t="s">
        <v>314</v>
      </c>
      <c r="C103" s="8"/>
      <c r="D103" s="50"/>
      <c r="E103" s="8"/>
      <c r="F103" s="50"/>
      <c r="G103" s="8"/>
      <c r="H103" s="50"/>
      <c r="I103" s="8"/>
      <c r="J103" s="50"/>
      <c r="K103" s="8"/>
      <c r="L103" s="50"/>
      <c r="M103" s="8"/>
      <c r="N103" s="50"/>
      <c r="O103" s="8"/>
    </row>
    <row r="104" spans="1:15" x14ac:dyDescent="0.2">
      <c r="A104" s="88"/>
      <c r="B104" s="87" t="s">
        <v>312</v>
      </c>
      <c r="C104" s="8"/>
      <c r="D104" s="50"/>
      <c r="E104" s="8"/>
      <c r="F104" s="50"/>
      <c r="G104" s="8"/>
      <c r="H104" s="50"/>
      <c r="I104" s="8"/>
      <c r="J104" s="50"/>
      <c r="K104" s="8"/>
      <c r="L104" s="50"/>
      <c r="M104" s="8"/>
      <c r="N104" s="50"/>
      <c r="O104" s="8"/>
    </row>
    <row r="105" spans="1:15" ht="15" customHeight="1" x14ac:dyDescent="0.2">
      <c r="A105" s="88"/>
      <c r="B105" s="87" t="s">
        <v>313</v>
      </c>
      <c r="C105" s="8"/>
      <c r="D105" s="50"/>
      <c r="E105" s="8"/>
      <c r="F105" s="50"/>
      <c r="G105" s="8"/>
      <c r="H105" s="50"/>
      <c r="I105" s="8"/>
      <c r="J105" s="50"/>
      <c r="K105" s="8"/>
      <c r="L105" s="50"/>
      <c r="M105" s="8"/>
      <c r="N105" s="50"/>
      <c r="O105" s="8"/>
    </row>
    <row r="106" spans="1:15" ht="25.5" x14ac:dyDescent="0.2">
      <c r="A106" s="88"/>
      <c r="B106" s="87" t="s">
        <v>718</v>
      </c>
      <c r="C106" s="8"/>
      <c r="D106" s="50"/>
      <c r="E106" s="8"/>
      <c r="F106" s="50"/>
      <c r="G106" s="8"/>
      <c r="H106" s="50"/>
      <c r="I106" s="8"/>
      <c r="J106" s="50"/>
      <c r="K106" s="8"/>
      <c r="L106" s="50"/>
      <c r="M106" s="8"/>
      <c r="N106" s="50"/>
      <c r="O106" s="8"/>
    </row>
    <row r="107" spans="1:15" x14ac:dyDescent="0.2">
      <c r="A107" s="88"/>
      <c r="B107" s="87" t="s">
        <v>315</v>
      </c>
      <c r="C107" s="8"/>
      <c r="D107" s="50"/>
      <c r="E107" s="8"/>
      <c r="F107" s="50"/>
      <c r="G107" s="8"/>
      <c r="H107" s="50"/>
      <c r="I107" s="8"/>
      <c r="J107" s="50"/>
      <c r="K107" s="8"/>
      <c r="L107" s="50"/>
      <c r="M107" s="8"/>
      <c r="N107" s="50"/>
      <c r="O107" s="8"/>
    </row>
    <row r="108" spans="1:15" x14ac:dyDescent="0.2">
      <c r="A108" s="88" t="s">
        <v>730</v>
      </c>
      <c r="B108" s="87"/>
      <c r="C108" s="20"/>
      <c r="D108" s="36">
        <f>SUM(C109:C114)/(COUNTIF(C109:C114,"&gt;0")+0.00000001)</f>
        <v>0</v>
      </c>
      <c r="E108" s="20"/>
      <c r="F108" s="36">
        <f>SUM(E109:E114)/(COUNTIF(E109:E114,"&gt;0")+0.00000001)</f>
        <v>0</v>
      </c>
      <c r="G108" s="20"/>
      <c r="H108" s="36">
        <f>SUM(G109:G114)/(COUNTIF(G109:G114,"&gt;0")+0.00000001)</f>
        <v>0</v>
      </c>
      <c r="I108" s="20"/>
      <c r="J108" s="36">
        <f>SUM(I109:I114)/(COUNTIF(I109:I114,"&gt;0")+0.00000001)</f>
        <v>0</v>
      </c>
      <c r="K108" s="20"/>
      <c r="L108" s="36">
        <f>SUM(K109:K114)/(COUNTIF(K109:K114,"&gt;0")+0.00000001)</f>
        <v>0</v>
      </c>
      <c r="M108" s="20"/>
      <c r="N108" s="36">
        <f>SUM(M109:M114)/(COUNTIF(M109:M114,"&gt;0")+0.00000001)</f>
        <v>0</v>
      </c>
      <c r="O108" s="8"/>
    </row>
    <row r="109" spans="1:15" ht="25.5" x14ac:dyDescent="0.2">
      <c r="A109" s="88"/>
      <c r="B109" s="87" t="s">
        <v>316</v>
      </c>
      <c r="C109" s="13"/>
      <c r="D109" s="31"/>
      <c r="E109" s="13"/>
      <c r="F109" s="31"/>
      <c r="G109" s="13"/>
      <c r="H109" s="31"/>
      <c r="I109" s="13"/>
      <c r="J109" s="31"/>
      <c r="K109" s="13"/>
      <c r="L109" s="31"/>
      <c r="M109" s="13"/>
      <c r="N109" s="31"/>
      <c r="O109" s="8"/>
    </row>
    <row r="110" spans="1:15" x14ac:dyDescent="0.2">
      <c r="A110" s="88"/>
      <c r="B110" s="87" t="s">
        <v>312</v>
      </c>
      <c r="C110" s="8"/>
      <c r="D110" s="50"/>
      <c r="E110" s="8"/>
      <c r="F110" s="50"/>
      <c r="G110" s="8"/>
      <c r="H110" s="50"/>
      <c r="I110" s="8"/>
      <c r="J110" s="50"/>
      <c r="K110" s="8"/>
      <c r="L110" s="50"/>
      <c r="M110" s="8"/>
      <c r="N110" s="50"/>
      <c r="O110" s="8"/>
    </row>
    <row r="111" spans="1:15" x14ac:dyDescent="0.2">
      <c r="A111" s="88"/>
      <c r="B111" s="87" t="s">
        <v>317</v>
      </c>
      <c r="C111" s="8"/>
      <c r="D111" s="50"/>
      <c r="E111" s="8"/>
      <c r="F111" s="50"/>
      <c r="G111" s="8"/>
      <c r="H111" s="50"/>
      <c r="I111" s="8"/>
      <c r="J111" s="50"/>
      <c r="K111" s="8"/>
      <c r="L111" s="50"/>
      <c r="M111" s="8"/>
      <c r="N111" s="50"/>
      <c r="O111" s="8"/>
    </row>
    <row r="112" spans="1:15" x14ac:dyDescent="0.2">
      <c r="A112" s="88"/>
      <c r="B112" s="87" t="s">
        <v>719</v>
      </c>
      <c r="C112" s="8"/>
      <c r="D112" s="50"/>
      <c r="E112" s="8"/>
      <c r="F112" s="50"/>
      <c r="G112" s="8"/>
      <c r="H112" s="50"/>
      <c r="I112" s="8"/>
      <c r="J112" s="50"/>
      <c r="K112" s="8"/>
      <c r="L112" s="50"/>
      <c r="M112" s="8"/>
      <c r="N112" s="50"/>
      <c r="O112" s="8"/>
    </row>
    <row r="113" spans="1:15" ht="25.5" x14ac:dyDescent="0.2">
      <c r="A113" s="88"/>
      <c r="B113" s="87" t="s">
        <v>318</v>
      </c>
      <c r="C113" s="8"/>
      <c r="D113" s="50"/>
      <c r="E113" s="8"/>
      <c r="F113" s="50"/>
      <c r="G113" s="8"/>
      <c r="H113" s="50"/>
      <c r="I113" s="8"/>
      <c r="J113" s="50"/>
      <c r="K113" s="8"/>
      <c r="L113" s="50"/>
      <c r="M113" s="8"/>
      <c r="N113" s="50"/>
      <c r="O113" s="8"/>
    </row>
    <row r="114" spans="1:15" ht="25.5" x14ac:dyDescent="0.2">
      <c r="A114" s="88"/>
      <c r="B114" s="87" t="s">
        <v>717</v>
      </c>
      <c r="C114" s="8"/>
      <c r="D114" s="50"/>
      <c r="E114" s="8"/>
      <c r="F114" s="50"/>
      <c r="G114" s="8"/>
      <c r="H114" s="50"/>
      <c r="I114" s="8"/>
      <c r="J114" s="50"/>
      <c r="K114" s="8"/>
      <c r="L114" s="50"/>
      <c r="M114" s="8"/>
      <c r="N114" s="50"/>
      <c r="O114" s="8"/>
    </row>
    <row r="115" spans="1:15" x14ac:dyDescent="0.2">
      <c r="A115" s="88" t="s">
        <v>731</v>
      </c>
      <c r="B115" s="87"/>
      <c r="C115" s="20"/>
      <c r="D115" s="36">
        <f>SUM(C116:C121)/(COUNTIF(C116:C121,"&gt;0")+0.00000001)</f>
        <v>0</v>
      </c>
      <c r="E115" s="20"/>
      <c r="F115" s="36">
        <f>SUM(E116:E121)/(COUNTIF(E116:E121,"&gt;0")+0.00000001)</f>
        <v>0</v>
      </c>
      <c r="G115" s="20"/>
      <c r="H115" s="36">
        <f>SUM(G116:G121)/(COUNTIF(G116:G121,"&gt;0")+0.00000001)</f>
        <v>0</v>
      </c>
      <c r="I115" s="20"/>
      <c r="J115" s="36">
        <f>SUM(I116:I121)/(COUNTIF(I116:I121,"&gt;0")+0.00000001)</f>
        <v>0</v>
      </c>
      <c r="K115" s="20"/>
      <c r="L115" s="36">
        <f>SUM(K116:K121)/(COUNTIF(K116:K121,"&gt;0")+0.00000001)</f>
        <v>0</v>
      </c>
      <c r="M115" s="20"/>
      <c r="N115" s="36">
        <f>SUM(M116:M121)/(COUNTIF(M116:M121,"&gt;0")+0.00000001)</f>
        <v>0</v>
      </c>
      <c r="O115" s="8"/>
    </row>
    <row r="116" spans="1:15" ht="25.5" x14ac:dyDescent="0.2">
      <c r="A116" s="88"/>
      <c r="B116" s="87" t="s">
        <v>319</v>
      </c>
      <c r="C116" s="13"/>
      <c r="D116" s="31"/>
      <c r="E116" s="13"/>
      <c r="F116" s="31"/>
      <c r="G116" s="13"/>
      <c r="H116" s="31"/>
      <c r="I116" s="13"/>
      <c r="J116" s="31"/>
      <c r="K116" s="13"/>
      <c r="L116" s="31"/>
      <c r="M116" s="13"/>
      <c r="N116" s="31"/>
      <c r="O116" s="8"/>
    </row>
    <row r="117" spans="1:15" x14ac:dyDescent="0.2">
      <c r="A117" s="88"/>
      <c r="B117" s="87" t="s">
        <v>312</v>
      </c>
      <c r="C117" s="8"/>
      <c r="D117" s="50"/>
      <c r="E117" s="8"/>
      <c r="F117" s="50"/>
      <c r="G117" s="8"/>
      <c r="H117" s="50"/>
      <c r="I117" s="8"/>
      <c r="J117" s="50"/>
      <c r="K117" s="8"/>
      <c r="L117" s="50"/>
      <c r="M117" s="8"/>
      <c r="N117" s="50"/>
      <c r="O117" s="8"/>
    </row>
    <row r="118" spans="1:15" x14ac:dyDescent="0.2">
      <c r="A118" s="88"/>
      <c r="B118" s="87" t="s">
        <v>317</v>
      </c>
      <c r="C118" s="8"/>
      <c r="D118" s="50"/>
      <c r="E118" s="8"/>
      <c r="F118" s="50"/>
      <c r="G118" s="8"/>
      <c r="H118" s="50"/>
      <c r="I118" s="8"/>
      <c r="J118" s="50"/>
      <c r="K118" s="8"/>
      <c r="L118" s="50"/>
      <c r="M118" s="8"/>
      <c r="N118" s="50"/>
      <c r="O118" s="8"/>
    </row>
    <row r="119" spans="1:15" ht="25.5" x14ac:dyDescent="0.2">
      <c r="A119" s="88"/>
      <c r="B119" s="87" t="s">
        <v>720</v>
      </c>
      <c r="C119" s="8"/>
      <c r="D119" s="50"/>
      <c r="E119" s="8"/>
      <c r="F119" s="50"/>
      <c r="G119" s="8"/>
      <c r="H119" s="50"/>
      <c r="I119" s="8"/>
      <c r="J119" s="50"/>
      <c r="K119" s="8"/>
      <c r="L119" s="50"/>
      <c r="M119" s="8"/>
      <c r="N119" s="50"/>
      <c r="O119" s="8"/>
    </row>
    <row r="120" spans="1:15" ht="25.5" x14ac:dyDescent="0.2">
      <c r="A120" s="88"/>
      <c r="B120" s="87" t="s">
        <v>320</v>
      </c>
      <c r="C120" s="8"/>
      <c r="D120" s="50"/>
      <c r="E120" s="8"/>
      <c r="F120" s="50"/>
      <c r="G120" s="8"/>
      <c r="H120" s="50"/>
      <c r="I120" s="8"/>
      <c r="J120" s="50"/>
      <c r="K120" s="8"/>
      <c r="L120" s="50"/>
      <c r="M120" s="8"/>
      <c r="N120" s="50"/>
      <c r="O120" s="8"/>
    </row>
    <row r="121" spans="1:15" ht="25.5" x14ac:dyDescent="0.2">
      <c r="A121" s="88"/>
      <c r="B121" s="87" t="s">
        <v>717</v>
      </c>
      <c r="C121" s="8"/>
      <c r="D121" s="50"/>
      <c r="E121" s="8"/>
      <c r="F121" s="50"/>
      <c r="G121" s="8"/>
      <c r="H121" s="50"/>
      <c r="I121" s="8"/>
      <c r="J121" s="50"/>
      <c r="K121" s="8"/>
      <c r="L121" s="50"/>
      <c r="M121" s="8"/>
      <c r="N121" s="50"/>
      <c r="O121" s="8"/>
    </row>
    <row r="122" spans="1:15" x14ac:dyDescent="0.2">
      <c r="A122" s="88" t="s">
        <v>732</v>
      </c>
      <c r="B122" s="87"/>
      <c r="C122" s="20"/>
      <c r="D122" s="36">
        <f>SUM(C123:C128)/(COUNTIF(C123:C128,"&gt;0")+0.00000001)</f>
        <v>0</v>
      </c>
      <c r="E122" s="20"/>
      <c r="F122" s="36">
        <f>SUM(E123:E128)/(COUNTIF(E123:E128,"&gt;0")+0.00000001)</f>
        <v>0</v>
      </c>
      <c r="G122" s="20"/>
      <c r="H122" s="36">
        <f>SUM(G123:G128)/(COUNTIF(G123:G128,"&gt;0")+0.00000001)</f>
        <v>0</v>
      </c>
      <c r="I122" s="20"/>
      <c r="J122" s="36">
        <f>SUM(I123:I128)/(COUNTIF(I123:I128,"&gt;0")+0.00000001)</f>
        <v>0</v>
      </c>
      <c r="K122" s="20"/>
      <c r="L122" s="36">
        <f>SUM(K123:K128)/(COUNTIF(K123:K128,"&gt;0")+0.00000001)</f>
        <v>0</v>
      </c>
      <c r="M122" s="20"/>
      <c r="N122" s="36">
        <f>SUM(M123:M128)/(COUNTIF(M123:M128,"&gt;0")+0.00000001)</f>
        <v>0</v>
      </c>
      <c r="O122" s="8"/>
    </row>
    <row r="123" spans="1:15" ht="25.5" x14ac:dyDescent="0.2">
      <c r="A123" s="88"/>
      <c r="B123" s="87" t="s">
        <v>321</v>
      </c>
      <c r="C123" s="8"/>
      <c r="D123" s="50"/>
      <c r="E123" s="8"/>
      <c r="F123" s="50"/>
      <c r="G123" s="8"/>
      <c r="H123" s="50"/>
      <c r="I123" s="8"/>
      <c r="J123" s="50"/>
      <c r="K123" s="8"/>
      <c r="L123" s="50"/>
      <c r="M123" s="8"/>
      <c r="N123" s="50"/>
      <c r="O123" s="8"/>
    </row>
    <row r="124" spans="1:15" x14ac:dyDescent="0.2">
      <c r="A124" s="88"/>
      <c r="B124" s="87" t="s">
        <v>312</v>
      </c>
      <c r="C124" s="13"/>
      <c r="D124" s="31"/>
      <c r="E124" s="13"/>
      <c r="F124" s="31"/>
      <c r="G124" s="13"/>
      <c r="H124" s="31"/>
      <c r="I124" s="13"/>
      <c r="J124" s="31"/>
      <c r="K124" s="13"/>
      <c r="L124" s="31"/>
      <c r="M124" s="13"/>
      <c r="N124" s="31"/>
    </row>
    <row r="125" spans="1:15" x14ac:dyDescent="0.2">
      <c r="A125" s="88"/>
      <c r="B125" s="87" t="s">
        <v>317</v>
      </c>
      <c r="C125" s="8"/>
      <c r="D125" s="50"/>
      <c r="E125" s="8"/>
      <c r="F125" s="50"/>
      <c r="G125" s="8"/>
      <c r="H125" s="50"/>
      <c r="I125" s="8"/>
      <c r="J125" s="50"/>
      <c r="K125" s="8"/>
      <c r="L125" s="50"/>
      <c r="M125" s="8"/>
      <c r="N125" s="50"/>
    </row>
    <row r="126" spans="1:15" x14ac:dyDescent="0.2">
      <c r="A126" s="88"/>
      <c r="B126" s="87" t="s">
        <v>721</v>
      </c>
      <c r="C126" s="8"/>
      <c r="D126" s="50"/>
      <c r="E126" s="8"/>
      <c r="F126" s="50"/>
      <c r="G126" s="8"/>
      <c r="H126" s="50"/>
      <c r="I126" s="8"/>
      <c r="J126" s="50"/>
      <c r="K126" s="8"/>
      <c r="L126" s="50"/>
      <c r="M126" s="8"/>
      <c r="N126" s="50"/>
    </row>
    <row r="127" spans="1:15" ht="25.5" x14ac:dyDescent="0.2">
      <c r="A127" s="88"/>
      <c r="B127" s="87" t="s">
        <v>722</v>
      </c>
      <c r="C127" s="8"/>
      <c r="D127" s="50"/>
      <c r="E127" s="8"/>
      <c r="F127" s="50"/>
      <c r="G127" s="8"/>
      <c r="H127" s="50"/>
      <c r="I127" s="8"/>
      <c r="J127" s="50"/>
      <c r="K127" s="8"/>
      <c r="L127" s="50"/>
      <c r="M127" s="8"/>
      <c r="N127" s="50"/>
    </row>
    <row r="128" spans="1:15" ht="25.5" x14ac:dyDescent="0.2">
      <c r="A128" s="88"/>
      <c r="B128" s="87" t="s">
        <v>717</v>
      </c>
      <c r="C128" s="8"/>
      <c r="D128" s="50"/>
      <c r="E128" s="8"/>
      <c r="F128" s="50"/>
      <c r="G128" s="8"/>
      <c r="H128" s="50"/>
      <c r="I128" s="8"/>
      <c r="J128" s="50"/>
      <c r="K128" s="8"/>
      <c r="L128" s="50"/>
      <c r="M128" s="8"/>
      <c r="N128" s="50"/>
    </row>
    <row r="129" spans="1:15" x14ac:dyDescent="0.2">
      <c r="A129" s="93" t="s">
        <v>733</v>
      </c>
      <c r="B129" s="93"/>
      <c r="C129" s="20"/>
      <c r="D129" s="36">
        <f>SUM(C130:C134)/(COUNTIF(C130:C134,"&gt;0")+0.00000001)</f>
        <v>0</v>
      </c>
      <c r="E129" s="20"/>
      <c r="F129" s="36">
        <f>SUM(E130:E134)/(COUNTIF(E130:E134,"&gt;0")+0.00000001)</f>
        <v>0</v>
      </c>
      <c r="G129" s="20"/>
      <c r="H129" s="36">
        <f>SUM(G130:G134)/(COUNTIF(G130:G134,"&gt;0")+0.00000001)</f>
        <v>0</v>
      </c>
      <c r="I129" s="20"/>
      <c r="J129" s="36">
        <f>SUM(I130:I134)/(COUNTIF(I130:I134,"&gt;0")+0.00000001)</f>
        <v>0</v>
      </c>
      <c r="K129" s="20"/>
      <c r="L129" s="36">
        <f>SUM(K130:K134)/(COUNTIF(K130:K134,"&gt;0")+0.00000001)</f>
        <v>0</v>
      </c>
      <c r="M129" s="20"/>
      <c r="N129" s="36">
        <f>SUM(M130:M134)/(COUNTIF(M130:M134,"&gt;0")+0.00000001)</f>
        <v>0</v>
      </c>
    </row>
    <row r="130" spans="1:15" ht="25.5" x14ac:dyDescent="0.2">
      <c r="A130" s="93"/>
      <c r="B130" s="89" t="s">
        <v>723</v>
      </c>
      <c r="C130" s="8"/>
      <c r="D130" s="50"/>
      <c r="E130" s="8"/>
      <c r="F130" s="50"/>
      <c r="G130" s="8"/>
      <c r="H130" s="50"/>
      <c r="I130" s="8"/>
      <c r="J130" s="50"/>
      <c r="K130" s="8"/>
      <c r="L130" s="50"/>
      <c r="M130" s="8"/>
      <c r="N130" s="50"/>
    </row>
    <row r="131" spans="1:15" ht="25.5" x14ac:dyDescent="0.2">
      <c r="A131" s="93"/>
      <c r="B131" s="89" t="s">
        <v>724</v>
      </c>
      <c r="C131" s="8"/>
      <c r="D131" s="50"/>
      <c r="E131" s="8"/>
      <c r="F131" s="50"/>
      <c r="G131" s="8"/>
      <c r="H131" s="50"/>
      <c r="I131" s="8"/>
      <c r="J131" s="50"/>
      <c r="K131" s="8"/>
      <c r="L131" s="50"/>
      <c r="M131" s="8"/>
      <c r="N131" s="50"/>
      <c r="O131" s="17"/>
    </row>
    <row r="132" spans="1:15" ht="25.5" x14ac:dyDescent="0.2">
      <c r="A132" s="93"/>
      <c r="B132" s="89" t="s">
        <v>725</v>
      </c>
      <c r="C132" s="13"/>
      <c r="D132" s="31"/>
      <c r="E132" s="13"/>
      <c r="F132" s="31"/>
      <c r="G132" s="13"/>
      <c r="H132" s="31"/>
      <c r="I132" s="13"/>
      <c r="J132" s="31"/>
      <c r="K132" s="13"/>
      <c r="L132" s="31"/>
      <c r="M132" s="13"/>
      <c r="N132" s="31"/>
      <c r="O132" s="8"/>
    </row>
    <row r="133" spans="1:15" ht="25.5" x14ac:dyDescent="0.2">
      <c r="A133" s="93"/>
      <c r="B133" s="89" t="s">
        <v>726</v>
      </c>
      <c r="C133" s="8"/>
      <c r="D133" s="50"/>
      <c r="E133" s="8"/>
      <c r="F133" s="50"/>
      <c r="G133" s="8"/>
      <c r="H133" s="50"/>
      <c r="I133" s="8"/>
      <c r="J133" s="50"/>
      <c r="K133" s="8"/>
      <c r="L133" s="50"/>
      <c r="M133" s="8"/>
      <c r="N133" s="50"/>
      <c r="O133" s="8"/>
    </row>
    <row r="134" spans="1:15" x14ac:dyDescent="0.2">
      <c r="A134" s="93"/>
      <c r="B134" s="89" t="s">
        <v>727</v>
      </c>
      <c r="C134" s="8"/>
      <c r="D134" s="50"/>
      <c r="E134" s="8"/>
      <c r="F134" s="50"/>
      <c r="G134" s="8"/>
      <c r="H134" s="50"/>
      <c r="I134" s="8"/>
      <c r="J134" s="50"/>
      <c r="K134" s="8"/>
      <c r="L134" s="50"/>
      <c r="M134" s="8"/>
      <c r="N134" s="50"/>
      <c r="O134" s="8"/>
    </row>
    <row r="135" spans="1:15" x14ac:dyDescent="0.2">
      <c r="B135" s="40" t="s">
        <v>83</v>
      </c>
      <c r="C135" s="14"/>
      <c r="D135" s="37">
        <f>D75+D83+D89+D96++D102+D108+D115+D122+D129</f>
        <v>0</v>
      </c>
      <c r="E135" s="14"/>
      <c r="F135" s="37">
        <f>F75+F83+F89+F96++F102+F108+F115+F122+F129</f>
        <v>0</v>
      </c>
      <c r="G135" s="14"/>
      <c r="H135" s="37">
        <f>H75+H83+H89+H96++H102+H108+H115+H122+H129</f>
        <v>0</v>
      </c>
      <c r="I135" s="14"/>
      <c r="J135" s="37">
        <f>J75+J83+J89+J96++J102+J108+J115+J122+J129</f>
        <v>0</v>
      </c>
      <c r="K135" s="14"/>
      <c r="L135" s="37">
        <f>L75+L83+L89+L96++L102+L108+L115+L122+L129</f>
        <v>0</v>
      </c>
      <c r="M135" s="14"/>
      <c r="N135" s="37">
        <f>N75+N83+N89+N96++N102+N108+N115+N122+N129</f>
        <v>0</v>
      </c>
      <c r="O135" s="8"/>
    </row>
    <row r="136" spans="1:15" x14ac:dyDescent="0.2">
      <c r="B136" s="40" t="s">
        <v>84</v>
      </c>
      <c r="C136" s="14"/>
      <c r="D136" s="37">
        <f>D135/(COUNTIF(D75:D134,"&gt;0")+0.00000001)</f>
        <v>0</v>
      </c>
      <c r="E136" s="14"/>
      <c r="F136" s="37">
        <f>F135/(COUNTIF(F75:F134,"&gt;0")+0.00000001)</f>
        <v>0</v>
      </c>
      <c r="G136" s="14"/>
      <c r="H136" s="37">
        <f>H135/(COUNTIF(H75:H134,"&gt;0")+0.00000001)</f>
        <v>0</v>
      </c>
      <c r="I136" s="14"/>
      <c r="J136" s="37">
        <f>J135/(COUNTIF(J75:J134,"&gt;0")+0.00000001)</f>
        <v>0</v>
      </c>
      <c r="K136" s="14"/>
      <c r="L136" s="37">
        <f>L135/(COUNTIF(L75:L134,"&gt;0")+0.00000001)</f>
        <v>0</v>
      </c>
      <c r="M136" s="14"/>
      <c r="N136" s="37">
        <f>N135/(COUNTIF(N75:N134,"&gt;0")+0.00000001)</f>
        <v>0</v>
      </c>
      <c r="O136" s="8"/>
    </row>
    <row r="137" spans="1:15" x14ac:dyDescent="0.2">
      <c r="B137" s="40" t="s">
        <v>85</v>
      </c>
      <c r="C137" s="14"/>
      <c r="D137" s="37">
        <f>D136/5*100</f>
        <v>0</v>
      </c>
      <c r="E137" s="14"/>
      <c r="F137" s="37">
        <f>F136/5*100</f>
        <v>0</v>
      </c>
      <c r="G137" s="14"/>
      <c r="H137" s="37">
        <f>H136/5*100</f>
        <v>0</v>
      </c>
      <c r="I137" s="14"/>
      <c r="J137" s="37">
        <f>J136/5*100</f>
        <v>0</v>
      </c>
      <c r="K137" s="14"/>
      <c r="L137" s="37">
        <f>L136/5*100</f>
        <v>0</v>
      </c>
      <c r="M137" s="14"/>
      <c r="N137" s="37">
        <f>N136/5*100</f>
        <v>0</v>
      </c>
      <c r="O137" s="8"/>
    </row>
    <row r="138" spans="1:15" x14ac:dyDescent="0.2">
      <c r="A138" s="45" t="s">
        <v>41</v>
      </c>
      <c r="O138" s="8"/>
    </row>
    <row r="139" spans="1:15" x14ac:dyDescent="0.2">
      <c r="A139" s="32" t="s">
        <v>71</v>
      </c>
      <c r="O139" s="8"/>
    </row>
    <row r="140" spans="1:15" x14ac:dyDescent="0.2">
      <c r="A140" s="32" t="s">
        <v>42</v>
      </c>
      <c r="O140" s="8"/>
    </row>
    <row r="141" spans="1:15" x14ac:dyDescent="0.2">
      <c r="A141" s="32" t="s">
        <v>43</v>
      </c>
      <c r="O141" s="8"/>
    </row>
    <row r="142" spans="1:15" x14ac:dyDescent="0.2">
      <c r="A142" s="32" t="s">
        <v>44</v>
      </c>
      <c r="O142" s="8"/>
    </row>
    <row r="143" spans="1:15" x14ac:dyDescent="0.2">
      <c r="A143" s="32" t="s">
        <v>45</v>
      </c>
      <c r="O143" s="8"/>
    </row>
    <row r="144" spans="1:15" x14ac:dyDescent="0.2">
      <c r="A144" s="32" t="s">
        <v>46</v>
      </c>
      <c r="O144" s="8"/>
    </row>
  </sheetData>
  <sheetProtection password="DD16" sheet="1" objects="1" scenarios="1"/>
  <mergeCells count="12">
    <mergeCell ref="C1:D1"/>
    <mergeCell ref="M1:N1"/>
    <mergeCell ref="K1:L1"/>
    <mergeCell ref="I1:J1"/>
    <mergeCell ref="G1:H1"/>
    <mergeCell ref="E1:F1"/>
    <mergeCell ref="M73:N73"/>
    <mergeCell ref="C73:D73"/>
    <mergeCell ref="E73:F73"/>
    <mergeCell ref="G73:H73"/>
    <mergeCell ref="I73:J73"/>
    <mergeCell ref="K73:L73"/>
  </mergeCells>
  <phoneticPr fontId="0" type="noConversion"/>
  <dataValidations count="1">
    <dataValidation type="decimal" allowBlank="1" showInputMessage="1" showErrorMessage="1" sqref="G58:G62 I58:I62 K58:K62 M58:M62 C58:C62 E58:E62 G130:G134 I130:I134 K130:K134 M130:M134 C130:C134 E130:E134 E12:E16 G18:G23 I25:I29 K31:K35 C37:C42 C51:C56 C76:C82 E84:E88 G90:G95 I97:I101 K103:K107 M109:M114 C116:C121 E123:E128 C44:C49 C123:C128 M123:M128 K123:K128 I123:I128 G123:G128 M116:M121 K116:K121 I116:I121 G116:G121 E116:E121 K109:K114 I109:I114 G109:G114 E109:E114 C109:C114 I103:I107 G103:G107 E103:E107 C103:C107 M103:M107 G97:G101 E97:E101 C97:C101 M97:M101 K97:K101 E90:E95 C90:C95 M90:M95 K90:K95 I90:I95 C84:C88 M84:M88 K84:K88 I84:I88 G84:G88 M76:M82 K76:K82 I76:I82 G76:G82 E76:E82 M51:M56 K51:K56 I51:I56 G51:G56 E51:E56 M44:M49 K44:K49 I44:I49 G44:G49 E44:E49 E37:E42 G37:G42 I37:I42 K37:K42 M37:M42 I31:I35 G31:G35 E31:E35 C31:C35 M31:M35 G25:G29 E25:E29 C25:C29 M25:M29 K25:K29 E18:E23 C18:C23 M18:M23 K18:K23 I18:I23 C12:C16 M12:M16 K12:K16 I12:I16 G12:G16 M4:M10 K4:K10 I4:I10 G4:G10 E4:E10 C4:C10" xr:uid="{00000000-0002-0000-0700-000000000000}">
      <formula1>0</formula1>
      <formula2>5</formula2>
    </dataValidation>
  </dataValidations>
  <pageMargins left="0.7" right="0.7" top="0.75" bottom="0.75" header="0.3" footer="0.3"/>
  <pageSetup orientation="portrait" horizontalDpi="300" verticalDpi="3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O144"/>
  <sheetViews>
    <sheetView workbookViewId="0">
      <selection activeCell="C4" sqref="C4"/>
    </sheetView>
  </sheetViews>
  <sheetFormatPr defaultColWidth="9.140625" defaultRowHeight="12.75" x14ac:dyDescent="0.2"/>
  <cols>
    <col min="1" max="1" width="18.7109375" style="2" customWidth="1"/>
    <col min="2" max="2" width="41.7109375" style="29" customWidth="1"/>
    <col min="3" max="14" width="5.7109375" style="2" customWidth="1"/>
    <col min="15" max="15" width="173.85546875" style="18" customWidth="1"/>
    <col min="16" max="16384" width="9.140625" style="2"/>
  </cols>
  <sheetData>
    <row r="1" spans="1:15" x14ac:dyDescent="0.2">
      <c r="A1" s="90" t="s">
        <v>86</v>
      </c>
      <c r="B1" s="87"/>
      <c r="C1" s="118" t="str">
        <f>Front!B1</f>
        <v>Date</v>
      </c>
      <c r="D1" s="119"/>
      <c r="E1" s="118" t="str">
        <f>Front!C1</f>
        <v>Date</v>
      </c>
      <c r="F1" s="119"/>
      <c r="G1" s="118" t="str">
        <f>Front!D1</f>
        <v>Date</v>
      </c>
      <c r="H1" s="119"/>
      <c r="I1" s="118" t="str">
        <f>Front!E1</f>
        <v>Date</v>
      </c>
      <c r="J1" s="119"/>
      <c r="K1" s="118" t="str">
        <f>Front!F1</f>
        <v>Date</v>
      </c>
      <c r="L1" s="119"/>
      <c r="M1" s="118" t="str">
        <f>Front!G1</f>
        <v>Date</v>
      </c>
      <c r="N1" s="119"/>
      <c r="O1" s="17" t="s">
        <v>67</v>
      </c>
    </row>
    <row r="2" spans="1:15" ht="27" customHeight="1" x14ac:dyDescent="0.2">
      <c r="A2" s="91"/>
      <c r="B2" s="87"/>
      <c r="C2" s="35" t="s">
        <v>19</v>
      </c>
      <c r="D2" s="35" t="s">
        <v>20</v>
      </c>
      <c r="E2" s="35" t="s">
        <v>19</v>
      </c>
      <c r="F2" s="35" t="s">
        <v>20</v>
      </c>
      <c r="G2" s="35" t="s">
        <v>19</v>
      </c>
      <c r="H2" s="35" t="s">
        <v>20</v>
      </c>
      <c r="I2" s="35" t="s">
        <v>19</v>
      </c>
      <c r="J2" s="35" t="s">
        <v>20</v>
      </c>
      <c r="K2" s="35" t="s">
        <v>19</v>
      </c>
      <c r="L2" s="35" t="s">
        <v>20</v>
      </c>
      <c r="M2" s="35" t="s">
        <v>19</v>
      </c>
      <c r="N2" s="35" t="s">
        <v>20</v>
      </c>
      <c r="O2" s="8"/>
    </row>
    <row r="3" spans="1:15" x14ac:dyDescent="0.2">
      <c r="A3" s="88" t="s">
        <v>740</v>
      </c>
      <c r="B3" s="87"/>
      <c r="C3" s="20"/>
      <c r="D3" s="36">
        <f>SUM(C4:C25)/(COUNTIF(C4:C25,"&gt;0")+0.00000001)</f>
        <v>0</v>
      </c>
      <c r="E3" s="20"/>
      <c r="F3" s="36">
        <f>SUM(E4:E25)/(COUNTIF(E4:E25,"&gt;0")+0.00000001)</f>
        <v>0</v>
      </c>
      <c r="G3" s="20"/>
      <c r="H3" s="36">
        <f>SUM(G4:G25)/(COUNTIF(G4:G25,"&gt;0")+0.00000001)</f>
        <v>0</v>
      </c>
      <c r="I3" s="20"/>
      <c r="J3" s="36">
        <f>SUM(I4:I25)/(COUNTIF(I4:I25,"&gt;0")+0.00000001)</f>
        <v>0</v>
      </c>
      <c r="K3" s="20"/>
      <c r="L3" s="36">
        <f>SUM(K4:K25)/(COUNTIF(K4:K25,"&gt;0")+0.00000001)</f>
        <v>0</v>
      </c>
      <c r="M3" s="20"/>
      <c r="N3" s="36">
        <f>SUM(M4:M25)/(COUNTIF(M4:M25,"&gt;0")+0.00000001)</f>
        <v>0</v>
      </c>
      <c r="O3" s="8"/>
    </row>
    <row r="4" spans="1:15" ht="38.25" x14ac:dyDescent="0.2">
      <c r="A4" s="88"/>
      <c r="B4" s="87" t="s">
        <v>741</v>
      </c>
      <c r="C4" s="8"/>
      <c r="D4" s="50"/>
      <c r="E4" s="8"/>
      <c r="F4" s="50"/>
      <c r="G4" s="8"/>
      <c r="H4" s="50"/>
      <c r="I4" s="8"/>
      <c r="J4" s="50"/>
      <c r="K4" s="8"/>
      <c r="L4" s="50"/>
      <c r="M4" s="8"/>
      <c r="N4" s="50"/>
      <c r="O4" s="8"/>
    </row>
    <row r="5" spans="1:15" x14ac:dyDescent="0.2">
      <c r="A5" s="88"/>
      <c r="B5" s="87" t="s">
        <v>742</v>
      </c>
      <c r="C5" s="13"/>
      <c r="D5" s="50"/>
      <c r="E5" s="13"/>
      <c r="F5" s="50"/>
      <c r="G5" s="13"/>
      <c r="H5" s="50"/>
      <c r="I5" s="13"/>
      <c r="J5" s="50"/>
      <c r="K5" s="13"/>
      <c r="L5" s="50"/>
      <c r="M5" s="13"/>
      <c r="N5" s="50"/>
      <c r="O5" s="8"/>
    </row>
    <row r="6" spans="1:15" x14ac:dyDescent="0.2">
      <c r="A6" s="93"/>
      <c r="B6" s="87" t="s">
        <v>743</v>
      </c>
      <c r="C6" s="8"/>
      <c r="D6" s="50"/>
      <c r="E6" s="8"/>
      <c r="F6" s="50"/>
      <c r="G6" s="8"/>
      <c r="H6" s="50"/>
      <c r="I6" s="8"/>
      <c r="J6" s="50"/>
      <c r="K6" s="8"/>
      <c r="L6" s="50"/>
      <c r="M6" s="8"/>
      <c r="N6" s="50"/>
      <c r="O6" s="8"/>
    </row>
    <row r="7" spans="1:15" ht="38.25" x14ac:dyDescent="0.2">
      <c r="A7" s="88"/>
      <c r="B7" s="95" t="s">
        <v>786</v>
      </c>
      <c r="C7" s="8"/>
      <c r="D7" s="50"/>
      <c r="E7" s="8"/>
      <c r="F7" s="50"/>
      <c r="G7" s="8"/>
      <c r="H7" s="50"/>
      <c r="I7" s="8"/>
      <c r="J7" s="50"/>
      <c r="K7" s="8"/>
      <c r="L7" s="50"/>
      <c r="M7" s="8"/>
      <c r="N7" s="50"/>
      <c r="O7" s="8"/>
    </row>
    <row r="8" spans="1:15" x14ac:dyDescent="0.2">
      <c r="A8" s="88"/>
      <c r="B8" s="87" t="s">
        <v>744</v>
      </c>
      <c r="C8" s="8"/>
      <c r="D8" s="50"/>
      <c r="E8" s="8"/>
      <c r="F8" s="50"/>
      <c r="G8" s="8"/>
      <c r="H8" s="50"/>
      <c r="I8" s="8"/>
      <c r="J8" s="50"/>
      <c r="K8" s="8"/>
      <c r="L8" s="50"/>
      <c r="M8" s="8"/>
      <c r="N8" s="50"/>
      <c r="O8" s="8"/>
    </row>
    <row r="9" spans="1:15" x14ac:dyDescent="0.2">
      <c r="A9" s="93"/>
      <c r="B9" s="89" t="s">
        <v>745</v>
      </c>
      <c r="C9" s="8"/>
      <c r="D9" s="50"/>
      <c r="E9" s="8"/>
      <c r="F9" s="50"/>
      <c r="G9" s="8"/>
      <c r="H9" s="50"/>
      <c r="I9" s="8"/>
      <c r="J9" s="50"/>
      <c r="K9" s="8"/>
      <c r="L9" s="50"/>
      <c r="M9" s="8"/>
      <c r="N9" s="50"/>
      <c r="O9" s="8"/>
    </row>
    <row r="10" spans="1:15" ht="25.5" x14ac:dyDescent="0.2">
      <c r="A10" s="93"/>
      <c r="B10" s="89" t="s">
        <v>787</v>
      </c>
      <c r="C10" s="8"/>
      <c r="D10" s="50"/>
      <c r="E10" s="8"/>
      <c r="F10" s="50"/>
      <c r="G10" s="8"/>
      <c r="H10" s="50"/>
      <c r="I10" s="8"/>
      <c r="J10" s="50"/>
      <c r="K10" s="8"/>
      <c r="L10" s="50"/>
      <c r="M10" s="8"/>
      <c r="N10" s="50"/>
      <c r="O10" s="8"/>
    </row>
    <row r="11" spans="1:15" ht="25.5" x14ac:dyDescent="0.2">
      <c r="A11" s="93"/>
      <c r="B11" s="89" t="s">
        <v>746</v>
      </c>
      <c r="C11" s="8"/>
      <c r="D11" s="50"/>
      <c r="E11" s="8"/>
      <c r="F11" s="50"/>
      <c r="G11" s="8"/>
      <c r="H11" s="50"/>
      <c r="I11" s="8"/>
      <c r="J11" s="50"/>
      <c r="K11" s="8"/>
      <c r="L11" s="50"/>
      <c r="M11" s="8"/>
      <c r="N11" s="50"/>
      <c r="O11" s="8"/>
    </row>
    <row r="12" spans="1:15" x14ac:dyDescent="0.2">
      <c r="A12" s="93"/>
      <c r="B12" s="87" t="s">
        <v>302</v>
      </c>
      <c r="C12" s="8"/>
      <c r="D12" s="50"/>
      <c r="E12" s="8"/>
      <c r="F12" s="50"/>
      <c r="G12" s="8"/>
      <c r="H12" s="50"/>
      <c r="I12" s="8"/>
      <c r="J12" s="50"/>
      <c r="K12" s="8"/>
      <c r="L12" s="50"/>
      <c r="M12" s="8"/>
      <c r="N12" s="50"/>
      <c r="O12" s="8"/>
    </row>
    <row r="13" spans="1:15" x14ac:dyDescent="0.2">
      <c r="A13" s="93"/>
      <c r="B13" s="89" t="s">
        <v>747</v>
      </c>
      <c r="C13" s="8"/>
      <c r="D13" s="50"/>
      <c r="E13" s="8"/>
      <c r="F13" s="50"/>
      <c r="G13" s="8"/>
      <c r="H13" s="50"/>
      <c r="I13" s="8"/>
      <c r="J13" s="50"/>
      <c r="K13" s="8"/>
      <c r="L13" s="50"/>
      <c r="M13" s="8"/>
      <c r="N13" s="50"/>
      <c r="O13" s="8"/>
    </row>
    <row r="14" spans="1:15" ht="25.5" x14ac:dyDescent="0.2">
      <c r="A14" s="93"/>
      <c r="B14" s="89" t="s">
        <v>748</v>
      </c>
      <c r="C14" s="8"/>
      <c r="D14" s="50"/>
      <c r="E14" s="8"/>
      <c r="F14" s="50"/>
      <c r="G14" s="8"/>
      <c r="H14" s="50"/>
      <c r="I14" s="8"/>
      <c r="J14" s="50"/>
      <c r="K14" s="8"/>
      <c r="L14" s="50"/>
      <c r="M14" s="8"/>
      <c r="N14" s="50"/>
      <c r="O14" s="8"/>
    </row>
    <row r="15" spans="1:15" ht="25.5" x14ac:dyDescent="0.2">
      <c r="A15" s="93"/>
      <c r="B15" s="95" t="s">
        <v>749</v>
      </c>
      <c r="C15" s="8"/>
      <c r="D15" s="50"/>
      <c r="E15" s="8"/>
      <c r="F15" s="50"/>
      <c r="G15" s="8"/>
      <c r="H15" s="50"/>
      <c r="I15" s="8"/>
      <c r="J15" s="50"/>
      <c r="K15" s="8"/>
      <c r="L15" s="50"/>
      <c r="M15" s="8"/>
      <c r="N15" s="50"/>
      <c r="O15" s="8"/>
    </row>
    <row r="16" spans="1:15" ht="25.5" x14ac:dyDescent="0.2">
      <c r="A16" s="93"/>
      <c r="B16" s="95" t="s">
        <v>750</v>
      </c>
      <c r="C16" s="8"/>
      <c r="D16" s="50"/>
      <c r="E16" s="8"/>
      <c r="F16" s="50"/>
      <c r="G16" s="8"/>
      <c r="H16" s="50"/>
      <c r="I16" s="8"/>
      <c r="J16" s="50"/>
      <c r="K16" s="8"/>
      <c r="L16" s="50"/>
      <c r="M16" s="8"/>
      <c r="N16" s="50"/>
      <c r="O16" s="8"/>
    </row>
    <row r="17" spans="1:15" ht="25.5" x14ac:dyDescent="0.2">
      <c r="A17" s="88"/>
      <c r="B17" s="87" t="s">
        <v>751</v>
      </c>
      <c r="C17" s="8"/>
      <c r="D17" s="50"/>
      <c r="E17" s="8"/>
      <c r="F17" s="50"/>
      <c r="G17" s="8"/>
      <c r="H17" s="50"/>
      <c r="I17" s="8"/>
      <c r="J17" s="50"/>
      <c r="K17" s="8"/>
      <c r="L17" s="50"/>
      <c r="M17" s="8"/>
      <c r="N17" s="50"/>
      <c r="O17" s="8"/>
    </row>
    <row r="18" spans="1:15" ht="25.5" x14ac:dyDescent="0.2">
      <c r="A18" s="88"/>
      <c r="B18" s="87" t="s">
        <v>752</v>
      </c>
      <c r="C18" s="8"/>
      <c r="D18" s="50"/>
      <c r="E18" s="8"/>
      <c r="F18" s="50"/>
      <c r="G18" s="8"/>
      <c r="H18" s="50"/>
      <c r="I18" s="8"/>
      <c r="J18" s="50"/>
      <c r="K18" s="8"/>
      <c r="L18" s="50"/>
      <c r="M18" s="8"/>
      <c r="N18" s="50"/>
      <c r="O18" s="8"/>
    </row>
    <row r="19" spans="1:15" ht="15" customHeight="1" x14ac:dyDescent="0.2">
      <c r="A19" s="88"/>
      <c r="B19" s="87" t="s">
        <v>291</v>
      </c>
      <c r="C19" s="8"/>
      <c r="D19" s="50"/>
      <c r="E19" s="8"/>
      <c r="F19" s="50"/>
      <c r="G19" s="8"/>
      <c r="H19" s="50"/>
      <c r="I19" s="8"/>
      <c r="J19" s="50"/>
      <c r="K19" s="8"/>
      <c r="L19" s="50"/>
      <c r="M19" s="8"/>
      <c r="N19" s="50"/>
      <c r="O19" s="8"/>
    </row>
    <row r="20" spans="1:15" ht="25.5" x14ac:dyDescent="0.2">
      <c r="A20" s="88"/>
      <c r="B20" s="87" t="s">
        <v>292</v>
      </c>
      <c r="C20" s="8"/>
      <c r="D20" s="50"/>
      <c r="E20" s="8"/>
      <c r="F20" s="50"/>
      <c r="G20" s="8"/>
      <c r="H20" s="50"/>
      <c r="I20" s="8"/>
      <c r="J20" s="50"/>
      <c r="K20" s="8"/>
      <c r="L20" s="50"/>
      <c r="M20" s="8"/>
      <c r="N20" s="50"/>
      <c r="O20" s="8"/>
    </row>
    <row r="21" spans="1:15" ht="25.5" x14ac:dyDescent="0.2">
      <c r="A21" s="88"/>
      <c r="B21" s="87" t="s">
        <v>753</v>
      </c>
      <c r="C21" s="8"/>
      <c r="D21" s="50"/>
      <c r="E21" s="8"/>
      <c r="F21" s="50"/>
      <c r="G21" s="8"/>
      <c r="H21" s="50"/>
      <c r="I21" s="8"/>
      <c r="J21" s="50"/>
      <c r="K21" s="8"/>
      <c r="L21" s="50"/>
      <c r="M21" s="8"/>
      <c r="N21" s="50"/>
      <c r="O21" s="8"/>
    </row>
    <row r="22" spans="1:15" ht="25.5" x14ac:dyDescent="0.2">
      <c r="A22" s="88"/>
      <c r="B22" s="87" t="s">
        <v>293</v>
      </c>
      <c r="C22" s="8"/>
      <c r="D22" s="50"/>
      <c r="E22" s="8"/>
      <c r="F22" s="50"/>
      <c r="G22" s="8"/>
      <c r="H22" s="50"/>
      <c r="I22" s="8"/>
      <c r="J22" s="50"/>
      <c r="K22" s="8"/>
      <c r="L22" s="50"/>
      <c r="M22" s="8"/>
      <c r="N22" s="50"/>
      <c r="O22" s="8"/>
    </row>
    <row r="23" spans="1:15" ht="25.5" x14ac:dyDescent="0.2">
      <c r="A23" s="88"/>
      <c r="B23" s="87" t="s">
        <v>754</v>
      </c>
      <c r="C23" s="8"/>
      <c r="D23" s="50"/>
      <c r="E23" s="8"/>
      <c r="F23" s="50"/>
      <c r="G23" s="8"/>
      <c r="H23" s="50"/>
      <c r="I23" s="8"/>
      <c r="J23" s="50"/>
      <c r="K23" s="8"/>
      <c r="L23" s="50"/>
      <c r="M23" s="8"/>
      <c r="N23" s="50"/>
      <c r="O23" s="8"/>
    </row>
    <row r="24" spans="1:15" ht="25.5" x14ac:dyDescent="0.2">
      <c r="A24" s="88"/>
      <c r="B24" s="87" t="s">
        <v>294</v>
      </c>
      <c r="C24" s="8"/>
      <c r="D24" s="50"/>
      <c r="E24" s="8"/>
      <c r="F24" s="50"/>
      <c r="G24" s="8"/>
      <c r="H24" s="50"/>
      <c r="I24" s="8"/>
      <c r="J24" s="50"/>
      <c r="K24" s="8"/>
      <c r="L24" s="50"/>
      <c r="M24" s="8"/>
      <c r="N24" s="50"/>
      <c r="O24" s="8"/>
    </row>
    <row r="25" spans="1:15" ht="38.25" x14ac:dyDescent="0.2">
      <c r="A25" s="88"/>
      <c r="B25" s="87" t="s">
        <v>755</v>
      </c>
      <c r="C25" s="8"/>
      <c r="D25" s="31"/>
      <c r="E25" s="8"/>
      <c r="F25" s="31"/>
      <c r="G25" s="8"/>
      <c r="H25" s="31"/>
      <c r="I25" s="8"/>
      <c r="J25" s="31"/>
      <c r="K25" s="8"/>
      <c r="L25" s="31"/>
      <c r="M25" s="8"/>
      <c r="N25" s="31"/>
      <c r="O25" s="8"/>
    </row>
    <row r="26" spans="1:15" x14ac:dyDescent="0.2">
      <c r="A26" s="88" t="s">
        <v>756</v>
      </c>
      <c r="B26" s="87"/>
      <c r="C26" s="20"/>
      <c r="D26" s="36">
        <f>SUM(C27:C32)/(COUNTIF(C27:C32,"&gt;0")+0.00000001)</f>
        <v>0</v>
      </c>
      <c r="E26" s="20"/>
      <c r="F26" s="36">
        <f>SUM(E27:E32)/(COUNTIF(E27:E32,"&gt;0")+0.00000001)</f>
        <v>0</v>
      </c>
      <c r="G26" s="20"/>
      <c r="H26" s="36">
        <f>SUM(G27:G32)/(COUNTIF(G27:G32,"&gt;0")+0.00000001)</f>
        <v>0</v>
      </c>
      <c r="I26" s="20"/>
      <c r="J26" s="36">
        <f>SUM(I27:I32)/(COUNTIF(I27:I32,"&gt;0")+0.00000001)</f>
        <v>0</v>
      </c>
      <c r="K26" s="20"/>
      <c r="L26" s="36">
        <f>SUM(K27:K32)/(COUNTIF(K27:K32,"&gt;0")+0.00000001)</f>
        <v>0</v>
      </c>
      <c r="M26" s="20"/>
      <c r="N26" s="36">
        <f>SUM(M27:M32)/(COUNTIF(M27:M32,"&gt;0")+0.00000001)</f>
        <v>0</v>
      </c>
      <c r="O26" s="8"/>
    </row>
    <row r="27" spans="1:15" x14ac:dyDescent="0.2">
      <c r="A27" s="88"/>
      <c r="B27" s="87" t="s">
        <v>757</v>
      </c>
      <c r="C27" s="8"/>
      <c r="D27" s="50"/>
      <c r="E27" s="8"/>
      <c r="F27" s="50"/>
      <c r="G27" s="8"/>
      <c r="H27" s="50"/>
      <c r="I27" s="8"/>
      <c r="J27" s="50"/>
      <c r="K27" s="8"/>
      <c r="L27" s="50"/>
      <c r="M27" s="8"/>
      <c r="N27" s="50"/>
      <c r="O27" s="8"/>
    </row>
    <row r="28" spans="1:15" ht="25.5" x14ac:dyDescent="0.2">
      <c r="A28" s="88"/>
      <c r="B28" s="87" t="s">
        <v>295</v>
      </c>
      <c r="C28" s="8"/>
      <c r="D28" s="50"/>
      <c r="E28" s="8"/>
      <c r="F28" s="50"/>
      <c r="G28" s="8"/>
      <c r="H28" s="50"/>
      <c r="I28" s="8"/>
      <c r="J28" s="50"/>
      <c r="K28" s="8"/>
      <c r="L28" s="50"/>
      <c r="M28" s="8"/>
      <c r="N28" s="50"/>
      <c r="O28" s="8"/>
    </row>
    <row r="29" spans="1:15" ht="25.5" x14ac:dyDescent="0.2">
      <c r="A29" s="88"/>
      <c r="B29" s="87" t="s">
        <v>296</v>
      </c>
      <c r="C29" s="8"/>
      <c r="D29" s="50"/>
      <c r="E29" s="8"/>
      <c r="F29" s="50"/>
      <c r="G29" s="8"/>
      <c r="H29" s="50"/>
      <c r="I29" s="8"/>
      <c r="J29" s="50"/>
      <c r="K29" s="8"/>
      <c r="L29" s="50"/>
      <c r="M29" s="8"/>
      <c r="N29" s="50"/>
      <c r="O29" s="8"/>
    </row>
    <row r="30" spans="1:15" ht="25.5" x14ac:dyDescent="0.2">
      <c r="A30" s="88"/>
      <c r="B30" s="87" t="s">
        <v>758</v>
      </c>
      <c r="C30" s="8"/>
      <c r="D30" s="50"/>
      <c r="E30" s="8"/>
      <c r="F30" s="50"/>
      <c r="G30" s="8"/>
      <c r="H30" s="50"/>
      <c r="I30" s="8"/>
      <c r="J30" s="50"/>
      <c r="K30" s="8"/>
      <c r="L30" s="50"/>
      <c r="M30" s="8"/>
      <c r="N30" s="50"/>
      <c r="O30" s="8"/>
    </row>
    <row r="31" spans="1:15" ht="25.5" x14ac:dyDescent="0.2">
      <c r="A31" s="88"/>
      <c r="B31" s="87" t="s">
        <v>297</v>
      </c>
      <c r="C31" s="8"/>
      <c r="D31" s="50"/>
      <c r="E31" s="8"/>
      <c r="F31" s="50"/>
      <c r="G31" s="8"/>
      <c r="H31" s="50"/>
      <c r="I31" s="8"/>
      <c r="J31" s="50"/>
      <c r="K31" s="8"/>
      <c r="L31" s="50"/>
      <c r="M31" s="8"/>
      <c r="N31" s="50"/>
      <c r="O31" s="8"/>
    </row>
    <row r="32" spans="1:15" ht="38.25" x14ac:dyDescent="0.2">
      <c r="A32" s="93"/>
      <c r="B32" s="87" t="s">
        <v>759</v>
      </c>
      <c r="C32" s="8"/>
      <c r="D32" s="50"/>
      <c r="E32" s="8"/>
      <c r="F32" s="50"/>
      <c r="G32" s="8"/>
      <c r="H32" s="50"/>
      <c r="I32" s="8"/>
      <c r="J32" s="50"/>
      <c r="K32" s="8"/>
      <c r="L32" s="50"/>
      <c r="M32" s="8"/>
      <c r="N32" s="50"/>
      <c r="O32" s="8"/>
    </row>
    <row r="33" spans="1:15" x14ac:dyDescent="0.2">
      <c r="A33" s="93" t="s">
        <v>760</v>
      </c>
      <c r="B33" s="93"/>
      <c r="C33" s="20"/>
      <c r="D33" s="36">
        <f>SUM(C34:C44)/(COUNTIF(C34:C44,"&gt;0")+0.00000001)</f>
        <v>0</v>
      </c>
      <c r="E33" s="20"/>
      <c r="F33" s="36">
        <f>SUM(E34:E44)/(COUNTIF(E34:E44,"&gt;0")+0.00000001)</f>
        <v>0</v>
      </c>
      <c r="G33" s="20"/>
      <c r="H33" s="36">
        <f>SUM(G34:G44)/(COUNTIF(G34:G44,"&gt;0")+0.00000001)</f>
        <v>0</v>
      </c>
      <c r="I33" s="20"/>
      <c r="J33" s="36">
        <f>SUM(I34:I44)/(COUNTIF(I34:I44,"&gt;0")+0.00000001)</f>
        <v>0</v>
      </c>
      <c r="K33" s="20"/>
      <c r="L33" s="36">
        <f>SUM(K34:K44)/(COUNTIF(K34:K44,"&gt;0")+0.00000001)</f>
        <v>0</v>
      </c>
      <c r="M33" s="20"/>
      <c r="N33" s="36">
        <f>SUM(M34:M44)/(COUNTIF(M34:M44,"&gt;0")+0.00000001)</f>
        <v>0</v>
      </c>
      <c r="O33" s="8"/>
    </row>
    <row r="34" spans="1:15" x14ac:dyDescent="0.2">
      <c r="A34" s="93"/>
      <c r="B34" s="95" t="s">
        <v>761</v>
      </c>
      <c r="C34" s="8"/>
      <c r="D34" s="50"/>
      <c r="E34" s="8"/>
      <c r="F34" s="50"/>
      <c r="G34" s="8"/>
      <c r="H34" s="50"/>
      <c r="I34" s="8"/>
      <c r="J34" s="50"/>
      <c r="K34" s="8"/>
      <c r="L34" s="50"/>
      <c r="M34" s="8"/>
      <c r="N34" s="50"/>
      <c r="O34" s="8"/>
    </row>
    <row r="35" spans="1:15" ht="38.25" x14ac:dyDescent="0.2">
      <c r="A35" s="93"/>
      <c r="B35" s="95" t="s">
        <v>762</v>
      </c>
      <c r="C35" s="8"/>
      <c r="D35" s="50"/>
      <c r="E35" s="8"/>
      <c r="F35" s="50"/>
      <c r="G35" s="8"/>
      <c r="H35" s="50"/>
      <c r="I35" s="8"/>
      <c r="J35" s="50"/>
      <c r="K35" s="8"/>
      <c r="L35" s="50"/>
      <c r="M35" s="8"/>
      <c r="N35" s="50"/>
      <c r="O35" s="8"/>
    </row>
    <row r="36" spans="1:15" ht="25.5" x14ac:dyDescent="0.2">
      <c r="A36" s="93"/>
      <c r="B36" s="95" t="s">
        <v>763</v>
      </c>
      <c r="C36" s="8"/>
      <c r="D36" s="50"/>
      <c r="E36" s="8"/>
      <c r="F36" s="50"/>
      <c r="G36" s="8"/>
      <c r="H36" s="50"/>
      <c r="I36" s="8"/>
      <c r="J36" s="50"/>
      <c r="K36" s="8"/>
      <c r="L36" s="50"/>
      <c r="M36" s="8"/>
      <c r="N36" s="50"/>
      <c r="O36" s="8"/>
    </row>
    <row r="37" spans="1:15" ht="38.25" x14ac:dyDescent="0.2">
      <c r="A37" s="93"/>
      <c r="B37" s="95" t="s">
        <v>764</v>
      </c>
      <c r="C37" s="8"/>
      <c r="D37" s="50"/>
      <c r="E37" s="8"/>
      <c r="F37" s="50"/>
      <c r="G37" s="8"/>
      <c r="H37" s="50"/>
      <c r="I37" s="8"/>
      <c r="J37" s="50"/>
      <c r="K37" s="8"/>
      <c r="L37" s="50"/>
      <c r="M37" s="8"/>
      <c r="N37" s="50"/>
      <c r="O37" s="8"/>
    </row>
    <row r="38" spans="1:15" ht="25.5" x14ac:dyDescent="0.2">
      <c r="A38" s="93"/>
      <c r="B38" s="95" t="s">
        <v>765</v>
      </c>
      <c r="C38" s="8"/>
      <c r="D38" s="50"/>
      <c r="E38" s="8"/>
      <c r="F38" s="50"/>
      <c r="G38" s="8"/>
      <c r="H38" s="50"/>
      <c r="I38" s="8"/>
      <c r="J38" s="50"/>
      <c r="K38" s="8"/>
      <c r="L38" s="50"/>
      <c r="M38" s="8"/>
      <c r="N38" s="50"/>
      <c r="O38" s="8"/>
    </row>
    <row r="39" spans="1:15" ht="27" customHeight="1" x14ac:dyDescent="0.2">
      <c r="A39" s="93"/>
      <c r="B39" s="95" t="s">
        <v>766</v>
      </c>
      <c r="C39" s="8"/>
      <c r="D39" s="50"/>
      <c r="E39" s="8"/>
      <c r="F39" s="50"/>
      <c r="G39" s="8"/>
      <c r="H39" s="50"/>
      <c r="I39" s="8"/>
      <c r="J39" s="50"/>
      <c r="K39" s="8"/>
      <c r="L39" s="50"/>
      <c r="M39" s="8"/>
      <c r="N39" s="50"/>
      <c r="O39" s="8"/>
    </row>
    <row r="40" spans="1:15" ht="25.5" x14ac:dyDescent="0.2">
      <c r="A40" s="93"/>
      <c r="B40" s="95" t="s">
        <v>767</v>
      </c>
      <c r="C40" s="8"/>
      <c r="D40" s="50"/>
      <c r="E40" s="8"/>
      <c r="F40" s="50"/>
      <c r="G40" s="8"/>
      <c r="H40" s="50"/>
      <c r="I40" s="8"/>
      <c r="J40" s="50"/>
      <c r="K40" s="8"/>
      <c r="L40" s="50"/>
      <c r="M40" s="8"/>
      <c r="N40" s="50"/>
      <c r="O40" s="8"/>
    </row>
    <row r="41" spans="1:15" ht="25.5" x14ac:dyDescent="0.2">
      <c r="A41" s="93"/>
      <c r="B41" s="95" t="s">
        <v>768</v>
      </c>
      <c r="C41" s="8"/>
      <c r="D41" s="50"/>
      <c r="E41" s="8"/>
      <c r="F41" s="50"/>
      <c r="G41" s="8"/>
      <c r="H41" s="50"/>
      <c r="I41" s="8"/>
      <c r="J41" s="50"/>
      <c r="K41" s="8"/>
      <c r="L41" s="50"/>
      <c r="M41" s="8"/>
      <c r="N41" s="50"/>
      <c r="O41" s="8"/>
    </row>
    <row r="42" spans="1:15" ht="38.25" x14ac:dyDescent="0.2">
      <c r="A42" s="93"/>
      <c r="B42" s="95" t="s">
        <v>769</v>
      </c>
      <c r="C42" s="8"/>
      <c r="D42" s="31"/>
      <c r="E42" s="8"/>
      <c r="F42" s="31"/>
      <c r="G42" s="8"/>
      <c r="H42" s="31"/>
      <c r="I42" s="8"/>
      <c r="J42" s="31"/>
      <c r="K42" s="8"/>
      <c r="L42" s="31"/>
      <c r="M42" s="8"/>
      <c r="N42" s="31"/>
      <c r="O42" s="8"/>
    </row>
    <row r="43" spans="1:15" ht="89.25" x14ac:dyDescent="0.2">
      <c r="A43" s="93"/>
      <c r="B43" s="95" t="s">
        <v>770</v>
      </c>
      <c r="C43" s="8"/>
      <c r="D43" s="50"/>
      <c r="E43" s="8"/>
      <c r="F43" s="50"/>
      <c r="G43" s="8"/>
      <c r="H43" s="50"/>
      <c r="I43" s="8"/>
      <c r="J43" s="50"/>
      <c r="K43" s="8"/>
      <c r="L43" s="50"/>
      <c r="M43" s="8"/>
      <c r="N43" s="50"/>
      <c r="O43" s="8"/>
    </row>
    <row r="44" spans="1:15" ht="38.25" x14ac:dyDescent="0.2">
      <c r="A44" s="93"/>
      <c r="B44" s="95" t="s">
        <v>771</v>
      </c>
      <c r="C44" s="8"/>
      <c r="D44" s="50"/>
      <c r="E44" s="8"/>
      <c r="F44" s="50"/>
      <c r="G44" s="8"/>
      <c r="H44" s="50"/>
      <c r="I44" s="8"/>
      <c r="J44" s="50"/>
      <c r="K44" s="8"/>
      <c r="L44" s="50"/>
      <c r="M44" s="8"/>
      <c r="N44" s="50"/>
      <c r="O44" s="8"/>
    </row>
    <row r="45" spans="1:15" x14ac:dyDescent="0.2">
      <c r="A45" s="93" t="s">
        <v>772</v>
      </c>
      <c r="B45" s="95"/>
      <c r="C45" s="20"/>
      <c r="D45" s="36">
        <f>SUM(C46:C53)/(COUNTIF(C46:C53,"&gt;0")+0.00000001)</f>
        <v>0</v>
      </c>
      <c r="E45" s="20"/>
      <c r="F45" s="36">
        <f>SUM(E46:E53)/(COUNTIF(E46:E53,"&gt;0")+0.00000001)</f>
        <v>0</v>
      </c>
      <c r="G45" s="20"/>
      <c r="H45" s="36">
        <f>SUM(G46:G53)/(COUNTIF(G46:G53,"&gt;0")+0.00000001)</f>
        <v>0</v>
      </c>
      <c r="I45" s="20"/>
      <c r="J45" s="36">
        <f>SUM(I46:I53)/(COUNTIF(I46:I53,"&gt;0")+0.00000001)</f>
        <v>0</v>
      </c>
      <c r="K45" s="20"/>
      <c r="L45" s="36">
        <f>SUM(K46:K53)/(COUNTIF(K46:K53,"&gt;0")+0.00000001)</f>
        <v>0</v>
      </c>
      <c r="M45" s="20"/>
      <c r="N45" s="36">
        <f>SUM(M46:M53)/(COUNTIF(M46:M53,"&gt;0")+0.00000001)</f>
        <v>0</v>
      </c>
      <c r="O45" s="8"/>
    </row>
    <row r="46" spans="1:15" x14ac:dyDescent="0.2">
      <c r="A46" s="93"/>
      <c r="B46" s="95" t="s">
        <v>773</v>
      </c>
      <c r="C46" s="8"/>
      <c r="D46" s="50"/>
      <c r="E46" s="8"/>
      <c r="F46" s="50"/>
      <c r="G46" s="8"/>
      <c r="H46" s="50"/>
      <c r="I46" s="8"/>
      <c r="J46" s="50"/>
      <c r="K46" s="8"/>
      <c r="L46" s="50"/>
      <c r="M46" s="8"/>
      <c r="N46" s="50"/>
      <c r="O46" s="8"/>
    </row>
    <row r="47" spans="1:15" x14ac:dyDescent="0.2">
      <c r="A47" s="93"/>
      <c r="B47" s="95" t="s">
        <v>774</v>
      </c>
      <c r="C47" s="8"/>
      <c r="D47" s="50"/>
      <c r="E47" s="8"/>
      <c r="F47" s="50"/>
      <c r="G47" s="8"/>
      <c r="H47" s="50"/>
      <c r="I47" s="8"/>
      <c r="J47" s="50"/>
      <c r="K47" s="8"/>
      <c r="L47" s="50"/>
      <c r="M47" s="8"/>
      <c r="N47" s="50"/>
      <c r="O47" s="8"/>
    </row>
    <row r="48" spans="1:15" x14ac:dyDescent="0.2">
      <c r="A48" s="93"/>
      <c r="B48" s="95" t="s">
        <v>775</v>
      </c>
      <c r="C48" s="8"/>
      <c r="D48" s="50"/>
      <c r="E48" s="8"/>
      <c r="F48" s="50"/>
      <c r="G48" s="8"/>
      <c r="H48" s="50"/>
      <c r="I48" s="8"/>
      <c r="J48" s="50"/>
      <c r="K48" s="8"/>
      <c r="L48" s="50"/>
      <c r="M48" s="8"/>
      <c r="N48" s="50"/>
      <c r="O48" s="8"/>
    </row>
    <row r="49" spans="1:15" x14ac:dyDescent="0.2">
      <c r="A49" s="93"/>
      <c r="B49" s="95" t="s">
        <v>776</v>
      </c>
      <c r="C49" s="8"/>
      <c r="D49" s="50"/>
      <c r="E49" s="8"/>
      <c r="F49" s="50"/>
      <c r="G49" s="8"/>
      <c r="H49" s="50"/>
      <c r="I49" s="8"/>
      <c r="J49" s="50"/>
      <c r="K49" s="8"/>
      <c r="L49" s="50"/>
      <c r="M49" s="8"/>
      <c r="N49" s="50"/>
      <c r="O49" s="8"/>
    </row>
    <row r="50" spans="1:15" x14ac:dyDescent="0.2">
      <c r="A50" s="93"/>
      <c r="B50" s="95" t="s">
        <v>777</v>
      </c>
      <c r="C50" s="8"/>
      <c r="D50" s="50"/>
      <c r="E50" s="8"/>
      <c r="F50" s="50"/>
      <c r="G50" s="8"/>
      <c r="H50" s="50"/>
      <c r="I50" s="8"/>
      <c r="J50" s="50"/>
      <c r="K50" s="8"/>
      <c r="L50" s="50"/>
      <c r="M50" s="8"/>
      <c r="N50" s="50"/>
      <c r="O50" s="8"/>
    </row>
    <row r="51" spans="1:15" x14ac:dyDescent="0.2">
      <c r="A51" s="93"/>
      <c r="B51" s="95" t="s">
        <v>778</v>
      </c>
      <c r="C51" s="8"/>
      <c r="D51" s="50"/>
      <c r="E51" s="8"/>
      <c r="F51" s="50"/>
      <c r="G51" s="8"/>
      <c r="H51" s="50"/>
      <c r="I51" s="8"/>
      <c r="J51" s="50"/>
      <c r="K51" s="8"/>
      <c r="L51" s="50"/>
      <c r="M51" s="8"/>
      <c r="N51" s="50"/>
      <c r="O51" s="8"/>
    </row>
    <row r="52" spans="1:15" x14ac:dyDescent="0.2">
      <c r="A52" s="93"/>
      <c r="B52" s="95" t="s">
        <v>779</v>
      </c>
      <c r="C52" s="8"/>
      <c r="D52" s="50"/>
      <c r="E52" s="8"/>
      <c r="F52" s="50"/>
      <c r="G52" s="8"/>
      <c r="H52" s="50"/>
      <c r="I52" s="8"/>
      <c r="J52" s="50"/>
      <c r="K52" s="8"/>
      <c r="L52" s="50"/>
      <c r="M52" s="8"/>
      <c r="N52" s="50"/>
      <c r="O52" s="8"/>
    </row>
    <row r="53" spans="1:15" x14ac:dyDescent="0.2">
      <c r="A53" s="93"/>
      <c r="B53" s="95" t="s">
        <v>780</v>
      </c>
      <c r="C53" s="8"/>
      <c r="D53" s="50"/>
      <c r="E53" s="8"/>
      <c r="F53" s="50"/>
      <c r="G53" s="8"/>
      <c r="H53" s="50"/>
      <c r="I53" s="8"/>
      <c r="J53" s="50"/>
      <c r="K53" s="8"/>
      <c r="L53" s="50"/>
      <c r="M53" s="8"/>
      <c r="N53" s="50"/>
      <c r="O53" s="8"/>
    </row>
    <row r="54" spans="1:15" x14ac:dyDescent="0.2">
      <c r="A54" s="88" t="s">
        <v>781</v>
      </c>
      <c r="B54" s="87"/>
      <c r="C54" s="20"/>
      <c r="D54" s="36">
        <f>SUM(C55:C62)/(COUNTIF(C55:C62,"&gt;0")+0.00000001)</f>
        <v>0</v>
      </c>
      <c r="E54" s="20"/>
      <c r="F54" s="36">
        <f>SUM(E55:E62)/(COUNTIF(E55:E62,"&gt;0")+0.00000001)</f>
        <v>0</v>
      </c>
      <c r="G54" s="20"/>
      <c r="H54" s="36">
        <f>SUM(G55:G62)/(COUNTIF(G55:G62,"&gt;0")+0.00000001)</f>
        <v>0</v>
      </c>
      <c r="I54" s="20"/>
      <c r="J54" s="36">
        <f>SUM(I55:I62)/(COUNTIF(I55:I62,"&gt;0")+0.00000001)</f>
        <v>0</v>
      </c>
      <c r="K54" s="20"/>
      <c r="L54" s="36">
        <f>SUM(K55:K62)/(COUNTIF(K55:K62,"&gt;0")+0.00000001)</f>
        <v>0</v>
      </c>
      <c r="M54" s="20"/>
      <c r="N54" s="36">
        <f>SUM(M55:M62)/(COUNTIF(M55:M62,"&gt;0")+0.00000001)</f>
        <v>0</v>
      </c>
      <c r="O54" s="8"/>
    </row>
    <row r="55" spans="1:15" ht="25.5" x14ac:dyDescent="0.2">
      <c r="A55" s="88"/>
      <c r="B55" s="87" t="s">
        <v>782</v>
      </c>
      <c r="C55" s="8"/>
      <c r="D55" s="50"/>
      <c r="E55" s="8"/>
      <c r="F55" s="50"/>
      <c r="G55" s="8"/>
      <c r="H55" s="50"/>
      <c r="I55" s="8"/>
      <c r="J55" s="50"/>
      <c r="K55" s="8"/>
      <c r="L55" s="50"/>
      <c r="M55" s="8"/>
      <c r="N55" s="50"/>
      <c r="O55" s="8"/>
    </row>
    <row r="56" spans="1:15" ht="15" customHeight="1" x14ac:dyDescent="0.2">
      <c r="A56" s="93"/>
      <c r="B56" s="95" t="s">
        <v>783</v>
      </c>
      <c r="C56" s="8"/>
      <c r="D56" s="50"/>
      <c r="E56" s="8"/>
      <c r="F56" s="50"/>
      <c r="G56" s="8"/>
      <c r="H56" s="50"/>
      <c r="I56" s="8"/>
      <c r="J56" s="50"/>
      <c r="K56" s="8"/>
      <c r="L56" s="50"/>
      <c r="M56" s="8"/>
      <c r="N56" s="50"/>
      <c r="O56" s="8"/>
    </row>
    <row r="57" spans="1:15" ht="25.5" x14ac:dyDescent="0.2">
      <c r="A57" s="88"/>
      <c r="B57" s="87" t="s">
        <v>784</v>
      </c>
      <c r="C57" s="8"/>
      <c r="D57" s="50"/>
      <c r="E57" s="8"/>
      <c r="F57" s="50"/>
      <c r="G57" s="8"/>
      <c r="H57" s="50"/>
      <c r="I57" s="8"/>
      <c r="J57" s="50"/>
      <c r="K57" s="8"/>
      <c r="L57" s="50"/>
      <c r="M57" s="8"/>
      <c r="N57" s="50"/>
      <c r="O57" s="8"/>
    </row>
    <row r="58" spans="1:15" x14ac:dyDescent="0.2">
      <c r="A58" s="88"/>
      <c r="B58" s="87" t="s">
        <v>298</v>
      </c>
      <c r="C58" s="8"/>
      <c r="D58" s="50"/>
      <c r="E58" s="8"/>
      <c r="F58" s="50"/>
      <c r="G58" s="8"/>
      <c r="H58" s="50"/>
      <c r="I58" s="8"/>
      <c r="J58" s="50"/>
      <c r="K58" s="8"/>
      <c r="L58" s="50"/>
      <c r="M58" s="8"/>
      <c r="N58" s="50"/>
      <c r="O58" s="8"/>
    </row>
    <row r="59" spans="1:15" ht="38.25" x14ac:dyDescent="0.2">
      <c r="A59" s="88"/>
      <c r="B59" s="87" t="s">
        <v>299</v>
      </c>
      <c r="C59" s="8"/>
      <c r="D59" s="50"/>
      <c r="E59" s="8"/>
      <c r="F59" s="50"/>
      <c r="G59" s="8"/>
      <c r="H59" s="50"/>
      <c r="I59" s="8"/>
      <c r="J59" s="50"/>
      <c r="K59" s="8"/>
      <c r="L59" s="50"/>
      <c r="M59" s="8"/>
      <c r="N59" s="50"/>
      <c r="O59" s="8"/>
    </row>
    <row r="60" spans="1:15" ht="38.25" x14ac:dyDescent="0.2">
      <c r="A60" s="88"/>
      <c r="B60" s="87" t="s">
        <v>300</v>
      </c>
      <c r="C60" s="8"/>
      <c r="D60" s="50"/>
      <c r="E60" s="8"/>
      <c r="F60" s="50"/>
      <c r="G60" s="8"/>
      <c r="H60" s="50"/>
      <c r="I60" s="8"/>
      <c r="J60" s="50"/>
      <c r="K60" s="8"/>
      <c r="L60" s="50"/>
      <c r="M60" s="8"/>
      <c r="N60" s="50"/>
      <c r="O60" s="8"/>
    </row>
    <row r="61" spans="1:15" x14ac:dyDescent="0.2">
      <c r="A61" s="88"/>
      <c r="B61" s="87" t="s">
        <v>301</v>
      </c>
      <c r="C61" s="8"/>
      <c r="D61" s="50"/>
      <c r="E61" s="8"/>
      <c r="F61" s="50"/>
      <c r="G61" s="8"/>
      <c r="H61" s="50"/>
      <c r="I61" s="8"/>
      <c r="J61" s="50"/>
      <c r="K61" s="8"/>
      <c r="L61" s="50"/>
      <c r="M61" s="8"/>
      <c r="N61" s="50"/>
      <c r="O61" s="8"/>
    </row>
    <row r="62" spans="1:15" x14ac:dyDescent="0.2">
      <c r="A62" s="93"/>
      <c r="B62" s="87" t="s">
        <v>785</v>
      </c>
      <c r="C62" s="8"/>
      <c r="D62" s="31"/>
      <c r="E62" s="8"/>
      <c r="F62" s="31"/>
      <c r="G62" s="8"/>
      <c r="H62" s="31"/>
      <c r="I62" s="8"/>
      <c r="J62" s="31"/>
      <c r="K62" s="8"/>
      <c r="L62" s="31"/>
      <c r="M62" s="8"/>
      <c r="N62" s="31"/>
      <c r="O62" s="8"/>
    </row>
    <row r="63" spans="1:15" x14ac:dyDescent="0.2">
      <c r="A63" s="88"/>
      <c r="B63" s="92" t="s">
        <v>83</v>
      </c>
      <c r="C63" s="14"/>
      <c r="D63" s="37">
        <f>D3+D26+D33+D45+D54</f>
        <v>0</v>
      </c>
      <c r="E63" s="14"/>
      <c r="F63" s="37">
        <f>F3+F26+F33+F45+F54</f>
        <v>0</v>
      </c>
      <c r="G63" s="14"/>
      <c r="H63" s="37">
        <f>H3+H26+H33+H45+H54</f>
        <v>0</v>
      </c>
      <c r="I63" s="14"/>
      <c r="J63" s="37">
        <f>J3+J26+J33+J45+J54</f>
        <v>0</v>
      </c>
      <c r="K63" s="14"/>
      <c r="L63" s="37">
        <f>L3+L26+L33+L45+L54</f>
        <v>0</v>
      </c>
      <c r="M63" s="14"/>
      <c r="N63" s="37">
        <f>N3+N26+N33+N45+N54</f>
        <v>0</v>
      </c>
      <c r="O63" s="8"/>
    </row>
    <row r="64" spans="1:15" x14ac:dyDescent="0.2">
      <c r="A64" s="88"/>
      <c r="B64" s="92" t="s">
        <v>84</v>
      </c>
      <c r="C64" s="14"/>
      <c r="D64" s="37">
        <f>D63/(COUNTIF(D3:D58,"&gt;0")+0.00000001)</f>
        <v>0</v>
      </c>
      <c r="E64" s="14"/>
      <c r="F64" s="37">
        <f>F63/(COUNTIF(F3:F58,"&gt;0")+0.00000001)</f>
        <v>0</v>
      </c>
      <c r="G64" s="14"/>
      <c r="H64" s="37">
        <f>H63/(COUNTIF(H3:H58,"&gt;0")+0.00000001)</f>
        <v>0</v>
      </c>
      <c r="I64" s="14"/>
      <c r="J64" s="37">
        <f>J63/(COUNTIF(J3:J58,"&gt;0")+0.00000001)</f>
        <v>0</v>
      </c>
      <c r="K64" s="14"/>
      <c r="L64" s="37">
        <f>L63/(COUNTIF(L3:L58,"&gt;0")+0.00000001)</f>
        <v>0</v>
      </c>
      <c r="M64" s="14"/>
      <c r="N64" s="37">
        <f>N63/(COUNTIF(N3:N58,"&gt;0")+0.00000001)</f>
        <v>0</v>
      </c>
      <c r="O64" s="8"/>
    </row>
    <row r="65" spans="1:15" x14ac:dyDescent="0.2">
      <c r="A65" s="88"/>
      <c r="B65" s="92" t="s">
        <v>85</v>
      </c>
      <c r="C65" s="14"/>
      <c r="D65" s="37">
        <f>D64/5*100</f>
        <v>0</v>
      </c>
      <c r="E65" s="14"/>
      <c r="F65" s="37">
        <f>F64/5*100</f>
        <v>0</v>
      </c>
      <c r="G65" s="14"/>
      <c r="H65" s="37">
        <f>H64/5*100</f>
        <v>0</v>
      </c>
      <c r="I65" s="14"/>
      <c r="J65" s="37">
        <f>J64/5*100</f>
        <v>0</v>
      </c>
      <c r="K65" s="14"/>
      <c r="L65" s="37">
        <f>L64/5*100</f>
        <v>0</v>
      </c>
      <c r="M65" s="14"/>
      <c r="N65" s="37">
        <f>N64/5*100</f>
        <v>0</v>
      </c>
      <c r="O65" s="8"/>
    </row>
    <row r="66" spans="1:15" x14ac:dyDescent="0.2">
      <c r="A66" s="44" t="s">
        <v>41</v>
      </c>
      <c r="B66" s="87"/>
      <c r="C66" s="51"/>
      <c r="D66" s="51"/>
      <c r="E66" s="51"/>
      <c r="F66" s="51"/>
      <c r="G66" s="51"/>
      <c r="H66" s="51"/>
      <c r="I66" s="51"/>
      <c r="J66" s="51"/>
      <c r="K66" s="51"/>
      <c r="L66" s="51"/>
      <c r="M66" s="51"/>
      <c r="N66" s="51"/>
    </row>
    <row r="67" spans="1:15" x14ac:dyDescent="0.2">
      <c r="A67" s="33" t="s">
        <v>71</v>
      </c>
      <c r="B67" s="87"/>
      <c r="C67" s="51"/>
      <c r="D67" s="51"/>
      <c r="E67" s="51"/>
      <c r="F67" s="51"/>
      <c r="G67" s="51"/>
      <c r="H67" s="51"/>
      <c r="I67" s="51"/>
      <c r="J67" s="51"/>
      <c r="K67" s="51"/>
      <c r="L67" s="51"/>
      <c r="M67" s="51"/>
      <c r="N67" s="51"/>
    </row>
    <row r="68" spans="1:15" x14ac:dyDescent="0.2">
      <c r="A68" s="33" t="s">
        <v>42</v>
      </c>
      <c r="B68" s="87"/>
      <c r="C68" s="51"/>
      <c r="D68" s="51"/>
      <c r="E68" s="51"/>
      <c r="F68" s="51"/>
      <c r="G68" s="51"/>
      <c r="H68" s="51"/>
      <c r="I68" s="51"/>
      <c r="J68" s="51"/>
      <c r="K68" s="51"/>
      <c r="L68" s="51"/>
      <c r="M68" s="51"/>
      <c r="N68" s="51"/>
    </row>
    <row r="69" spans="1:15" x14ac:dyDescent="0.2">
      <c r="A69" s="33" t="s">
        <v>43</v>
      </c>
      <c r="B69" s="87"/>
      <c r="C69" s="51"/>
      <c r="D69" s="51"/>
      <c r="E69" s="51"/>
      <c r="F69" s="51"/>
      <c r="G69" s="51"/>
      <c r="H69" s="51"/>
      <c r="I69" s="51"/>
      <c r="J69" s="51"/>
      <c r="K69" s="51"/>
      <c r="L69" s="51"/>
      <c r="M69" s="51"/>
      <c r="N69" s="51"/>
    </row>
    <row r="70" spans="1:15" x14ac:dyDescent="0.2">
      <c r="A70" s="33" t="s">
        <v>44</v>
      </c>
      <c r="B70" s="87"/>
      <c r="C70" s="51"/>
      <c r="D70" s="51"/>
      <c r="E70" s="51"/>
      <c r="F70" s="51"/>
      <c r="G70" s="51"/>
      <c r="H70" s="51"/>
      <c r="I70" s="51"/>
      <c r="J70" s="51"/>
      <c r="K70" s="51"/>
      <c r="L70" s="51"/>
      <c r="M70" s="51"/>
      <c r="N70" s="51"/>
    </row>
    <row r="71" spans="1:15" x14ac:dyDescent="0.2">
      <c r="A71" s="33" t="s">
        <v>45</v>
      </c>
      <c r="B71" s="87"/>
      <c r="C71" s="51"/>
      <c r="D71" s="51"/>
      <c r="E71" s="51"/>
      <c r="F71" s="51"/>
      <c r="G71" s="51"/>
      <c r="H71" s="51"/>
      <c r="I71" s="51"/>
      <c r="J71" s="51"/>
      <c r="K71" s="51"/>
      <c r="L71" s="51"/>
      <c r="M71" s="51"/>
      <c r="N71" s="51"/>
    </row>
    <row r="72" spans="1:15" x14ac:dyDescent="0.2">
      <c r="A72" s="33" t="s">
        <v>46</v>
      </c>
      <c r="B72" s="87"/>
      <c r="C72" s="51"/>
      <c r="D72" s="51"/>
      <c r="E72" s="51"/>
      <c r="F72" s="51"/>
      <c r="G72" s="51"/>
      <c r="H72" s="51"/>
      <c r="I72" s="51"/>
      <c r="J72" s="51"/>
      <c r="K72" s="51"/>
      <c r="L72" s="51"/>
      <c r="M72" s="51"/>
      <c r="N72" s="51"/>
    </row>
    <row r="73" spans="1:15" x14ac:dyDescent="0.2">
      <c r="A73" s="90" t="s">
        <v>87</v>
      </c>
      <c r="B73" s="87"/>
      <c r="C73" s="118" t="str">
        <f>Front!H1</f>
        <v>Date</v>
      </c>
      <c r="D73" s="119"/>
      <c r="E73" s="118" t="str">
        <f>Front!I1</f>
        <v>Date</v>
      </c>
      <c r="F73" s="119"/>
      <c r="G73" s="118" t="str">
        <f>Front!J1</f>
        <v>Date</v>
      </c>
      <c r="H73" s="119"/>
      <c r="I73" s="118" t="str">
        <f>Front!K1</f>
        <v>Date</v>
      </c>
      <c r="J73" s="119"/>
      <c r="K73" s="118" t="str">
        <f>Front!L1</f>
        <v>Date</v>
      </c>
      <c r="L73" s="119"/>
      <c r="M73" s="118" t="str">
        <f>Front!M1</f>
        <v>Date</v>
      </c>
      <c r="N73" s="119"/>
      <c r="O73" s="17" t="s">
        <v>67</v>
      </c>
    </row>
    <row r="74" spans="1:15" ht="24.75" customHeight="1" x14ac:dyDescent="0.2">
      <c r="A74" s="91"/>
      <c r="B74" s="87"/>
      <c r="C74" s="35" t="s">
        <v>19</v>
      </c>
      <c r="D74" s="35" t="s">
        <v>20</v>
      </c>
      <c r="E74" s="35" t="s">
        <v>19</v>
      </c>
      <c r="F74" s="35" t="s">
        <v>20</v>
      </c>
      <c r="G74" s="35" t="s">
        <v>19</v>
      </c>
      <c r="H74" s="35" t="s">
        <v>20</v>
      </c>
      <c r="I74" s="35" t="s">
        <v>19</v>
      </c>
      <c r="J74" s="35" t="s">
        <v>20</v>
      </c>
      <c r="K74" s="35" t="s">
        <v>19</v>
      </c>
      <c r="L74" s="35" t="s">
        <v>20</v>
      </c>
      <c r="M74" s="35" t="s">
        <v>19</v>
      </c>
      <c r="N74" s="35" t="s">
        <v>20</v>
      </c>
      <c r="O74" s="8"/>
    </row>
    <row r="75" spans="1:15" x14ac:dyDescent="0.2">
      <c r="A75" s="88" t="s">
        <v>740</v>
      </c>
      <c r="B75" s="87"/>
      <c r="C75" s="20"/>
      <c r="D75" s="36">
        <f>SUM(C76:C97)/(COUNTIF(C76:C97,"&gt;0")+0.00000001)</f>
        <v>0</v>
      </c>
      <c r="E75" s="20"/>
      <c r="F75" s="36">
        <f>SUM(E76:E97)/(COUNTIF(E76:E97,"&gt;0")+0.00000001)</f>
        <v>0</v>
      </c>
      <c r="G75" s="20"/>
      <c r="H75" s="36">
        <f>SUM(G76:G97)/(COUNTIF(G76:G97,"&gt;0")+0.00000001)</f>
        <v>0</v>
      </c>
      <c r="I75" s="20"/>
      <c r="J75" s="36">
        <f>SUM(I76:I97)/(COUNTIF(I76:I97,"&gt;0")+0.00000001)</f>
        <v>0</v>
      </c>
      <c r="K75" s="20"/>
      <c r="L75" s="36">
        <f>SUM(K76:K97)/(COUNTIF(K76:K97,"&gt;0")+0.00000001)</f>
        <v>0</v>
      </c>
      <c r="M75" s="20"/>
      <c r="N75" s="36">
        <f>SUM(M76:M97)/(COUNTIF(M76:M97,"&gt;0")+0.00000001)</f>
        <v>0</v>
      </c>
      <c r="O75" s="8"/>
    </row>
    <row r="76" spans="1:15" ht="38.25" x14ac:dyDescent="0.2">
      <c r="A76" s="88"/>
      <c r="B76" s="87" t="s">
        <v>741</v>
      </c>
      <c r="C76" s="8"/>
      <c r="D76" s="50"/>
      <c r="E76" s="8"/>
      <c r="F76" s="50"/>
      <c r="G76" s="8"/>
      <c r="H76" s="50"/>
      <c r="I76" s="8"/>
      <c r="J76" s="50"/>
      <c r="K76" s="8"/>
      <c r="L76" s="50"/>
      <c r="M76" s="8"/>
      <c r="N76" s="50"/>
      <c r="O76" s="8"/>
    </row>
    <row r="77" spans="1:15" x14ac:dyDescent="0.2">
      <c r="A77" s="88"/>
      <c r="B77" s="87" t="s">
        <v>742</v>
      </c>
      <c r="C77" s="13"/>
      <c r="D77" s="50"/>
      <c r="E77" s="13"/>
      <c r="F77" s="50"/>
      <c r="G77" s="13"/>
      <c r="H77" s="50"/>
      <c r="I77" s="13"/>
      <c r="J77" s="50"/>
      <c r="K77" s="13"/>
      <c r="L77" s="50"/>
      <c r="M77" s="13"/>
      <c r="N77" s="50"/>
      <c r="O77" s="8"/>
    </row>
    <row r="78" spans="1:15" x14ac:dyDescent="0.2">
      <c r="A78" s="93"/>
      <c r="B78" s="87" t="s">
        <v>743</v>
      </c>
      <c r="C78" s="8"/>
      <c r="D78" s="50"/>
      <c r="E78" s="8"/>
      <c r="F78" s="50"/>
      <c r="G78" s="8"/>
      <c r="H78" s="50"/>
      <c r="I78" s="8"/>
      <c r="J78" s="50"/>
      <c r="K78" s="8"/>
      <c r="L78" s="50"/>
      <c r="M78" s="8"/>
      <c r="N78" s="50"/>
      <c r="O78" s="8"/>
    </row>
    <row r="79" spans="1:15" ht="38.25" x14ac:dyDescent="0.2">
      <c r="A79" s="88"/>
      <c r="B79" s="95" t="s">
        <v>786</v>
      </c>
      <c r="C79" s="8"/>
      <c r="D79" s="50"/>
      <c r="E79" s="8"/>
      <c r="F79" s="50"/>
      <c r="G79" s="8"/>
      <c r="H79" s="50"/>
      <c r="I79" s="8"/>
      <c r="J79" s="50"/>
      <c r="K79" s="8"/>
      <c r="L79" s="50"/>
      <c r="M79" s="8"/>
      <c r="N79" s="50"/>
      <c r="O79" s="8"/>
    </row>
    <row r="80" spans="1:15" x14ac:dyDescent="0.2">
      <c r="A80" s="88"/>
      <c r="B80" s="87" t="s">
        <v>744</v>
      </c>
      <c r="C80" s="8"/>
      <c r="D80" s="50"/>
      <c r="E80" s="8"/>
      <c r="F80" s="50"/>
      <c r="G80" s="8"/>
      <c r="H80" s="50"/>
      <c r="I80" s="8"/>
      <c r="J80" s="50"/>
      <c r="K80" s="8"/>
      <c r="L80" s="50"/>
      <c r="M80" s="8"/>
      <c r="N80" s="50"/>
      <c r="O80" s="8"/>
    </row>
    <row r="81" spans="1:15" x14ac:dyDescent="0.2">
      <c r="A81" s="93"/>
      <c r="B81" s="89" t="s">
        <v>745</v>
      </c>
      <c r="C81" s="8"/>
      <c r="D81" s="50"/>
      <c r="E81" s="8"/>
      <c r="F81" s="50"/>
      <c r="G81" s="8"/>
      <c r="H81" s="50"/>
      <c r="I81" s="8"/>
      <c r="J81" s="50"/>
      <c r="K81" s="8"/>
      <c r="L81" s="50"/>
      <c r="M81" s="8"/>
      <c r="N81" s="50"/>
      <c r="O81" s="8"/>
    </row>
    <row r="82" spans="1:15" ht="25.5" x14ac:dyDescent="0.2">
      <c r="A82" s="93"/>
      <c r="B82" s="89" t="s">
        <v>787</v>
      </c>
      <c r="C82" s="8"/>
      <c r="D82" s="50"/>
      <c r="E82" s="8"/>
      <c r="F82" s="50"/>
      <c r="G82" s="8"/>
      <c r="H82" s="50"/>
      <c r="I82" s="8"/>
      <c r="J82" s="50"/>
      <c r="K82" s="8"/>
      <c r="L82" s="50"/>
      <c r="M82" s="8"/>
      <c r="N82" s="50"/>
      <c r="O82" s="8"/>
    </row>
    <row r="83" spans="1:15" ht="25.5" x14ac:dyDescent="0.2">
      <c r="A83" s="93"/>
      <c r="B83" s="89" t="s">
        <v>746</v>
      </c>
      <c r="C83" s="8"/>
      <c r="D83" s="50"/>
      <c r="E83" s="8"/>
      <c r="F83" s="50"/>
      <c r="G83" s="8"/>
      <c r="H83" s="50"/>
      <c r="I83" s="8"/>
      <c r="J83" s="50"/>
      <c r="K83" s="8"/>
      <c r="L83" s="50"/>
      <c r="M83" s="8"/>
      <c r="N83" s="50"/>
      <c r="O83" s="8"/>
    </row>
    <row r="84" spans="1:15" x14ac:dyDescent="0.2">
      <c r="A84" s="93"/>
      <c r="B84" s="87" t="s">
        <v>302</v>
      </c>
      <c r="C84" s="8"/>
      <c r="D84" s="50"/>
      <c r="E84" s="8"/>
      <c r="F84" s="50"/>
      <c r="G84" s="8"/>
      <c r="H84" s="50"/>
      <c r="I84" s="8"/>
      <c r="J84" s="50"/>
      <c r="K84" s="8"/>
      <c r="L84" s="50"/>
      <c r="M84" s="8"/>
      <c r="N84" s="50"/>
      <c r="O84" s="8"/>
    </row>
    <row r="85" spans="1:15" x14ac:dyDescent="0.2">
      <c r="A85" s="93"/>
      <c r="B85" s="89" t="s">
        <v>747</v>
      </c>
      <c r="C85" s="8"/>
      <c r="D85" s="50"/>
      <c r="E85" s="8"/>
      <c r="F85" s="50"/>
      <c r="G85" s="8"/>
      <c r="H85" s="50"/>
      <c r="I85" s="8"/>
      <c r="J85" s="50"/>
      <c r="K85" s="8"/>
      <c r="L85" s="50"/>
      <c r="M85" s="8"/>
      <c r="N85" s="50"/>
      <c r="O85" s="8"/>
    </row>
    <row r="86" spans="1:15" ht="25.5" x14ac:dyDescent="0.2">
      <c r="A86" s="93"/>
      <c r="B86" s="89" t="s">
        <v>748</v>
      </c>
      <c r="C86" s="8"/>
      <c r="D86" s="50"/>
      <c r="E86" s="8"/>
      <c r="F86" s="50"/>
      <c r="G86" s="8"/>
      <c r="H86" s="50"/>
      <c r="I86" s="8"/>
      <c r="J86" s="50"/>
      <c r="K86" s="8"/>
      <c r="L86" s="50"/>
      <c r="M86" s="8"/>
      <c r="N86" s="50"/>
      <c r="O86" s="8"/>
    </row>
    <row r="87" spans="1:15" ht="25.5" x14ac:dyDescent="0.2">
      <c r="A87" s="93"/>
      <c r="B87" s="95" t="s">
        <v>749</v>
      </c>
      <c r="C87" s="8"/>
      <c r="D87" s="50"/>
      <c r="E87" s="8"/>
      <c r="F87" s="50"/>
      <c r="G87" s="8"/>
      <c r="H87" s="50"/>
      <c r="I87" s="8"/>
      <c r="J87" s="50"/>
      <c r="K87" s="8"/>
      <c r="L87" s="50"/>
      <c r="M87" s="8"/>
      <c r="N87" s="50"/>
      <c r="O87" s="8"/>
    </row>
    <row r="88" spans="1:15" ht="25.5" x14ac:dyDescent="0.2">
      <c r="A88" s="93"/>
      <c r="B88" s="95" t="s">
        <v>750</v>
      </c>
      <c r="C88" s="8"/>
      <c r="D88" s="50"/>
      <c r="E88" s="8"/>
      <c r="F88" s="50"/>
      <c r="G88" s="8"/>
      <c r="H88" s="50"/>
      <c r="I88" s="8"/>
      <c r="J88" s="50"/>
      <c r="K88" s="8"/>
      <c r="L88" s="50"/>
      <c r="M88" s="8"/>
      <c r="N88" s="50"/>
      <c r="O88" s="8"/>
    </row>
    <row r="89" spans="1:15" ht="25.5" x14ac:dyDescent="0.2">
      <c r="A89" s="88"/>
      <c r="B89" s="87" t="s">
        <v>751</v>
      </c>
      <c r="C89" s="8"/>
      <c r="D89" s="50"/>
      <c r="E89" s="8"/>
      <c r="F89" s="50"/>
      <c r="G89" s="8"/>
      <c r="H89" s="50"/>
      <c r="I89" s="8"/>
      <c r="J89" s="50"/>
      <c r="K89" s="8"/>
      <c r="L89" s="50"/>
      <c r="M89" s="8"/>
      <c r="N89" s="50"/>
      <c r="O89" s="8"/>
    </row>
    <row r="90" spans="1:15" ht="25.5" x14ac:dyDescent="0.2">
      <c r="A90" s="88"/>
      <c r="B90" s="87" t="s">
        <v>752</v>
      </c>
      <c r="C90" s="8"/>
      <c r="D90" s="50"/>
      <c r="E90" s="8"/>
      <c r="F90" s="50"/>
      <c r="G90" s="8"/>
      <c r="H90" s="50"/>
      <c r="I90" s="8"/>
      <c r="J90" s="50"/>
      <c r="K90" s="8"/>
      <c r="L90" s="50"/>
      <c r="M90" s="8"/>
      <c r="N90" s="50"/>
      <c r="O90" s="8"/>
    </row>
    <row r="91" spans="1:15" x14ac:dyDescent="0.2">
      <c r="A91" s="88"/>
      <c r="B91" s="87" t="s">
        <v>291</v>
      </c>
      <c r="C91" s="8"/>
      <c r="D91" s="50"/>
      <c r="E91" s="8"/>
      <c r="F91" s="50"/>
      <c r="G91" s="8"/>
      <c r="H91" s="50"/>
      <c r="I91" s="8"/>
      <c r="J91" s="50"/>
      <c r="K91" s="8"/>
      <c r="L91" s="50"/>
      <c r="M91" s="8"/>
      <c r="N91" s="50"/>
      <c r="O91" s="8"/>
    </row>
    <row r="92" spans="1:15" ht="25.5" x14ac:dyDescent="0.2">
      <c r="A92" s="88"/>
      <c r="B92" s="87" t="s">
        <v>292</v>
      </c>
      <c r="C92" s="8"/>
      <c r="D92" s="50"/>
      <c r="E92" s="8"/>
      <c r="F92" s="50"/>
      <c r="G92" s="8"/>
      <c r="H92" s="50"/>
      <c r="I92" s="8"/>
      <c r="J92" s="50"/>
      <c r="K92" s="8"/>
      <c r="L92" s="50"/>
      <c r="M92" s="8"/>
      <c r="N92" s="50"/>
      <c r="O92" s="8"/>
    </row>
    <row r="93" spans="1:15" ht="25.5" x14ac:dyDescent="0.2">
      <c r="A93" s="88"/>
      <c r="B93" s="87" t="s">
        <v>753</v>
      </c>
      <c r="C93" s="8"/>
      <c r="D93" s="50"/>
      <c r="E93" s="8"/>
      <c r="F93" s="50"/>
      <c r="G93" s="8"/>
      <c r="H93" s="50"/>
      <c r="I93" s="8"/>
      <c r="J93" s="50"/>
      <c r="K93" s="8"/>
      <c r="L93" s="50"/>
      <c r="M93" s="8"/>
      <c r="N93" s="50"/>
      <c r="O93" s="8"/>
    </row>
    <row r="94" spans="1:15" ht="25.5" x14ac:dyDescent="0.2">
      <c r="A94" s="88"/>
      <c r="B94" s="87" t="s">
        <v>293</v>
      </c>
      <c r="C94" s="8"/>
      <c r="D94" s="50"/>
      <c r="E94" s="8"/>
      <c r="F94" s="50"/>
      <c r="G94" s="8"/>
      <c r="H94" s="50"/>
      <c r="I94" s="8"/>
      <c r="J94" s="50"/>
      <c r="K94" s="8"/>
      <c r="L94" s="50"/>
      <c r="M94" s="8"/>
      <c r="N94" s="50"/>
      <c r="O94" s="8"/>
    </row>
    <row r="95" spans="1:15" ht="25.5" x14ac:dyDescent="0.2">
      <c r="A95" s="88"/>
      <c r="B95" s="87" t="s">
        <v>754</v>
      </c>
      <c r="C95" s="8"/>
      <c r="D95" s="50"/>
      <c r="E95" s="8"/>
      <c r="F95" s="50"/>
      <c r="G95" s="8"/>
      <c r="H95" s="50"/>
      <c r="I95" s="8"/>
      <c r="J95" s="50"/>
      <c r="K95" s="8"/>
      <c r="L95" s="50"/>
      <c r="M95" s="8"/>
      <c r="N95" s="50"/>
      <c r="O95" s="8"/>
    </row>
    <row r="96" spans="1:15" ht="25.5" x14ac:dyDescent="0.2">
      <c r="A96" s="88"/>
      <c r="B96" s="87" t="s">
        <v>294</v>
      </c>
      <c r="C96" s="8"/>
      <c r="D96" s="50"/>
      <c r="E96" s="8"/>
      <c r="F96" s="50"/>
      <c r="G96" s="8"/>
      <c r="H96" s="50"/>
      <c r="I96" s="8"/>
      <c r="J96" s="50"/>
      <c r="K96" s="8"/>
      <c r="L96" s="50"/>
      <c r="M96" s="8"/>
      <c r="N96" s="50"/>
      <c r="O96" s="8"/>
    </row>
    <row r="97" spans="1:15" ht="38.25" x14ac:dyDescent="0.2">
      <c r="A97" s="88"/>
      <c r="B97" s="87" t="s">
        <v>755</v>
      </c>
      <c r="C97" s="8"/>
      <c r="D97" s="31"/>
      <c r="E97" s="8"/>
      <c r="F97" s="31"/>
      <c r="G97" s="8"/>
      <c r="H97" s="31"/>
      <c r="I97" s="8"/>
      <c r="J97" s="31"/>
      <c r="K97" s="8"/>
      <c r="L97" s="31"/>
      <c r="M97" s="8"/>
      <c r="N97" s="31"/>
      <c r="O97" s="8"/>
    </row>
    <row r="98" spans="1:15" x14ac:dyDescent="0.2">
      <c r="A98" s="88" t="s">
        <v>756</v>
      </c>
      <c r="B98" s="87"/>
      <c r="C98" s="20"/>
      <c r="D98" s="36">
        <f>SUM(C99:C104)/(COUNTIF(C99:C104,"&gt;0")+0.00000001)</f>
        <v>0</v>
      </c>
      <c r="E98" s="20"/>
      <c r="F98" s="36">
        <f>SUM(E99:E104)/(COUNTIF(E99:E104,"&gt;0")+0.00000001)</f>
        <v>0</v>
      </c>
      <c r="G98" s="20"/>
      <c r="H98" s="36">
        <f>SUM(G99:G104)/(COUNTIF(G99:G104,"&gt;0")+0.00000001)</f>
        <v>0</v>
      </c>
      <c r="I98" s="20"/>
      <c r="J98" s="36">
        <f>SUM(I99:I104)/(COUNTIF(I99:I104,"&gt;0")+0.00000001)</f>
        <v>0</v>
      </c>
      <c r="K98" s="20"/>
      <c r="L98" s="36">
        <f>SUM(K99:K104)/(COUNTIF(K99:K104,"&gt;0")+0.00000001)</f>
        <v>0</v>
      </c>
      <c r="M98" s="20"/>
      <c r="N98" s="36">
        <f>SUM(M99:M104)/(COUNTIF(M99:M104,"&gt;0")+0.00000001)</f>
        <v>0</v>
      </c>
      <c r="O98" s="8"/>
    </row>
    <row r="99" spans="1:15" x14ac:dyDescent="0.2">
      <c r="A99" s="88"/>
      <c r="B99" s="87" t="s">
        <v>757</v>
      </c>
      <c r="C99" s="8"/>
      <c r="D99" s="50"/>
      <c r="E99" s="8"/>
      <c r="F99" s="50"/>
      <c r="G99" s="8"/>
      <c r="H99" s="50"/>
      <c r="I99" s="8"/>
      <c r="J99" s="50"/>
      <c r="K99" s="8"/>
      <c r="L99" s="50"/>
      <c r="M99" s="8"/>
      <c r="N99" s="50"/>
      <c r="O99" s="8"/>
    </row>
    <row r="100" spans="1:15" ht="25.5" x14ac:dyDescent="0.2">
      <c r="A100" s="88"/>
      <c r="B100" s="87" t="s">
        <v>295</v>
      </c>
      <c r="C100" s="8"/>
      <c r="D100" s="50"/>
      <c r="E100" s="8"/>
      <c r="F100" s="50"/>
      <c r="G100" s="8"/>
      <c r="H100" s="50"/>
      <c r="I100" s="8"/>
      <c r="J100" s="50"/>
      <c r="K100" s="8"/>
      <c r="L100" s="50"/>
      <c r="M100" s="8"/>
      <c r="N100" s="50"/>
      <c r="O100" s="8"/>
    </row>
    <row r="101" spans="1:15" ht="25.5" x14ac:dyDescent="0.2">
      <c r="A101" s="88"/>
      <c r="B101" s="87" t="s">
        <v>296</v>
      </c>
      <c r="C101" s="8"/>
      <c r="D101" s="50"/>
      <c r="E101" s="8"/>
      <c r="F101" s="50"/>
      <c r="G101" s="8"/>
      <c r="H101" s="50"/>
      <c r="I101" s="8"/>
      <c r="J101" s="50"/>
      <c r="K101" s="8"/>
      <c r="L101" s="50"/>
      <c r="M101" s="8"/>
      <c r="N101" s="50"/>
      <c r="O101" s="8"/>
    </row>
    <row r="102" spans="1:15" ht="25.5" x14ac:dyDescent="0.2">
      <c r="A102" s="88"/>
      <c r="B102" s="87" t="s">
        <v>758</v>
      </c>
      <c r="C102" s="8"/>
      <c r="D102" s="50"/>
      <c r="E102" s="8"/>
      <c r="F102" s="50"/>
      <c r="G102" s="8"/>
      <c r="H102" s="50"/>
      <c r="I102" s="8"/>
      <c r="J102" s="50"/>
      <c r="K102" s="8"/>
      <c r="L102" s="50"/>
      <c r="M102" s="8"/>
      <c r="N102" s="50"/>
      <c r="O102" s="8"/>
    </row>
    <row r="103" spans="1:15" ht="25.5" x14ac:dyDescent="0.2">
      <c r="A103" s="88"/>
      <c r="B103" s="87" t="s">
        <v>297</v>
      </c>
      <c r="C103" s="8"/>
      <c r="D103" s="50"/>
      <c r="E103" s="8"/>
      <c r="F103" s="50"/>
      <c r="G103" s="8"/>
      <c r="H103" s="50"/>
      <c r="I103" s="8"/>
      <c r="J103" s="50"/>
      <c r="K103" s="8"/>
      <c r="L103" s="50"/>
      <c r="M103" s="8"/>
      <c r="N103" s="50"/>
      <c r="O103" s="8"/>
    </row>
    <row r="104" spans="1:15" ht="38.25" x14ac:dyDescent="0.2">
      <c r="A104" s="93"/>
      <c r="B104" s="87" t="s">
        <v>759</v>
      </c>
      <c r="C104" s="8"/>
      <c r="D104" s="50"/>
      <c r="E104" s="8"/>
      <c r="F104" s="50"/>
      <c r="G104" s="8"/>
      <c r="H104" s="50"/>
      <c r="I104" s="8"/>
      <c r="J104" s="50"/>
      <c r="K104" s="8"/>
      <c r="L104" s="50"/>
      <c r="M104" s="8"/>
      <c r="N104" s="50"/>
      <c r="O104" s="8"/>
    </row>
    <row r="105" spans="1:15" x14ac:dyDescent="0.2">
      <c r="A105" s="93" t="s">
        <v>760</v>
      </c>
      <c r="B105" s="93"/>
      <c r="C105" s="20"/>
      <c r="D105" s="36">
        <f>SUM(C106:C116)/(COUNTIF(C106:C116,"&gt;0")+0.00000001)</f>
        <v>0</v>
      </c>
      <c r="E105" s="20"/>
      <c r="F105" s="36">
        <f>SUM(E106:E116)/(COUNTIF(E106:E116,"&gt;0")+0.00000001)</f>
        <v>0</v>
      </c>
      <c r="G105" s="20"/>
      <c r="H105" s="36">
        <f>SUM(G106:G116)/(COUNTIF(G106:G116,"&gt;0")+0.00000001)</f>
        <v>0</v>
      </c>
      <c r="I105" s="20"/>
      <c r="J105" s="36">
        <f>SUM(I106:I116)/(COUNTIF(I106:I116,"&gt;0")+0.00000001)</f>
        <v>0</v>
      </c>
      <c r="K105" s="20"/>
      <c r="L105" s="36">
        <f>SUM(K106:K116)/(COUNTIF(K106:K116,"&gt;0")+0.00000001)</f>
        <v>0</v>
      </c>
      <c r="M105" s="20"/>
      <c r="N105" s="36">
        <f>SUM(M106:M116)/(COUNTIF(M106:M116,"&gt;0")+0.00000001)</f>
        <v>0</v>
      </c>
      <c r="O105" s="8"/>
    </row>
    <row r="106" spans="1:15" x14ac:dyDescent="0.2">
      <c r="A106" s="93"/>
      <c r="B106" s="95" t="s">
        <v>761</v>
      </c>
      <c r="C106" s="8"/>
      <c r="D106" s="50"/>
      <c r="E106" s="8"/>
      <c r="F106" s="50"/>
      <c r="G106" s="8"/>
      <c r="H106" s="50"/>
      <c r="I106" s="8"/>
      <c r="J106" s="50"/>
      <c r="K106" s="8"/>
      <c r="L106" s="50"/>
      <c r="M106" s="8"/>
      <c r="N106" s="50"/>
      <c r="O106" s="8"/>
    </row>
    <row r="107" spans="1:15" ht="38.25" x14ac:dyDescent="0.2">
      <c r="A107" s="93"/>
      <c r="B107" s="95" t="s">
        <v>762</v>
      </c>
      <c r="C107" s="8"/>
      <c r="D107" s="50"/>
      <c r="E107" s="8"/>
      <c r="F107" s="50"/>
      <c r="G107" s="8"/>
      <c r="H107" s="50"/>
      <c r="I107" s="8"/>
      <c r="J107" s="50"/>
      <c r="K107" s="8"/>
      <c r="L107" s="50"/>
      <c r="M107" s="8"/>
      <c r="N107" s="50"/>
      <c r="O107" s="8"/>
    </row>
    <row r="108" spans="1:15" ht="25.5" x14ac:dyDescent="0.2">
      <c r="A108" s="93"/>
      <c r="B108" s="95" t="s">
        <v>763</v>
      </c>
      <c r="C108" s="8"/>
      <c r="D108" s="50"/>
      <c r="E108" s="8"/>
      <c r="F108" s="50"/>
      <c r="G108" s="8"/>
      <c r="H108" s="50"/>
      <c r="I108" s="8"/>
      <c r="J108" s="50"/>
      <c r="K108" s="8"/>
      <c r="L108" s="50"/>
      <c r="M108" s="8"/>
      <c r="N108" s="50"/>
      <c r="O108" s="8"/>
    </row>
    <row r="109" spans="1:15" ht="38.25" x14ac:dyDescent="0.2">
      <c r="A109" s="93"/>
      <c r="B109" s="95" t="s">
        <v>764</v>
      </c>
      <c r="C109" s="8"/>
      <c r="D109" s="50"/>
      <c r="E109" s="8"/>
      <c r="F109" s="50"/>
      <c r="G109" s="8"/>
      <c r="H109" s="50"/>
      <c r="I109" s="8"/>
      <c r="J109" s="50"/>
      <c r="K109" s="8"/>
      <c r="L109" s="50"/>
      <c r="M109" s="8"/>
      <c r="N109" s="50"/>
      <c r="O109" s="8"/>
    </row>
    <row r="110" spans="1:15" ht="25.5" x14ac:dyDescent="0.2">
      <c r="A110" s="93"/>
      <c r="B110" s="95" t="s">
        <v>765</v>
      </c>
      <c r="C110" s="8"/>
      <c r="D110" s="50"/>
      <c r="E110" s="8"/>
      <c r="F110" s="50"/>
      <c r="G110" s="8"/>
      <c r="H110" s="50"/>
      <c r="I110" s="8"/>
      <c r="J110" s="50"/>
      <c r="K110" s="8"/>
      <c r="L110" s="50"/>
      <c r="M110" s="8"/>
      <c r="N110" s="50"/>
      <c r="O110" s="8"/>
    </row>
    <row r="111" spans="1:15" ht="38.25" x14ac:dyDescent="0.2">
      <c r="A111" s="93"/>
      <c r="B111" s="95" t="s">
        <v>766</v>
      </c>
      <c r="C111" s="8"/>
      <c r="D111" s="50"/>
      <c r="E111" s="8"/>
      <c r="F111" s="50"/>
      <c r="G111" s="8"/>
      <c r="H111" s="50"/>
      <c r="I111" s="8"/>
      <c r="J111" s="50"/>
      <c r="K111" s="8"/>
      <c r="L111" s="50"/>
      <c r="M111" s="8"/>
      <c r="N111" s="50"/>
      <c r="O111" s="8"/>
    </row>
    <row r="112" spans="1:15" ht="25.5" x14ac:dyDescent="0.2">
      <c r="A112" s="93"/>
      <c r="B112" s="95" t="s">
        <v>767</v>
      </c>
      <c r="C112" s="8"/>
      <c r="D112" s="50"/>
      <c r="E112" s="8"/>
      <c r="F112" s="50"/>
      <c r="G112" s="8"/>
      <c r="H112" s="50"/>
      <c r="I112" s="8"/>
      <c r="J112" s="50"/>
      <c r="K112" s="8"/>
      <c r="L112" s="50"/>
      <c r="M112" s="8"/>
      <c r="N112" s="50"/>
      <c r="O112" s="8"/>
    </row>
    <row r="113" spans="1:15" ht="25.5" x14ac:dyDescent="0.2">
      <c r="A113" s="93"/>
      <c r="B113" s="95" t="s">
        <v>768</v>
      </c>
      <c r="C113" s="8"/>
      <c r="D113" s="50"/>
      <c r="E113" s="8"/>
      <c r="F113" s="50"/>
      <c r="G113" s="8"/>
      <c r="H113" s="50"/>
      <c r="I113" s="8"/>
      <c r="J113" s="50"/>
      <c r="K113" s="8"/>
      <c r="L113" s="50"/>
      <c r="M113" s="8"/>
      <c r="N113" s="50"/>
      <c r="O113" s="8"/>
    </row>
    <row r="114" spans="1:15" ht="38.25" x14ac:dyDescent="0.2">
      <c r="A114" s="93"/>
      <c r="B114" s="95" t="s">
        <v>769</v>
      </c>
      <c r="C114" s="8"/>
      <c r="D114" s="31"/>
      <c r="E114" s="8"/>
      <c r="F114" s="31"/>
      <c r="G114" s="8"/>
      <c r="H114" s="31"/>
      <c r="I114" s="8"/>
      <c r="J114" s="31"/>
      <c r="K114" s="8"/>
      <c r="L114" s="31"/>
      <c r="M114" s="8"/>
      <c r="N114" s="31"/>
      <c r="O114" s="8"/>
    </row>
    <row r="115" spans="1:15" ht="89.25" x14ac:dyDescent="0.2">
      <c r="A115" s="93"/>
      <c r="B115" s="95" t="s">
        <v>770</v>
      </c>
      <c r="C115" s="8"/>
      <c r="D115" s="50"/>
      <c r="E115" s="8"/>
      <c r="F115" s="50"/>
      <c r="G115" s="8"/>
      <c r="H115" s="50"/>
      <c r="I115" s="8"/>
      <c r="J115" s="50"/>
      <c r="K115" s="8"/>
      <c r="L115" s="50"/>
      <c r="M115" s="8"/>
      <c r="N115" s="50"/>
      <c r="O115" s="8"/>
    </row>
    <row r="116" spans="1:15" ht="38.25" x14ac:dyDescent="0.2">
      <c r="A116" s="93"/>
      <c r="B116" s="95" t="s">
        <v>771</v>
      </c>
      <c r="C116" s="8"/>
      <c r="D116" s="50"/>
      <c r="E116" s="8"/>
      <c r="F116" s="50"/>
      <c r="G116" s="8"/>
      <c r="H116" s="50"/>
      <c r="I116" s="8"/>
      <c r="J116" s="50"/>
      <c r="K116" s="8"/>
      <c r="L116" s="50"/>
      <c r="M116" s="8"/>
      <c r="N116" s="50"/>
      <c r="O116" s="8"/>
    </row>
    <row r="117" spans="1:15" x14ac:dyDescent="0.2">
      <c r="A117" s="93" t="s">
        <v>772</v>
      </c>
      <c r="B117" s="95"/>
      <c r="C117" s="20"/>
      <c r="D117" s="36">
        <f>SUM(C118:C125)/(COUNTIF(C118:C125,"&gt;0")+0.00000001)</f>
        <v>0</v>
      </c>
      <c r="E117" s="20"/>
      <c r="F117" s="36">
        <f>SUM(E118:E125)/(COUNTIF(E118:E125,"&gt;0")+0.00000001)</f>
        <v>0</v>
      </c>
      <c r="G117" s="20"/>
      <c r="H117" s="36">
        <f>SUM(G118:G125)/(COUNTIF(G118:G125,"&gt;0")+0.00000001)</f>
        <v>0</v>
      </c>
      <c r="I117" s="20"/>
      <c r="J117" s="36">
        <f>SUM(I118:I125)/(COUNTIF(I118:I125,"&gt;0")+0.00000001)</f>
        <v>0</v>
      </c>
      <c r="K117" s="20"/>
      <c r="L117" s="36">
        <f>SUM(K118:K125)/(COUNTIF(K118:K125,"&gt;0")+0.00000001)</f>
        <v>0</v>
      </c>
      <c r="M117" s="20"/>
      <c r="N117" s="36">
        <f>SUM(M118:M125)/(COUNTIF(M118:M125,"&gt;0")+0.00000001)</f>
        <v>0</v>
      </c>
      <c r="O117" s="8"/>
    </row>
    <row r="118" spans="1:15" x14ac:dyDescent="0.2">
      <c r="A118" s="93"/>
      <c r="B118" s="95" t="s">
        <v>773</v>
      </c>
      <c r="C118" s="8"/>
      <c r="D118" s="50"/>
      <c r="E118" s="8"/>
      <c r="F118" s="50"/>
      <c r="G118" s="8"/>
      <c r="H118" s="50"/>
      <c r="I118" s="8"/>
      <c r="J118" s="50"/>
      <c r="K118" s="8"/>
      <c r="L118" s="50"/>
      <c r="M118" s="8"/>
      <c r="N118" s="50"/>
      <c r="O118" s="8"/>
    </row>
    <row r="119" spans="1:15" x14ac:dyDescent="0.2">
      <c r="A119" s="93"/>
      <c r="B119" s="95" t="s">
        <v>774</v>
      </c>
      <c r="C119" s="8"/>
      <c r="D119" s="50"/>
      <c r="E119" s="8"/>
      <c r="F119" s="50"/>
      <c r="G119" s="8"/>
      <c r="H119" s="50"/>
      <c r="I119" s="8"/>
      <c r="J119" s="50"/>
      <c r="K119" s="8"/>
      <c r="L119" s="50"/>
      <c r="M119" s="8"/>
      <c r="N119" s="50"/>
      <c r="O119" s="8"/>
    </row>
    <row r="120" spans="1:15" x14ac:dyDescent="0.2">
      <c r="A120" s="93"/>
      <c r="B120" s="95" t="s">
        <v>775</v>
      </c>
      <c r="C120" s="8"/>
      <c r="D120" s="50"/>
      <c r="E120" s="8"/>
      <c r="F120" s="50"/>
      <c r="G120" s="8"/>
      <c r="H120" s="50"/>
      <c r="I120" s="8"/>
      <c r="J120" s="50"/>
      <c r="K120" s="8"/>
      <c r="L120" s="50"/>
      <c r="M120" s="8"/>
      <c r="N120" s="50"/>
      <c r="O120" s="8"/>
    </row>
    <row r="121" spans="1:15" x14ac:dyDescent="0.2">
      <c r="A121" s="93"/>
      <c r="B121" s="95" t="s">
        <v>776</v>
      </c>
      <c r="C121" s="8"/>
      <c r="D121" s="50"/>
      <c r="E121" s="8"/>
      <c r="F121" s="50"/>
      <c r="G121" s="8"/>
      <c r="H121" s="50"/>
      <c r="I121" s="8"/>
      <c r="J121" s="50"/>
      <c r="K121" s="8"/>
      <c r="L121" s="50"/>
      <c r="M121" s="8"/>
      <c r="N121" s="50"/>
      <c r="O121" s="8"/>
    </row>
    <row r="122" spans="1:15" x14ac:dyDescent="0.2">
      <c r="A122" s="93"/>
      <c r="B122" s="95" t="s">
        <v>777</v>
      </c>
      <c r="C122" s="8"/>
      <c r="D122" s="50"/>
      <c r="E122" s="8"/>
      <c r="F122" s="50"/>
      <c r="G122" s="8"/>
      <c r="H122" s="50"/>
      <c r="I122" s="8"/>
      <c r="J122" s="50"/>
      <c r="K122" s="8"/>
      <c r="L122" s="50"/>
      <c r="M122" s="8"/>
      <c r="N122" s="50"/>
      <c r="O122" s="8"/>
    </row>
    <row r="123" spans="1:15" x14ac:dyDescent="0.2">
      <c r="A123" s="93"/>
      <c r="B123" s="95" t="s">
        <v>778</v>
      </c>
      <c r="C123" s="8"/>
      <c r="D123" s="50"/>
      <c r="E123" s="8"/>
      <c r="F123" s="50"/>
      <c r="G123" s="8"/>
      <c r="H123" s="50"/>
      <c r="I123" s="8"/>
      <c r="J123" s="50"/>
      <c r="K123" s="8"/>
      <c r="L123" s="50"/>
      <c r="M123" s="8"/>
      <c r="N123" s="50"/>
      <c r="O123" s="8"/>
    </row>
    <row r="124" spans="1:15" x14ac:dyDescent="0.2">
      <c r="A124" s="93"/>
      <c r="B124" s="95" t="s">
        <v>779</v>
      </c>
      <c r="C124" s="8"/>
      <c r="D124" s="50"/>
      <c r="E124" s="8"/>
      <c r="F124" s="50"/>
      <c r="G124" s="8"/>
      <c r="H124" s="50"/>
      <c r="I124" s="8"/>
      <c r="J124" s="50"/>
      <c r="K124" s="8"/>
      <c r="L124" s="50"/>
      <c r="M124" s="8"/>
      <c r="N124" s="50"/>
      <c r="O124" s="8"/>
    </row>
    <row r="125" spans="1:15" x14ac:dyDescent="0.2">
      <c r="A125" s="93"/>
      <c r="B125" s="95" t="s">
        <v>780</v>
      </c>
      <c r="C125" s="8"/>
      <c r="D125" s="50"/>
      <c r="E125" s="8"/>
      <c r="F125" s="50"/>
      <c r="G125" s="8"/>
      <c r="H125" s="50"/>
      <c r="I125" s="8"/>
      <c r="J125" s="50"/>
      <c r="K125" s="8"/>
      <c r="L125" s="50"/>
      <c r="M125" s="8"/>
      <c r="N125" s="50"/>
      <c r="O125" s="8"/>
    </row>
    <row r="126" spans="1:15" x14ac:dyDescent="0.2">
      <c r="A126" s="88" t="s">
        <v>781</v>
      </c>
      <c r="B126" s="87"/>
      <c r="C126" s="20"/>
      <c r="D126" s="36">
        <f>SUM(C127:C134)/(COUNTIF(C127:C134,"&gt;0")+0.00000001)</f>
        <v>0</v>
      </c>
      <c r="E126" s="20"/>
      <c r="F126" s="36">
        <f>SUM(E127:E134)/(COUNTIF(E127:E134,"&gt;0")+0.00000001)</f>
        <v>0</v>
      </c>
      <c r="G126" s="20"/>
      <c r="H126" s="36">
        <f>SUM(G127:G134)/(COUNTIF(G127:G134,"&gt;0")+0.00000001)</f>
        <v>0</v>
      </c>
      <c r="I126" s="20"/>
      <c r="J126" s="36">
        <f>SUM(I127:I134)/(COUNTIF(I127:I134,"&gt;0")+0.00000001)</f>
        <v>0</v>
      </c>
      <c r="K126" s="20"/>
      <c r="L126" s="36">
        <f>SUM(K127:K134)/(COUNTIF(K127:K134,"&gt;0")+0.00000001)</f>
        <v>0</v>
      </c>
      <c r="M126" s="20"/>
      <c r="N126" s="36">
        <f>SUM(M127:M134)/(COUNTIF(M127:M134,"&gt;0")+0.00000001)</f>
        <v>0</v>
      </c>
      <c r="O126" s="8"/>
    </row>
    <row r="127" spans="1:15" ht="25.5" x14ac:dyDescent="0.2">
      <c r="A127" s="88"/>
      <c r="B127" s="87" t="s">
        <v>782</v>
      </c>
      <c r="C127" s="8"/>
      <c r="D127" s="50"/>
      <c r="E127" s="8"/>
      <c r="F127" s="50"/>
      <c r="G127" s="8"/>
      <c r="H127" s="50"/>
      <c r="I127" s="8"/>
      <c r="J127" s="50"/>
      <c r="K127" s="8"/>
      <c r="L127" s="50"/>
      <c r="M127" s="8"/>
      <c r="N127" s="50"/>
      <c r="O127" s="8"/>
    </row>
    <row r="128" spans="1:15" ht="51" x14ac:dyDescent="0.2">
      <c r="A128" s="93"/>
      <c r="B128" s="95" t="s">
        <v>783</v>
      </c>
      <c r="C128" s="8"/>
      <c r="D128" s="50"/>
      <c r="E128" s="8"/>
      <c r="F128" s="50"/>
      <c r="G128" s="8"/>
      <c r="H128" s="50"/>
      <c r="I128" s="8"/>
      <c r="J128" s="50"/>
      <c r="K128" s="8"/>
      <c r="L128" s="50"/>
      <c r="M128" s="8"/>
      <c r="N128" s="50"/>
      <c r="O128" s="8"/>
    </row>
    <row r="129" spans="1:15" ht="25.5" x14ac:dyDescent="0.2">
      <c r="A129" s="88"/>
      <c r="B129" s="87" t="s">
        <v>784</v>
      </c>
      <c r="C129" s="8"/>
      <c r="D129" s="50"/>
      <c r="E129" s="8"/>
      <c r="F129" s="50"/>
      <c r="G129" s="8"/>
      <c r="H129" s="50"/>
      <c r="I129" s="8"/>
      <c r="J129" s="50"/>
      <c r="K129" s="8"/>
      <c r="L129" s="50"/>
      <c r="M129" s="8"/>
      <c r="N129" s="50"/>
      <c r="O129" s="8"/>
    </row>
    <row r="130" spans="1:15" x14ac:dyDescent="0.2">
      <c r="A130" s="88"/>
      <c r="B130" s="87" t="s">
        <v>298</v>
      </c>
      <c r="C130" s="8"/>
      <c r="D130" s="50"/>
      <c r="E130" s="8"/>
      <c r="F130" s="50"/>
      <c r="G130" s="8"/>
      <c r="H130" s="50"/>
      <c r="I130" s="8"/>
      <c r="J130" s="50"/>
      <c r="K130" s="8"/>
      <c r="L130" s="50"/>
      <c r="M130" s="8"/>
      <c r="N130" s="50"/>
      <c r="O130" s="8"/>
    </row>
    <row r="131" spans="1:15" ht="38.25" x14ac:dyDescent="0.2">
      <c r="A131" s="88"/>
      <c r="B131" s="87" t="s">
        <v>299</v>
      </c>
      <c r="C131" s="8"/>
      <c r="D131" s="50"/>
      <c r="E131" s="8"/>
      <c r="F131" s="50"/>
      <c r="G131" s="8"/>
      <c r="H131" s="50"/>
      <c r="I131" s="8"/>
      <c r="J131" s="50"/>
      <c r="K131" s="8"/>
      <c r="L131" s="50"/>
      <c r="M131" s="8"/>
      <c r="N131" s="50"/>
      <c r="O131" s="8"/>
    </row>
    <row r="132" spans="1:15" ht="38.25" x14ac:dyDescent="0.2">
      <c r="A132" s="88"/>
      <c r="B132" s="87" t="s">
        <v>300</v>
      </c>
      <c r="C132" s="8"/>
      <c r="D132" s="50"/>
      <c r="E132" s="8"/>
      <c r="F132" s="50"/>
      <c r="G132" s="8"/>
      <c r="H132" s="50"/>
      <c r="I132" s="8"/>
      <c r="J132" s="50"/>
      <c r="K132" s="8"/>
      <c r="L132" s="50"/>
      <c r="M132" s="8"/>
      <c r="N132" s="50"/>
      <c r="O132" s="8"/>
    </row>
    <row r="133" spans="1:15" x14ac:dyDescent="0.2">
      <c r="A133" s="88"/>
      <c r="B133" s="87" t="s">
        <v>301</v>
      </c>
      <c r="C133" s="8"/>
      <c r="D133" s="50"/>
      <c r="E133" s="8"/>
      <c r="F133" s="50"/>
      <c r="G133" s="8"/>
      <c r="H133" s="50"/>
      <c r="I133" s="8"/>
      <c r="J133" s="50"/>
      <c r="K133" s="8"/>
      <c r="L133" s="50"/>
      <c r="M133" s="8"/>
      <c r="N133" s="50"/>
      <c r="O133" s="8"/>
    </row>
    <row r="134" spans="1:15" x14ac:dyDescent="0.2">
      <c r="A134" s="93"/>
      <c r="B134" s="87" t="s">
        <v>785</v>
      </c>
      <c r="C134" s="8"/>
      <c r="D134" s="31"/>
      <c r="E134" s="8"/>
      <c r="F134" s="31"/>
      <c r="G134" s="8"/>
      <c r="H134" s="31"/>
      <c r="I134" s="8"/>
      <c r="J134" s="31"/>
      <c r="K134" s="8"/>
      <c r="L134" s="31"/>
      <c r="M134" s="8"/>
      <c r="N134" s="31"/>
      <c r="O134" s="8"/>
    </row>
    <row r="135" spans="1:15" x14ac:dyDescent="0.2">
      <c r="A135" s="88"/>
      <c r="B135" s="92" t="s">
        <v>83</v>
      </c>
      <c r="C135" s="14"/>
      <c r="D135" s="37">
        <f>D75+D98+D105+D117+D126</f>
        <v>0</v>
      </c>
      <c r="E135" s="14"/>
      <c r="F135" s="37">
        <f>F75+F98+F105+F117+F126</f>
        <v>0</v>
      </c>
      <c r="G135" s="14"/>
      <c r="H135" s="37">
        <f>H75+H98+H105+H117+H126</f>
        <v>0</v>
      </c>
      <c r="I135" s="14"/>
      <c r="J135" s="37">
        <f>J75+J98+J105+J117+J126</f>
        <v>0</v>
      </c>
      <c r="K135" s="14"/>
      <c r="L135" s="37">
        <f>L75+L98+L105+L117+L126</f>
        <v>0</v>
      </c>
      <c r="M135" s="14"/>
      <c r="N135" s="37">
        <f>N75+N98+N105+N117+N126</f>
        <v>0</v>
      </c>
      <c r="O135" s="8"/>
    </row>
    <row r="136" spans="1:15" x14ac:dyDescent="0.2">
      <c r="A136" s="88"/>
      <c r="B136" s="92" t="s">
        <v>84</v>
      </c>
      <c r="C136" s="14"/>
      <c r="D136" s="37">
        <f>D135/(COUNTIF(D75:D130,"&gt;0")+0.00000001)</f>
        <v>0</v>
      </c>
      <c r="E136" s="14"/>
      <c r="F136" s="37">
        <f>F135/(COUNTIF(F75:F130,"&gt;0")+0.00000001)</f>
        <v>0</v>
      </c>
      <c r="G136" s="14"/>
      <c r="H136" s="37">
        <f>H135/(COUNTIF(H75:H130,"&gt;0")+0.00000001)</f>
        <v>0</v>
      </c>
      <c r="I136" s="14"/>
      <c r="J136" s="37">
        <f>J135/(COUNTIF(J75:J130,"&gt;0")+0.00000001)</f>
        <v>0</v>
      </c>
      <c r="K136" s="14"/>
      <c r="L136" s="37">
        <f>L135/(COUNTIF(L75:L130,"&gt;0")+0.00000001)</f>
        <v>0</v>
      </c>
      <c r="M136" s="14"/>
      <c r="N136" s="37">
        <f>N135/(COUNTIF(N75:N130,"&gt;0")+0.00000001)</f>
        <v>0</v>
      </c>
      <c r="O136" s="8"/>
    </row>
    <row r="137" spans="1:15" x14ac:dyDescent="0.2">
      <c r="A137" s="88"/>
      <c r="B137" s="92" t="s">
        <v>85</v>
      </c>
      <c r="C137" s="14"/>
      <c r="D137" s="37">
        <f>D136/5*100</f>
        <v>0</v>
      </c>
      <c r="E137" s="14"/>
      <c r="F137" s="37">
        <f>F136/5*100</f>
        <v>0</v>
      </c>
      <c r="G137" s="14"/>
      <c r="H137" s="37">
        <f>H136/5*100</f>
        <v>0</v>
      </c>
      <c r="I137" s="14"/>
      <c r="J137" s="37">
        <f>J136/5*100</f>
        <v>0</v>
      </c>
      <c r="K137" s="14"/>
      <c r="L137" s="37">
        <f>L136/5*100</f>
        <v>0</v>
      </c>
      <c r="M137" s="14"/>
      <c r="N137" s="37">
        <f>N136/5*100</f>
        <v>0</v>
      </c>
      <c r="O137" s="8"/>
    </row>
    <row r="138" spans="1:15" x14ac:dyDescent="0.2">
      <c r="A138" s="44" t="s">
        <v>41</v>
      </c>
      <c r="B138" s="87"/>
      <c r="C138" s="51"/>
      <c r="D138" s="51"/>
      <c r="E138" s="51"/>
      <c r="F138" s="51"/>
      <c r="G138" s="51"/>
      <c r="H138" s="51"/>
      <c r="I138" s="51"/>
      <c r="J138" s="51"/>
      <c r="K138" s="51"/>
      <c r="L138" s="51"/>
      <c r="M138" s="51"/>
      <c r="N138" s="51"/>
    </row>
    <row r="139" spans="1:15" x14ac:dyDescent="0.2">
      <c r="A139" s="33" t="s">
        <v>71</v>
      </c>
      <c r="B139" s="87"/>
      <c r="C139" s="51"/>
      <c r="D139" s="51"/>
      <c r="E139" s="51"/>
      <c r="F139" s="51"/>
      <c r="G139" s="51"/>
      <c r="H139" s="51"/>
      <c r="I139" s="51"/>
      <c r="J139" s="51"/>
      <c r="K139" s="51"/>
      <c r="L139" s="51"/>
      <c r="M139" s="51"/>
      <c r="N139" s="51"/>
    </row>
    <row r="140" spans="1:15" x14ac:dyDescent="0.2">
      <c r="A140" s="33" t="s">
        <v>42</v>
      </c>
      <c r="B140" s="87"/>
      <c r="C140" s="51"/>
      <c r="D140" s="51"/>
      <c r="E140" s="51"/>
      <c r="F140" s="51"/>
      <c r="G140" s="51"/>
      <c r="H140" s="51"/>
      <c r="I140" s="51"/>
      <c r="J140" s="51"/>
      <c r="K140" s="51"/>
      <c r="L140" s="51"/>
      <c r="M140" s="51"/>
      <c r="N140" s="51"/>
    </row>
    <row r="141" spans="1:15" x14ac:dyDescent="0.2">
      <c r="A141" s="33" t="s">
        <v>43</v>
      </c>
      <c r="B141" s="87"/>
      <c r="C141" s="51"/>
      <c r="D141" s="51"/>
      <c r="E141" s="51"/>
      <c r="F141" s="51"/>
      <c r="G141" s="51"/>
      <c r="H141" s="51"/>
      <c r="I141" s="51"/>
      <c r="J141" s="51"/>
      <c r="K141" s="51"/>
      <c r="L141" s="51"/>
      <c r="M141" s="51"/>
      <c r="N141" s="51"/>
    </row>
    <row r="142" spans="1:15" x14ac:dyDescent="0.2">
      <c r="A142" s="33" t="s">
        <v>44</v>
      </c>
      <c r="B142" s="87"/>
      <c r="C142" s="51"/>
      <c r="D142" s="51"/>
      <c r="E142" s="51"/>
      <c r="F142" s="51"/>
      <c r="G142" s="51"/>
      <c r="H142" s="51"/>
      <c r="I142" s="51"/>
      <c r="J142" s="51"/>
      <c r="K142" s="51"/>
      <c r="L142" s="51"/>
      <c r="M142" s="51"/>
      <c r="N142" s="51"/>
    </row>
    <row r="143" spans="1:15" x14ac:dyDescent="0.2">
      <c r="A143" s="33" t="s">
        <v>45</v>
      </c>
      <c r="B143" s="87"/>
      <c r="C143" s="51"/>
      <c r="D143" s="51"/>
      <c r="E143" s="51"/>
      <c r="F143" s="51"/>
      <c r="G143" s="51"/>
      <c r="H143" s="51"/>
      <c r="I143" s="51"/>
      <c r="J143" s="51"/>
      <c r="K143" s="51"/>
      <c r="L143" s="51"/>
      <c r="M143" s="51"/>
      <c r="N143" s="51"/>
    </row>
    <row r="144" spans="1:15" x14ac:dyDescent="0.2">
      <c r="A144" s="33" t="s">
        <v>46</v>
      </c>
      <c r="B144" s="87"/>
      <c r="C144" s="51"/>
      <c r="D144" s="51"/>
      <c r="E144" s="51"/>
      <c r="F144" s="51"/>
      <c r="G144" s="51"/>
      <c r="H144" s="51"/>
      <c r="I144" s="51"/>
      <c r="J144" s="51"/>
      <c r="K144" s="51"/>
      <c r="L144" s="51"/>
      <c r="M144" s="51"/>
      <c r="N144" s="51"/>
    </row>
  </sheetData>
  <sheetProtection password="DD16" sheet="1" objects="1" scenarios="1"/>
  <mergeCells count="12">
    <mergeCell ref="C1:D1"/>
    <mergeCell ref="M1:N1"/>
    <mergeCell ref="K1:L1"/>
    <mergeCell ref="I1:J1"/>
    <mergeCell ref="G1:H1"/>
    <mergeCell ref="E1:F1"/>
    <mergeCell ref="M73:N73"/>
    <mergeCell ref="C73:D73"/>
    <mergeCell ref="E73:F73"/>
    <mergeCell ref="G73:H73"/>
    <mergeCell ref="I73:J73"/>
    <mergeCell ref="K73:L73"/>
  </mergeCells>
  <phoneticPr fontId="0" type="noConversion"/>
  <dataValidations count="1">
    <dataValidation type="decimal" allowBlank="1" showInputMessage="1" showErrorMessage="1" sqref="G55:G62 C55:C62 E55:E62 M55:M62 K55:K62 I127:I134 I55:I62 G127:G134 C127:C134 E127:E134 M127:M134 K127:K134 E27:E32 M34:M44 K46:K53 C76:C97 E99:E104 M106:M116 I118:I125 K118:K125 M118:M125 E118:E125 C118:C125 G118:G125 E106:E116 C106:C116 G106:G116 I106:I116 K106:K116 C99:C104 G99:G104 I99:I104 K99:K104 M99:M104 G76:G97 I76:I97 K76:K97 M76:M97 E76:E97 M46:M53 E46:E53 C46:C53 G46:G53 I46:I53 E34:E44 C34:C44 G34:G44 I34:I44 K34:K44 C27:C32 G27:G32 I27:I32 K27:K32 M27:M32 G4:G25 I4:I25 K4:K25 M4:M25 E4:E25 C4:C25" xr:uid="{00000000-0002-0000-0800-000000000000}">
      <formula1>0</formula1>
      <formula2>5</formula2>
    </dataValidation>
  </dataValida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28</vt:i4>
      </vt:variant>
    </vt:vector>
  </HeadingPairs>
  <TitlesOfParts>
    <vt:vector size="28" baseType="lpstr">
      <vt:lpstr>Front</vt:lpstr>
      <vt:lpstr>Concept</vt:lpstr>
      <vt:lpstr>Move</vt:lpstr>
      <vt:lpstr>SingRm</vt:lpstr>
      <vt:lpstr>Indoor</vt:lpstr>
      <vt:lpstr>SelfPro</vt:lpstr>
      <vt:lpstr>Guided</vt:lpstr>
      <vt:lpstr>Cane</vt:lpstr>
      <vt:lpstr>Sidewalk</vt:lpstr>
      <vt:lpstr>StCross</vt:lpstr>
      <vt:lpstr>Orient</vt:lpstr>
      <vt:lpstr>PubTran</vt:lpstr>
      <vt:lpstr>Atyp</vt:lpstr>
      <vt:lpstr>Rural</vt:lpstr>
      <vt:lpstr>VisSpec</vt:lpstr>
      <vt:lpstr>Commun</vt:lpstr>
      <vt:lpstr>R1</vt:lpstr>
      <vt:lpstr>R2</vt:lpstr>
      <vt:lpstr>R3</vt:lpstr>
      <vt:lpstr>R4</vt:lpstr>
      <vt:lpstr>R5</vt:lpstr>
      <vt:lpstr>R6</vt:lpstr>
      <vt:lpstr>R7</vt:lpstr>
      <vt:lpstr>R8</vt:lpstr>
      <vt:lpstr>R9</vt:lpstr>
      <vt:lpstr>R10</vt:lpstr>
      <vt:lpstr>R11</vt:lpstr>
      <vt:lpstr>R12</vt:lpstr>
    </vt:vector>
  </TitlesOfParts>
  <Company>NMSBVI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Later, Ronald (Ron)</dc:creator>
  <cp:lastModifiedBy>ComputerTechnician</cp:lastModifiedBy>
  <cp:lastPrinted>2011-03-29T15:02:03Z</cp:lastPrinted>
  <dcterms:created xsi:type="dcterms:W3CDTF">2010-10-12T18:31:36Z</dcterms:created>
  <dcterms:modified xsi:type="dcterms:W3CDTF">2022-01-27T18:43:53Z</dcterms:modified>
</cp:coreProperties>
</file>